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shiminkyodo\2-2-1-201-101-104　岡崎市総代会連絡協議会支援業務\様式\出納簿\"/>
    </mc:Choice>
  </mc:AlternateContent>
  <xr:revisionPtr revIDLastSave="0" documentId="8_{2534AF9C-B9C5-4732-9F18-CC03A1A2574A}" xr6:coauthVersionLast="36" xr6:coauthVersionMax="36" xr10:uidLastSave="{00000000-0000-0000-0000-000000000000}"/>
  <bookViews>
    <workbookView xWindow="-120" yWindow="-120" windowWidth="38640" windowHeight="21240" tabRatio="926" xr2:uid="{00000000-000D-0000-FFFF-FFFF00000000}"/>
  </bookViews>
  <sheets>
    <sheet name="科　目" sheetId="1" r:id="rId1"/>
    <sheet name="現金出納簿" sheetId="2" r:id="rId2"/>
    <sheet name="自　治　会　年　度　決　算　書" sheetId="3" r:id="rId3"/>
    <sheet name="監　査　報　告　書" sheetId="16" r:id="rId4"/>
    <sheet name="本年度予算書" sheetId="21" r:id="rId5"/>
    <sheet name="テーブル科目説明" sheetId="4" r:id="rId6"/>
    <sheet name="収入の部・町内会費収入金明細表" sheetId="32" r:id="rId7"/>
    <sheet name="収入の部　町内協力費" sheetId="6" r:id="rId8"/>
    <sheet name="収入の部　業務委託料・助成金・報奨金" sheetId="7" r:id="rId9"/>
    <sheet name="収入の部　公民館収入明細" sheetId="8" r:id="rId10"/>
    <sheet name="収入の部　預　り　金　「共同募金等」" sheetId="11" r:id="rId11"/>
    <sheet name="収入の部　雑　収　入" sheetId="12" r:id="rId12"/>
    <sheet name="支出の部　負　担　金" sheetId="13" r:id="rId13"/>
    <sheet name="支出の部　助　成　金" sheetId="15" r:id="rId14"/>
    <sheet name="会議費" sheetId="17" r:id="rId15"/>
    <sheet name="町内活動費" sheetId="18" r:id="rId16"/>
    <sheet name="備品購入費" sheetId="20" r:id="rId17"/>
    <sheet name="消耗品費" sheetId="19" r:id="rId18"/>
    <sheet name="通信運搬費" sheetId="22" r:id="rId19"/>
    <sheet name="総代活動費" sheetId="23" r:id="rId20"/>
    <sheet name="渉　外　費" sheetId="24" r:id="rId21"/>
    <sheet name="公民館運営費" sheetId="25" r:id="rId22"/>
    <sheet name="防災防犯費" sheetId="26" r:id="rId23"/>
    <sheet name="環境整備費" sheetId="27" r:id="rId24"/>
    <sheet name="積　立　金" sheetId="28" r:id="rId25"/>
    <sheet name="公共募金費" sheetId="29" r:id="rId26"/>
    <sheet name="役　員　手　当　" sheetId="30" r:id="rId27"/>
    <sheet name="雑　　　　費" sheetId="31" r:id="rId28"/>
  </sheets>
  <definedNames>
    <definedName name="_xlnm.Print_Area" localSheetId="0">'科　目'!$A$1:$E$40</definedName>
    <definedName name="_xlnm.Print_Area" localSheetId="14">会議費!$A$1:$D$37</definedName>
    <definedName name="_xlnm.Print_Area" localSheetId="1">現金出納簿!$A$1:$BH$35</definedName>
    <definedName name="_xlnm.Print_Area" localSheetId="13">'支出の部　助　成　金'!$A$1:$D$36</definedName>
    <definedName name="_xlnm.Print_Area" localSheetId="11">'収入の部　雑　収　入'!$A$1:$D$34</definedName>
    <definedName name="_xlnm.Print_Area" localSheetId="7">'収入の部　町内協力費'!$A$1:$E$34</definedName>
    <definedName name="_xlnm.Print_Area" localSheetId="17">消耗品費!$A$1:$D$39</definedName>
    <definedName name="_xlnm.Print_Area" localSheetId="20">'渉　外　費'!$A$1:$D$36</definedName>
    <definedName name="_xlnm.Print_Area" localSheetId="22">防災防犯費!$A$1:$D$39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D8" i="1" l="1"/>
  <c r="D34" i="2" l="1"/>
  <c r="D11" i="1" l="1"/>
  <c r="P34" i="2" l="1"/>
  <c r="B6" i="24" l="1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D39" i="7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M5" i="6" l="1"/>
  <c r="F33" i="29"/>
  <c r="D33" i="20"/>
  <c r="D34" i="12"/>
  <c r="H34" i="8"/>
  <c r="B10" i="8"/>
  <c r="B6" i="8"/>
  <c r="B7" i="8"/>
  <c r="B8" i="8"/>
  <c r="B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D35" i="8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J27" i="30"/>
  <c r="J28" i="30"/>
  <c r="F27" i="30"/>
  <c r="F28" i="30"/>
  <c r="B27" i="30"/>
  <c r="B28" i="30"/>
  <c r="B27" i="27"/>
  <c r="F30" i="26"/>
  <c r="B30" i="26"/>
  <c r="B21" i="26"/>
  <c r="B22" i="26"/>
  <c r="B23" i="26"/>
  <c r="F21" i="26"/>
  <c r="F22" i="26"/>
  <c r="F23" i="26"/>
  <c r="F8" i="26"/>
  <c r="B8" i="26"/>
  <c r="N32" i="25"/>
  <c r="J32" i="25"/>
  <c r="F32" i="25"/>
  <c r="B32" i="25"/>
  <c r="D39" i="19"/>
  <c r="F5" i="17"/>
  <c r="D36" i="15"/>
  <c r="B6" i="13"/>
  <c r="C4" i="32"/>
  <c r="FG7" i="32" l="1"/>
  <c r="FG8" i="32"/>
  <c r="FG9" i="32"/>
  <c r="FG10" i="32"/>
  <c r="FG11" i="32"/>
  <c r="FG12" i="32"/>
  <c r="FG13" i="32"/>
  <c r="FG14" i="32"/>
  <c r="FG15" i="32"/>
  <c r="FG16" i="32"/>
  <c r="FG17" i="32"/>
  <c r="FG18" i="32"/>
  <c r="FG19" i="32"/>
  <c r="FG20" i="32"/>
  <c r="FG21" i="32"/>
  <c r="FG22" i="32"/>
  <c r="FG23" i="32"/>
  <c r="FG24" i="32"/>
  <c r="FG25" i="32"/>
  <c r="FG26" i="32"/>
  <c r="FG27" i="32"/>
  <c r="FG28" i="32"/>
  <c r="FG29" i="32"/>
  <c r="FG30" i="32"/>
  <c r="FG31" i="32"/>
  <c r="FG32" i="32"/>
  <c r="FG33" i="32"/>
  <c r="FG34" i="32"/>
  <c r="FG35" i="32"/>
  <c r="FB7" i="32"/>
  <c r="FB8" i="32"/>
  <c r="FB9" i="32"/>
  <c r="FB10" i="32"/>
  <c r="FB11" i="32"/>
  <c r="FB12" i="32"/>
  <c r="FB13" i="32"/>
  <c r="FB14" i="32"/>
  <c r="FB15" i="32"/>
  <c r="FB16" i="32"/>
  <c r="FB17" i="32"/>
  <c r="FB18" i="32"/>
  <c r="FB19" i="32"/>
  <c r="FB20" i="32"/>
  <c r="FB21" i="32"/>
  <c r="FB22" i="32"/>
  <c r="FB23" i="32"/>
  <c r="FB24" i="32"/>
  <c r="FB25" i="32"/>
  <c r="FB26" i="32"/>
  <c r="FB27" i="32"/>
  <c r="FB28" i="32"/>
  <c r="FB29" i="32"/>
  <c r="FB30" i="32"/>
  <c r="FB31" i="32"/>
  <c r="FB32" i="32"/>
  <c r="FB33" i="32"/>
  <c r="FB34" i="32"/>
  <c r="FB35" i="32"/>
  <c r="EW7" i="32"/>
  <c r="EW8" i="32"/>
  <c r="EW9" i="32"/>
  <c r="EW10" i="32"/>
  <c r="EW11" i="32"/>
  <c r="EW12" i="32"/>
  <c r="EW13" i="32"/>
  <c r="EW14" i="32"/>
  <c r="EW15" i="32"/>
  <c r="EW16" i="32"/>
  <c r="EW17" i="32"/>
  <c r="EW18" i="32"/>
  <c r="EW19" i="32"/>
  <c r="EW20" i="32"/>
  <c r="EW21" i="32"/>
  <c r="EW22" i="32"/>
  <c r="EW23" i="32"/>
  <c r="EW24" i="32"/>
  <c r="EW25" i="32"/>
  <c r="EW26" i="32"/>
  <c r="EW27" i="32"/>
  <c r="EW28" i="32"/>
  <c r="EW29" i="32"/>
  <c r="EW30" i="32"/>
  <c r="EW31" i="32"/>
  <c r="EW32" i="32"/>
  <c r="EW33" i="32"/>
  <c r="EW34" i="32"/>
  <c r="EW35" i="32"/>
  <c r="ER7" i="32"/>
  <c r="ER8" i="32"/>
  <c r="ER9" i="32"/>
  <c r="ER10" i="32"/>
  <c r="ER11" i="32"/>
  <c r="ER12" i="32"/>
  <c r="ER13" i="32"/>
  <c r="ER14" i="32"/>
  <c r="ER15" i="32"/>
  <c r="ER16" i="32"/>
  <c r="ER17" i="32"/>
  <c r="ER18" i="32"/>
  <c r="ER19" i="32"/>
  <c r="ER20" i="32"/>
  <c r="ER21" i="32"/>
  <c r="ER22" i="32"/>
  <c r="ER23" i="32"/>
  <c r="ER24" i="32"/>
  <c r="ER25" i="32"/>
  <c r="ER26" i="32"/>
  <c r="ER27" i="32"/>
  <c r="ER28" i="32"/>
  <c r="ER29" i="32"/>
  <c r="ER30" i="32"/>
  <c r="ER31" i="32"/>
  <c r="ER32" i="32"/>
  <c r="ER33" i="32"/>
  <c r="ER34" i="32"/>
  <c r="ER35" i="32"/>
  <c r="EM7" i="32"/>
  <c r="EM8" i="32"/>
  <c r="EM9" i="32"/>
  <c r="EM10" i="32"/>
  <c r="EM11" i="32"/>
  <c r="EM12" i="32"/>
  <c r="EM13" i="32"/>
  <c r="EM14" i="32"/>
  <c r="EM15" i="32"/>
  <c r="EM16" i="32"/>
  <c r="EM17" i="32"/>
  <c r="EM18" i="32"/>
  <c r="EM19" i="32"/>
  <c r="EM20" i="32"/>
  <c r="EM21" i="32"/>
  <c r="EM22" i="32"/>
  <c r="EM23" i="32"/>
  <c r="EM24" i="32"/>
  <c r="EM25" i="32"/>
  <c r="EM26" i="32"/>
  <c r="EM27" i="32"/>
  <c r="EM28" i="32"/>
  <c r="EM29" i="32"/>
  <c r="EM30" i="32"/>
  <c r="EM31" i="32"/>
  <c r="EM32" i="32"/>
  <c r="EM33" i="32"/>
  <c r="EM34" i="32"/>
  <c r="EM35" i="32"/>
  <c r="EH7" i="32"/>
  <c r="EH8" i="32"/>
  <c r="EH9" i="32"/>
  <c r="EH10" i="32"/>
  <c r="EH11" i="32"/>
  <c r="EH12" i="32"/>
  <c r="EH13" i="32"/>
  <c r="EH14" i="32"/>
  <c r="EH15" i="32"/>
  <c r="EH16" i="32"/>
  <c r="EH17" i="32"/>
  <c r="EH18" i="32"/>
  <c r="EH19" i="32"/>
  <c r="EH20" i="32"/>
  <c r="EH21" i="32"/>
  <c r="EH22" i="32"/>
  <c r="EH23" i="32"/>
  <c r="EH24" i="32"/>
  <c r="EH25" i="32"/>
  <c r="EH26" i="32"/>
  <c r="EH27" i="32"/>
  <c r="EH28" i="32"/>
  <c r="EH29" i="32"/>
  <c r="EH30" i="32"/>
  <c r="EH31" i="32"/>
  <c r="EH32" i="32"/>
  <c r="EH33" i="32"/>
  <c r="EH34" i="32"/>
  <c r="EH35" i="32"/>
  <c r="EC7" i="32"/>
  <c r="EC8" i="32"/>
  <c r="EC9" i="32"/>
  <c r="EC10" i="32"/>
  <c r="EC11" i="32"/>
  <c r="EC12" i="32"/>
  <c r="EC13" i="32"/>
  <c r="EC14" i="32"/>
  <c r="EC15" i="32"/>
  <c r="EC16" i="32"/>
  <c r="EC17" i="32"/>
  <c r="EC18" i="32"/>
  <c r="EC19" i="32"/>
  <c r="EC20" i="32"/>
  <c r="EC21" i="32"/>
  <c r="EC22" i="32"/>
  <c r="EC23" i="32"/>
  <c r="EC24" i="32"/>
  <c r="EC25" i="32"/>
  <c r="EC26" i="32"/>
  <c r="EC27" i="32"/>
  <c r="EC28" i="32"/>
  <c r="EC29" i="32"/>
  <c r="EC30" i="32"/>
  <c r="EC31" i="32"/>
  <c r="EC32" i="32"/>
  <c r="EC33" i="32"/>
  <c r="EC34" i="32"/>
  <c r="EC35" i="32"/>
  <c r="DX7" i="32"/>
  <c r="DX8" i="32"/>
  <c r="DX9" i="32"/>
  <c r="DX10" i="32"/>
  <c r="DX11" i="32"/>
  <c r="DX12" i="32"/>
  <c r="DX13" i="32"/>
  <c r="DX14" i="32"/>
  <c r="DX15" i="32"/>
  <c r="DX16" i="32"/>
  <c r="DX17" i="32"/>
  <c r="DX18" i="32"/>
  <c r="DX19" i="32"/>
  <c r="DX20" i="32"/>
  <c r="DX21" i="32"/>
  <c r="DX22" i="32"/>
  <c r="DX23" i="32"/>
  <c r="DX24" i="32"/>
  <c r="DX25" i="32"/>
  <c r="DX26" i="32"/>
  <c r="DX27" i="32"/>
  <c r="DX28" i="32"/>
  <c r="DX29" i="32"/>
  <c r="DX30" i="32"/>
  <c r="DX31" i="32"/>
  <c r="DX32" i="32"/>
  <c r="DX33" i="32"/>
  <c r="DX34" i="32"/>
  <c r="DX35" i="32"/>
  <c r="DS7" i="32"/>
  <c r="DS8" i="32"/>
  <c r="DS9" i="32"/>
  <c r="DS10" i="32"/>
  <c r="DS11" i="32"/>
  <c r="DS12" i="32"/>
  <c r="DS13" i="32"/>
  <c r="DS14" i="32"/>
  <c r="DS15" i="32"/>
  <c r="DS16" i="32"/>
  <c r="DS17" i="32"/>
  <c r="DS18" i="32"/>
  <c r="DS19" i="32"/>
  <c r="DS20" i="32"/>
  <c r="DS21" i="32"/>
  <c r="DS22" i="32"/>
  <c r="DS23" i="32"/>
  <c r="DS24" i="32"/>
  <c r="DS25" i="32"/>
  <c r="DS26" i="32"/>
  <c r="DS27" i="32"/>
  <c r="DS28" i="32"/>
  <c r="DS29" i="32"/>
  <c r="DS30" i="32"/>
  <c r="DS31" i="32"/>
  <c r="DS32" i="32"/>
  <c r="DS33" i="32"/>
  <c r="DS34" i="32"/>
  <c r="DS35" i="32"/>
  <c r="DN7" i="32"/>
  <c r="DN8" i="32"/>
  <c r="DN9" i="32"/>
  <c r="DN10" i="32"/>
  <c r="DN11" i="32"/>
  <c r="DN12" i="32"/>
  <c r="DN13" i="32"/>
  <c r="DN14" i="32"/>
  <c r="DN15" i="32"/>
  <c r="DN16" i="32"/>
  <c r="DN17" i="32"/>
  <c r="DN18" i="32"/>
  <c r="DN19" i="32"/>
  <c r="DN20" i="32"/>
  <c r="DN21" i="32"/>
  <c r="DN22" i="32"/>
  <c r="DN23" i="32"/>
  <c r="DN24" i="32"/>
  <c r="DN25" i="32"/>
  <c r="DN26" i="32"/>
  <c r="DN27" i="32"/>
  <c r="DN28" i="32"/>
  <c r="DN29" i="32"/>
  <c r="DN30" i="32"/>
  <c r="DN31" i="32"/>
  <c r="DN32" i="32"/>
  <c r="DN33" i="32"/>
  <c r="DN34" i="32"/>
  <c r="DN35" i="32"/>
  <c r="DI7" i="32"/>
  <c r="DI8" i="32"/>
  <c r="DI9" i="32"/>
  <c r="DI10" i="32"/>
  <c r="DI11" i="32"/>
  <c r="DI12" i="32"/>
  <c r="DI13" i="32"/>
  <c r="DI14" i="32"/>
  <c r="DI15" i="32"/>
  <c r="DI16" i="32"/>
  <c r="DI17" i="32"/>
  <c r="DI18" i="32"/>
  <c r="DI19" i="32"/>
  <c r="DI20" i="32"/>
  <c r="DI21" i="32"/>
  <c r="DI22" i="32"/>
  <c r="DI23" i="32"/>
  <c r="DI24" i="32"/>
  <c r="DI25" i="32"/>
  <c r="DI26" i="32"/>
  <c r="DI27" i="32"/>
  <c r="DI28" i="32"/>
  <c r="DI29" i="32"/>
  <c r="DI30" i="32"/>
  <c r="DI31" i="32"/>
  <c r="DI32" i="32"/>
  <c r="DI33" i="32"/>
  <c r="DI34" i="32"/>
  <c r="DI35" i="32"/>
  <c r="DD7" i="32"/>
  <c r="DD8" i="32"/>
  <c r="DD9" i="32"/>
  <c r="DD10" i="32"/>
  <c r="DD11" i="32"/>
  <c r="DD12" i="32"/>
  <c r="DD13" i="32"/>
  <c r="DD14" i="32"/>
  <c r="DD15" i="32"/>
  <c r="DD16" i="32"/>
  <c r="DD17" i="32"/>
  <c r="DD18" i="32"/>
  <c r="DD19" i="32"/>
  <c r="DD20" i="32"/>
  <c r="DD21" i="32"/>
  <c r="DD22" i="32"/>
  <c r="DD23" i="32"/>
  <c r="DD24" i="32"/>
  <c r="DD25" i="32"/>
  <c r="DD26" i="32"/>
  <c r="DD27" i="32"/>
  <c r="DD28" i="32"/>
  <c r="DD29" i="32"/>
  <c r="DD30" i="32"/>
  <c r="DD31" i="32"/>
  <c r="DD32" i="32"/>
  <c r="DD33" i="32"/>
  <c r="DD34" i="32"/>
  <c r="DD35" i="32"/>
  <c r="CY7" i="32"/>
  <c r="CY8" i="32"/>
  <c r="CY9" i="32"/>
  <c r="CY10" i="32"/>
  <c r="CY11" i="32"/>
  <c r="CY12" i="32"/>
  <c r="CY13" i="32"/>
  <c r="CY14" i="32"/>
  <c r="CY15" i="32"/>
  <c r="CY16" i="32"/>
  <c r="CY17" i="32"/>
  <c r="CY18" i="32"/>
  <c r="CY19" i="32"/>
  <c r="CY20" i="32"/>
  <c r="CY21" i="32"/>
  <c r="CY22" i="32"/>
  <c r="CY23" i="32"/>
  <c r="CY24" i="32"/>
  <c r="CY25" i="32"/>
  <c r="CY26" i="32"/>
  <c r="CY27" i="32"/>
  <c r="CY28" i="32"/>
  <c r="CY29" i="32"/>
  <c r="CY30" i="32"/>
  <c r="CY31" i="32"/>
  <c r="CY32" i="32"/>
  <c r="CY33" i="32"/>
  <c r="CY34" i="32"/>
  <c r="CY35" i="32"/>
  <c r="CT7" i="32"/>
  <c r="CT8" i="32"/>
  <c r="CT9" i="32"/>
  <c r="CT10" i="32"/>
  <c r="CT11" i="32"/>
  <c r="CT12" i="32"/>
  <c r="CT13" i="32"/>
  <c r="CT14" i="32"/>
  <c r="CT15" i="32"/>
  <c r="CT16" i="32"/>
  <c r="CT17" i="32"/>
  <c r="CT18" i="32"/>
  <c r="CT19" i="32"/>
  <c r="CT20" i="32"/>
  <c r="CT21" i="32"/>
  <c r="CT22" i="32"/>
  <c r="CT23" i="32"/>
  <c r="CT24" i="32"/>
  <c r="CT25" i="32"/>
  <c r="CT26" i="32"/>
  <c r="CT27" i="32"/>
  <c r="CT28" i="32"/>
  <c r="CT29" i="32"/>
  <c r="CT30" i="32"/>
  <c r="CT31" i="32"/>
  <c r="CT32" i="32"/>
  <c r="CT33" i="32"/>
  <c r="CT34" i="32"/>
  <c r="CT35" i="32"/>
  <c r="CO7" i="32"/>
  <c r="CO8" i="32"/>
  <c r="CO9" i="32"/>
  <c r="CO10" i="32"/>
  <c r="CO11" i="32"/>
  <c r="CO12" i="32"/>
  <c r="CO13" i="32"/>
  <c r="CO14" i="32"/>
  <c r="CO15" i="32"/>
  <c r="CO16" i="32"/>
  <c r="CO17" i="32"/>
  <c r="CO18" i="32"/>
  <c r="CO19" i="32"/>
  <c r="CO20" i="32"/>
  <c r="CO21" i="32"/>
  <c r="CO22" i="32"/>
  <c r="CO23" i="32"/>
  <c r="CO24" i="32"/>
  <c r="CO25" i="32"/>
  <c r="CO26" i="32"/>
  <c r="CO27" i="32"/>
  <c r="CO28" i="32"/>
  <c r="CO29" i="32"/>
  <c r="CO30" i="32"/>
  <c r="CO31" i="32"/>
  <c r="CO32" i="32"/>
  <c r="CO33" i="32"/>
  <c r="CO34" i="32"/>
  <c r="CO35" i="32"/>
  <c r="CJ7" i="32"/>
  <c r="CJ8" i="32"/>
  <c r="CJ9" i="32"/>
  <c r="CJ10" i="32"/>
  <c r="CJ11" i="32"/>
  <c r="CJ12" i="32"/>
  <c r="CJ13" i="32"/>
  <c r="CJ14" i="32"/>
  <c r="CJ15" i="32"/>
  <c r="CJ16" i="32"/>
  <c r="CJ17" i="32"/>
  <c r="CJ18" i="32"/>
  <c r="CJ19" i="32"/>
  <c r="CJ20" i="32"/>
  <c r="CJ21" i="32"/>
  <c r="CJ22" i="32"/>
  <c r="CJ23" i="32"/>
  <c r="CJ24" i="32"/>
  <c r="CJ25" i="32"/>
  <c r="CJ26" i="32"/>
  <c r="CJ27" i="32"/>
  <c r="CJ28" i="32"/>
  <c r="CJ29" i="32"/>
  <c r="CJ30" i="32"/>
  <c r="CJ31" i="32"/>
  <c r="CJ32" i="32"/>
  <c r="CJ33" i="32"/>
  <c r="CJ34" i="32"/>
  <c r="CJ35" i="32"/>
  <c r="CE7" i="32"/>
  <c r="CE8" i="32"/>
  <c r="CE9" i="32"/>
  <c r="CE10" i="32"/>
  <c r="CE11" i="32"/>
  <c r="CE12" i="32"/>
  <c r="CE13" i="32"/>
  <c r="CE14" i="32"/>
  <c r="CE15" i="32"/>
  <c r="CE16" i="32"/>
  <c r="CE17" i="32"/>
  <c r="CE18" i="32"/>
  <c r="CE19" i="32"/>
  <c r="CE20" i="32"/>
  <c r="CE21" i="32"/>
  <c r="CE22" i="32"/>
  <c r="CE23" i="32"/>
  <c r="CE24" i="32"/>
  <c r="CE25" i="32"/>
  <c r="CE26" i="32"/>
  <c r="CE27" i="32"/>
  <c r="CE28" i="32"/>
  <c r="CE29" i="32"/>
  <c r="CE30" i="32"/>
  <c r="CE31" i="32"/>
  <c r="CE32" i="32"/>
  <c r="CE33" i="32"/>
  <c r="CE34" i="32"/>
  <c r="CE35" i="32"/>
  <c r="BZ7" i="32"/>
  <c r="BZ8" i="32"/>
  <c r="BZ9" i="32"/>
  <c r="BZ10" i="32"/>
  <c r="BZ11" i="32"/>
  <c r="BZ12" i="32"/>
  <c r="BZ13" i="32"/>
  <c r="BZ14" i="32"/>
  <c r="BZ15" i="32"/>
  <c r="BZ16" i="32"/>
  <c r="BZ17" i="32"/>
  <c r="BZ18" i="32"/>
  <c r="BZ19" i="32"/>
  <c r="BZ20" i="32"/>
  <c r="BZ21" i="32"/>
  <c r="BZ22" i="32"/>
  <c r="BZ23" i="32"/>
  <c r="BZ24" i="32"/>
  <c r="BZ25" i="32"/>
  <c r="BZ26" i="32"/>
  <c r="BZ27" i="32"/>
  <c r="BZ28" i="32"/>
  <c r="BZ29" i="32"/>
  <c r="BZ30" i="32"/>
  <c r="BZ31" i="32"/>
  <c r="BZ32" i="32"/>
  <c r="BZ33" i="32"/>
  <c r="BZ34" i="32"/>
  <c r="BZ35" i="32"/>
  <c r="BU7" i="32"/>
  <c r="BU8" i="32"/>
  <c r="BU9" i="32"/>
  <c r="BU10" i="32"/>
  <c r="BU11" i="32"/>
  <c r="BU12" i="32"/>
  <c r="BU13" i="32"/>
  <c r="BU14" i="32"/>
  <c r="BU15" i="32"/>
  <c r="BU16" i="32"/>
  <c r="BU17" i="32"/>
  <c r="BU18" i="32"/>
  <c r="BU19" i="32"/>
  <c r="BU20" i="32"/>
  <c r="BU21" i="32"/>
  <c r="BU22" i="32"/>
  <c r="BU23" i="32"/>
  <c r="BU24" i="32"/>
  <c r="BU25" i="32"/>
  <c r="BU26" i="32"/>
  <c r="BU27" i="32"/>
  <c r="BU28" i="32"/>
  <c r="BU29" i="32"/>
  <c r="BU30" i="32"/>
  <c r="BU31" i="32"/>
  <c r="BU32" i="32"/>
  <c r="BU33" i="32"/>
  <c r="BU34" i="32"/>
  <c r="BU35" i="32"/>
  <c r="BP7" i="32"/>
  <c r="BP8" i="32"/>
  <c r="BP9" i="32"/>
  <c r="BP10" i="32"/>
  <c r="BP11" i="32"/>
  <c r="BP12" i="32"/>
  <c r="BP13" i="32"/>
  <c r="BP14" i="32"/>
  <c r="BP15" i="32"/>
  <c r="BP16" i="32"/>
  <c r="BP17" i="32"/>
  <c r="BP18" i="32"/>
  <c r="BP19" i="32"/>
  <c r="BP20" i="32"/>
  <c r="BP21" i="32"/>
  <c r="BP22" i="32"/>
  <c r="BP23" i="32"/>
  <c r="BP24" i="32"/>
  <c r="BP25" i="32"/>
  <c r="BP26" i="32"/>
  <c r="BP27" i="32"/>
  <c r="BP28" i="32"/>
  <c r="BP29" i="32"/>
  <c r="BP30" i="32"/>
  <c r="BP31" i="32"/>
  <c r="BP32" i="32"/>
  <c r="BP33" i="32"/>
  <c r="BP34" i="32"/>
  <c r="BP35" i="32"/>
  <c r="BK7" i="32"/>
  <c r="BK8" i="32"/>
  <c r="BK9" i="32"/>
  <c r="BK10" i="32"/>
  <c r="BK11" i="32"/>
  <c r="BK12" i="32"/>
  <c r="BK13" i="32"/>
  <c r="BK14" i="32"/>
  <c r="BK15" i="32"/>
  <c r="BK16" i="32"/>
  <c r="BK17" i="32"/>
  <c r="BK18" i="32"/>
  <c r="BK19" i="32"/>
  <c r="BK20" i="32"/>
  <c r="BK21" i="32"/>
  <c r="BK22" i="32"/>
  <c r="BK23" i="32"/>
  <c r="BK24" i="32"/>
  <c r="BK25" i="32"/>
  <c r="BK26" i="32"/>
  <c r="BK27" i="32"/>
  <c r="BK28" i="32"/>
  <c r="BK29" i="32"/>
  <c r="BK30" i="32"/>
  <c r="BK31" i="32"/>
  <c r="BK32" i="32"/>
  <c r="BK33" i="32"/>
  <c r="BK34" i="32"/>
  <c r="BK35" i="32"/>
  <c r="BF7" i="32"/>
  <c r="BF8" i="32"/>
  <c r="BF9" i="32"/>
  <c r="BF10" i="32"/>
  <c r="BF11" i="32"/>
  <c r="BF12" i="32"/>
  <c r="BF13" i="32"/>
  <c r="BF14" i="32"/>
  <c r="BF15" i="32"/>
  <c r="BF16" i="32"/>
  <c r="BF17" i="32"/>
  <c r="BF18" i="32"/>
  <c r="BF19" i="32"/>
  <c r="BF20" i="32"/>
  <c r="BF21" i="32"/>
  <c r="BF22" i="32"/>
  <c r="BF23" i="32"/>
  <c r="BF24" i="32"/>
  <c r="BF25" i="32"/>
  <c r="BF26" i="32"/>
  <c r="BF27" i="32"/>
  <c r="BF28" i="32"/>
  <c r="BF29" i="32"/>
  <c r="BF30" i="32"/>
  <c r="BF31" i="32"/>
  <c r="BF32" i="32"/>
  <c r="BF33" i="32"/>
  <c r="BF34" i="32"/>
  <c r="BF35" i="32"/>
  <c r="BA7" i="32"/>
  <c r="BA8" i="32"/>
  <c r="BA9" i="32"/>
  <c r="BA10" i="32"/>
  <c r="BA11" i="32"/>
  <c r="BA12" i="32"/>
  <c r="BA13" i="32"/>
  <c r="BA14" i="32"/>
  <c r="BA15" i="32"/>
  <c r="BA16" i="32"/>
  <c r="BA17" i="32"/>
  <c r="BA18" i="32"/>
  <c r="BA19" i="32"/>
  <c r="BA20" i="32"/>
  <c r="BA21" i="32"/>
  <c r="BA22" i="32"/>
  <c r="BA23" i="32"/>
  <c r="BA24" i="32"/>
  <c r="BA25" i="32"/>
  <c r="BA26" i="32"/>
  <c r="BA27" i="32"/>
  <c r="BA28" i="32"/>
  <c r="BA29" i="32"/>
  <c r="BA30" i="32"/>
  <c r="BA31" i="32"/>
  <c r="BA32" i="32"/>
  <c r="BA33" i="32"/>
  <c r="BA34" i="32"/>
  <c r="BA35" i="32"/>
  <c r="AV7" i="32"/>
  <c r="AV8" i="32"/>
  <c r="AV9" i="32"/>
  <c r="AV10" i="32"/>
  <c r="AV11" i="32"/>
  <c r="AV12" i="32"/>
  <c r="AV13" i="32"/>
  <c r="AV14" i="32"/>
  <c r="AV15" i="32"/>
  <c r="AV16" i="32"/>
  <c r="AV17" i="32"/>
  <c r="AV18" i="32"/>
  <c r="AV19" i="32"/>
  <c r="AV20" i="32"/>
  <c r="AV21" i="32"/>
  <c r="AV22" i="32"/>
  <c r="AV23" i="32"/>
  <c r="AV24" i="32"/>
  <c r="AV25" i="32"/>
  <c r="AV26" i="32"/>
  <c r="AV27" i="32"/>
  <c r="AV28" i="32"/>
  <c r="AV29" i="32"/>
  <c r="AV30" i="32"/>
  <c r="AV31" i="32"/>
  <c r="AV32" i="32"/>
  <c r="AV33" i="32"/>
  <c r="AV34" i="32"/>
  <c r="AV35" i="32"/>
  <c r="AQ7" i="32"/>
  <c r="AQ8" i="32"/>
  <c r="AQ9" i="32"/>
  <c r="AQ10" i="32"/>
  <c r="AQ11" i="32"/>
  <c r="AQ12" i="32"/>
  <c r="AQ13" i="32"/>
  <c r="AQ14" i="32"/>
  <c r="AQ15" i="32"/>
  <c r="AQ16" i="32"/>
  <c r="AQ17" i="32"/>
  <c r="AQ18" i="32"/>
  <c r="AQ19" i="32"/>
  <c r="AQ20" i="32"/>
  <c r="AQ21" i="32"/>
  <c r="AQ22" i="32"/>
  <c r="AQ23" i="32"/>
  <c r="AQ24" i="32"/>
  <c r="AQ25" i="32"/>
  <c r="AQ26" i="32"/>
  <c r="AQ27" i="32"/>
  <c r="AQ28" i="32"/>
  <c r="AQ29" i="32"/>
  <c r="AQ30" i="32"/>
  <c r="AQ31" i="32"/>
  <c r="AQ32" i="32"/>
  <c r="AQ33" i="32"/>
  <c r="AQ34" i="32"/>
  <c r="AQ35" i="32"/>
  <c r="AL7" i="32"/>
  <c r="AL8" i="32"/>
  <c r="AL9" i="32"/>
  <c r="AL10" i="32"/>
  <c r="AL11" i="32"/>
  <c r="AL12" i="32"/>
  <c r="AL13" i="32"/>
  <c r="AL14" i="32"/>
  <c r="AL15" i="32"/>
  <c r="AL16" i="32"/>
  <c r="AL17" i="32"/>
  <c r="AL18" i="32"/>
  <c r="AL19" i="32"/>
  <c r="AL20" i="32"/>
  <c r="AL21" i="32"/>
  <c r="AL22" i="32"/>
  <c r="AL23" i="32"/>
  <c r="AL24" i="32"/>
  <c r="AL25" i="32"/>
  <c r="AL26" i="32"/>
  <c r="AL27" i="32"/>
  <c r="AL28" i="32"/>
  <c r="AL29" i="32"/>
  <c r="AL30" i="32"/>
  <c r="AL31" i="32"/>
  <c r="AL32" i="32"/>
  <c r="AL33" i="32"/>
  <c r="AL34" i="32"/>
  <c r="AL35" i="32"/>
  <c r="AG7" i="32"/>
  <c r="AG8" i="32"/>
  <c r="AG9" i="32"/>
  <c r="AG10" i="32"/>
  <c r="AG11" i="32"/>
  <c r="AG12" i="32"/>
  <c r="AG13" i="32"/>
  <c r="AG14" i="32"/>
  <c r="AG15" i="32"/>
  <c r="AG16" i="32"/>
  <c r="AG17" i="32"/>
  <c r="AG18" i="32"/>
  <c r="AG19" i="32"/>
  <c r="AG20" i="32"/>
  <c r="AG21" i="32"/>
  <c r="AG22" i="32"/>
  <c r="AG23" i="32"/>
  <c r="AG24" i="32"/>
  <c r="AG25" i="32"/>
  <c r="AG26" i="32"/>
  <c r="AG27" i="32"/>
  <c r="AG28" i="32"/>
  <c r="AG29" i="32"/>
  <c r="AG30" i="32"/>
  <c r="AG31" i="32"/>
  <c r="AG32" i="32"/>
  <c r="AG33" i="32"/>
  <c r="AG34" i="32"/>
  <c r="AG35" i="32"/>
  <c r="AB7" i="32"/>
  <c r="AB8" i="32"/>
  <c r="AB9" i="32"/>
  <c r="AB10" i="32"/>
  <c r="AB11" i="32"/>
  <c r="AB12" i="32"/>
  <c r="AB13" i="32"/>
  <c r="AB14" i="32"/>
  <c r="AB15" i="32"/>
  <c r="AB16" i="32"/>
  <c r="AB17" i="32"/>
  <c r="AB18" i="32"/>
  <c r="AB19" i="32"/>
  <c r="AB20" i="32"/>
  <c r="AB21" i="32"/>
  <c r="AB22" i="32"/>
  <c r="AB23" i="32"/>
  <c r="AB24" i="32"/>
  <c r="AB25" i="32"/>
  <c r="AB26" i="32"/>
  <c r="AB27" i="32"/>
  <c r="AB28" i="32"/>
  <c r="AB29" i="32"/>
  <c r="AB30" i="32"/>
  <c r="AB31" i="32"/>
  <c r="AB32" i="32"/>
  <c r="AB33" i="32"/>
  <c r="AB34" i="32"/>
  <c r="AB35" i="32"/>
  <c r="W7" i="32"/>
  <c r="W8" i="32"/>
  <c r="W9" i="32"/>
  <c r="W10" i="32"/>
  <c r="W11" i="32"/>
  <c r="W12" i="32"/>
  <c r="W13" i="32"/>
  <c r="W14" i="32"/>
  <c r="W15" i="32"/>
  <c r="W16" i="32"/>
  <c r="W17" i="32"/>
  <c r="W18" i="32"/>
  <c r="W19" i="32"/>
  <c r="W20" i="32"/>
  <c r="W21" i="32"/>
  <c r="W22" i="32"/>
  <c r="W23" i="32"/>
  <c r="W24" i="32"/>
  <c r="W25" i="32"/>
  <c r="W26" i="32"/>
  <c r="W27" i="32"/>
  <c r="W28" i="32"/>
  <c r="W29" i="32"/>
  <c r="W30" i="32"/>
  <c r="W31" i="32"/>
  <c r="W32" i="32"/>
  <c r="W33" i="32"/>
  <c r="W34" i="32"/>
  <c r="W35" i="32"/>
  <c r="R7" i="32"/>
  <c r="R8" i="32"/>
  <c r="R9" i="32"/>
  <c r="R10" i="32"/>
  <c r="R11" i="32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R28" i="32"/>
  <c r="R29" i="32"/>
  <c r="R30" i="32"/>
  <c r="R31" i="32"/>
  <c r="R32" i="32"/>
  <c r="R33" i="32"/>
  <c r="R34" i="32"/>
  <c r="R35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6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AL4" i="32" l="1"/>
  <c r="FI36" i="32" l="1"/>
  <c r="FD36" i="32"/>
  <c r="EY36" i="32"/>
  <c r="ET36" i="32"/>
  <c r="EO36" i="32"/>
  <c r="EJ36" i="32"/>
  <c r="EE36" i="32"/>
  <c r="DZ36" i="32"/>
  <c r="DU36" i="32"/>
  <c r="DP36" i="32"/>
  <c r="DK36" i="32"/>
  <c r="DF36" i="32"/>
  <c r="DA36" i="32"/>
  <c r="CV36" i="32"/>
  <c r="CQ36" i="32"/>
  <c r="CL36" i="32"/>
  <c r="CG36" i="32"/>
  <c r="CB36" i="32"/>
  <c r="BW36" i="32"/>
  <c r="BR36" i="32"/>
  <c r="BM36" i="32"/>
  <c r="BH36" i="32"/>
  <c r="BC36" i="32"/>
  <c r="AX36" i="32"/>
  <c r="AS36" i="32"/>
  <c r="AN36" i="32"/>
  <c r="AI36" i="32"/>
  <c r="AD36" i="32"/>
  <c r="Y36" i="32"/>
  <c r="T36" i="32"/>
  <c r="O36" i="32"/>
  <c r="J36" i="32"/>
  <c r="E37" i="32"/>
  <c r="FG6" i="32"/>
  <c r="FG5" i="32"/>
  <c r="FG4" i="32"/>
  <c r="FB6" i="32"/>
  <c r="FB5" i="32"/>
  <c r="FB4" i="32"/>
  <c r="EW6" i="32"/>
  <c r="EW5" i="32"/>
  <c r="EW4" i="32"/>
  <c r="ER6" i="32"/>
  <c r="ER5" i="32"/>
  <c r="ER4" i="32"/>
  <c r="EM6" i="32"/>
  <c r="EM5" i="32"/>
  <c r="EM4" i="32"/>
  <c r="EH6" i="32"/>
  <c r="EH5" i="32"/>
  <c r="EH4" i="32"/>
  <c r="EC6" i="32"/>
  <c r="EC5" i="32"/>
  <c r="EC4" i="32"/>
  <c r="DX6" i="32"/>
  <c r="DX5" i="32"/>
  <c r="DX4" i="32"/>
  <c r="DS6" i="32"/>
  <c r="DS5" i="32"/>
  <c r="DS4" i="32"/>
  <c r="DN6" i="32"/>
  <c r="DN5" i="32"/>
  <c r="DN4" i="32"/>
  <c r="DI6" i="32"/>
  <c r="DI5" i="32"/>
  <c r="DI4" i="32"/>
  <c r="DD6" i="32"/>
  <c r="DD5" i="32"/>
  <c r="DD4" i="32"/>
  <c r="CY6" i="32"/>
  <c r="CY5" i="32"/>
  <c r="CY4" i="32"/>
  <c r="CT6" i="32"/>
  <c r="CT5" i="32"/>
  <c r="CT4" i="32"/>
  <c r="CO6" i="32"/>
  <c r="CO5" i="32"/>
  <c r="CO4" i="32"/>
  <c r="CJ6" i="32"/>
  <c r="CJ5" i="32"/>
  <c r="CJ4" i="32"/>
  <c r="BZ6" i="32"/>
  <c r="BZ5" i="32"/>
  <c r="BZ4" i="32"/>
  <c r="BU6" i="32"/>
  <c r="BU5" i="32"/>
  <c r="BU4" i="32"/>
  <c r="CE6" i="32"/>
  <c r="CE5" i="32"/>
  <c r="CE4" i="32"/>
  <c r="BP6" i="32"/>
  <c r="BP5" i="32"/>
  <c r="BP4" i="32"/>
  <c r="BK6" i="32"/>
  <c r="BK5" i="32"/>
  <c r="BK4" i="32"/>
  <c r="BF6" i="32"/>
  <c r="BF5" i="32"/>
  <c r="BF4" i="32"/>
  <c r="BA6" i="32"/>
  <c r="BA5" i="32"/>
  <c r="BA4" i="32"/>
  <c r="AV6" i="32"/>
  <c r="AV5" i="32"/>
  <c r="AV4" i="32"/>
  <c r="AQ6" i="32"/>
  <c r="AQ5" i="32"/>
  <c r="AQ4" i="32"/>
  <c r="AL6" i="32"/>
  <c r="AL5" i="32"/>
  <c r="AG6" i="32"/>
  <c r="AG5" i="32"/>
  <c r="AG4" i="32"/>
  <c r="AB6" i="32"/>
  <c r="AB5" i="32"/>
  <c r="AB4" i="32"/>
  <c r="W6" i="32"/>
  <c r="W5" i="32"/>
  <c r="W4" i="32"/>
  <c r="R6" i="32"/>
  <c r="R5" i="32"/>
  <c r="R4" i="32"/>
  <c r="M6" i="32"/>
  <c r="M5" i="32"/>
  <c r="M4" i="32"/>
  <c r="H5" i="32"/>
  <c r="H4" i="32"/>
  <c r="C36" i="32"/>
  <c r="C13" i="32"/>
  <c r="C12" i="32"/>
  <c r="C11" i="32"/>
  <c r="C10" i="32"/>
  <c r="C9" i="32"/>
  <c r="C8" i="32"/>
  <c r="C7" i="32"/>
  <c r="C6" i="32"/>
  <c r="C5" i="32"/>
  <c r="O33" i="6"/>
  <c r="J33" i="6"/>
  <c r="E34" i="6"/>
  <c r="D18" i="7"/>
  <c r="D8" i="7"/>
  <c r="H35" i="8"/>
  <c r="H33" i="11"/>
  <c r="D33" i="11"/>
  <c r="D34" i="11" s="1"/>
  <c r="D38" i="13"/>
  <c r="H34" i="11" l="1"/>
  <c r="J37" i="32"/>
  <c r="O37" i="32"/>
  <c r="T37" i="32" s="1"/>
  <c r="Y37" i="32" s="1"/>
  <c r="AD37" i="32" s="1"/>
  <c r="AI37" i="32" s="1"/>
  <c r="AN37" i="32" s="1"/>
  <c r="AS37" i="32" s="1"/>
  <c r="AX37" i="32" s="1"/>
  <c r="BC37" i="32" s="1"/>
  <c r="BH37" i="32" s="1"/>
  <c r="BM37" i="32" s="1"/>
  <c r="BR37" i="32" s="1"/>
  <c r="BW37" i="32" s="1"/>
  <c r="CB37" i="32" s="1"/>
  <c r="D11" i="3"/>
  <c r="D12" i="3"/>
  <c r="B6" i="31" l="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5" i="31"/>
  <c r="L33" i="30"/>
  <c r="H33" i="30"/>
  <c r="J32" i="30"/>
  <c r="J31" i="30"/>
  <c r="J30" i="30"/>
  <c r="J29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J6" i="30"/>
  <c r="J5" i="30"/>
  <c r="F32" i="30"/>
  <c r="F31" i="30"/>
  <c r="F30" i="30"/>
  <c r="F29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H34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5" i="29"/>
  <c r="B6" i="28" l="1"/>
  <c r="B7" i="28"/>
  <c r="B8" i="28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5" i="28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8" i="27"/>
  <c r="B29" i="27"/>
  <c r="B30" i="27"/>
  <c r="B31" i="27"/>
  <c r="B32" i="27"/>
  <c r="B33" i="27"/>
  <c r="B34" i="27"/>
  <c r="B35" i="27"/>
  <c r="B5" i="27"/>
  <c r="H38" i="26"/>
  <c r="F6" i="26"/>
  <c r="F7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4" i="26"/>
  <c r="F25" i="26"/>
  <c r="F26" i="26"/>
  <c r="F27" i="26"/>
  <c r="F28" i="26"/>
  <c r="F29" i="26"/>
  <c r="F31" i="26"/>
  <c r="F32" i="26"/>
  <c r="F33" i="26"/>
  <c r="F34" i="26"/>
  <c r="F35" i="26"/>
  <c r="F36" i="26"/>
  <c r="F37" i="26"/>
  <c r="F5" i="26"/>
  <c r="B6" i="26"/>
  <c r="B7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4" i="26"/>
  <c r="B25" i="26"/>
  <c r="B26" i="26"/>
  <c r="B27" i="26"/>
  <c r="B28" i="26"/>
  <c r="B29" i="26"/>
  <c r="B31" i="26"/>
  <c r="B32" i="26"/>
  <c r="B33" i="26"/>
  <c r="B34" i="26"/>
  <c r="B35" i="26"/>
  <c r="B36" i="26"/>
  <c r="B37" i="26"/>
  <c r="B38" i="26"/>
  <c r="B5" i="26"/>
  <c r="P35" i="25" l="1"/>
  <c r="L35" i="25"/>
  <c r="H35" i="25"/>
  <c r="N34" i="25"/>
  <c r="N33" i="25"/>
  <c r="N31" i="25"/>
  <c r="N30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5" i="25"/>
  <c r="J34" i="25"/>
  <c r="J33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F34" i="25"/>
  <c r="F33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3" i="25"/>
  <c r="B34" i="25"/>
  <c r="B35" i="25"/>
  <c r="B5" i="25"/>
  <c r="L34" i="24"/>
  <c r="H34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5" i="24"/>
  <c r="B5" i="24"/>
  <c r="B5" i="23"/>
  <c r="D35" i="22"/>
  <c r="B5" i="22"/>
  <c r="P36" i="25" l="1"/>
  <c r="D33" i="31"/>
  <c r="D34" i="30"/>
  <c r="B33" i="30"/>
  <c r="B32" i="30"/>
  <c r="B31" i="30"/>
  <c r="B30" i="30"/>
  <c r="B29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D35" i="29"/>
  <c r="H35" i="29" s="1"/>
  <c r="D26" i="28"/>
  <c r="D36" i="27"/>
  <c r="D39" i="26"/>
  <c r="H39" i="26" s="1"/>
  <c r="D36" i="25"/>
  <c r="H36" i="25" s="1"/>
  <c r="D35" i="24"/>
  <c r="L35" i="24" s="1"/>
  <c r="D35" i="23"/>
  <c r="L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H38" i="19"/>
  <c r="H39" i="19" s="1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5" i="19"/>
  <c r="B5" i="20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0" i="3"/>
  <c r="D9" i="3"/>
  <c r="D8" i="3"/>
  <c r="D7" i="3"/>
  <c r="D6" i="3"/>
  <c r="C34" i="21"/>
  <c r="C35" i="21"/>
  <c r="C14" i="21"/>
  <c r="C32" i="21" l="1"/>
  <c r="L36" i="25"/>
  <c r="H35" i="24"/>
  <c r="H34" i="30"/>
  <c r="L34" i="30"/>
  <c r="D35" i="18"/>
  <c r="B34" i="18"/>
  <c r="B5" i="18"/>
  <c r="H36" i="17"/>
  <c r="D37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5" i="17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5" i="15"/>
  <c r="BG35" i="2"/>
  <c r="BG34" i="2"/>
  <c r="BF34" i="2"/>
  <c r="BF35" i="2" s="1"/>
  <c r="BH4" i="2"/>
  <c r="BA34" i="2"/>
  <c r="AZ34" i="2"/>
  <c r="AU34" i="2"/>
  <c r="AT34" i="2"/>
  <c r="AO34" i="2"/>
  <c r="AN34" i="2"/>
  <c r="AH34" i="2"/>
  <c r="AI34" i="2"/>
  <c r="AC34" i="2"/>
  <c r="AB34" i="2"/>
  <c r="W34" i="2"/>
  <c r="V34" i="2"/>
  <c r="Q34" i="2"/>
  <c r="Q35" i="2" s="1"/>
  <c r="P35" i="2"/>
  <c r="R4" i="2"/>
  <c r="K34" i="2"/>
  <c r="K35" i="2" s="1"/>
  <c r="J34" i="2"/>
  <c r="J35" i="2" s="1"/>
  <c r="E34" i="2"/>
  <c r="L4" i="2"/>
  <c r="F4" i="2"/>
  <c r="C33" i="21" l="1"/>
  <c r="D33" i="3"/>
  <c r="C36" i="21"/>
  <c r="H37" i="17"/>
  <c r="W35" i="2"/>
  <c r="AC35" i="2" s="1"/>
  <c r="AI35" i="2" s="1"/>
  <c r="AO35" i="2" s="1"/>
  <c r="AU35" i="2" s="1"/>
  <c r="BA35" i="2" s="1"/>
  <c r="V35" i="2"/>
  <c r="AB35" i="2" s="1"/>
  <c r="AH35" i="2" s="1"/>
  <c r="AN35" i="2" s="1"/>
  <c r="AT35" i="2" s="1"/>
  <c r="AZ35" i="2" s="1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5" i="13"/>
  <c r="B5" i="12" l="1"/>
  <c r="F5" i="11"/>
  <c r="B5" i="11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24" i="7"/>
  <c r="B14" i="7"/>
  <c r="B15" i="7"/>
  <c r="B16" i="7"/>
  <c r="B17" i="7"/>
  <c r="B13" i="7"/>
  <c r="B6" i="7"/>
  <c r="B7" i="7"/>
  <c r="B5" i="7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5" i="6"/>
  <c r="F5" i="8"/>
  <c r="B5" i="8"/>
  <c r="J34" i="6" l="1"/>
  <c r="O34" i="6" s="1"/>
  <c r="D34" i="3" l="1"/>
  <c r="D15" i="3"/>
  <c r="E35" i="2" l="1"/>
  <c r="D35" i="2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L5" i="2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R5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D33" i="1"/>
  <c r="D32" i="1"/>
  <c r="D31" i="1"/>
  <c r="C33" i="3" s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9" i="1"/>
  <c r="D7" i="1"/>
  <c r="D6" i="1"/>
  <c r="D5" i="1"/>
  <c r="E2" i="32" s="1"/>
  <c r="D4" i="1"/>
  <c r="C6" i="3" s="1"/>
  <c r="C32" i="3" l="1"/>
  <c r="D2" i="31"/>
  <c r="C30" i="3"/>
  <c r="D2" i="29"/>
  <c r="C31" i="3"/>
  <c r="D2" i="30"/>
  <c r="C29" i="3"/>
  <c r="D2" i="28"/>
  <c r="C28" i="3"/>
  <c r="D2" i="27"/>
  <c r="C27" i="3"/>
  <c r="D2" i="26"/>
  <c r="C26" i="3"/>
  <c r="D2" i="25"/>
  <c r="C25" i="3"/>
  <c r="D2" i="24"/>
  <c r="C23" i="3"/>
  <c r="D2" i="22"/>
  <c r="C24" i="3"/>
  <c r="D2" i="23"/>
  <c r="C19" i="3"/>
  <c r="D2" i="17"/>
  <c r="C20" i="3"/>
  <c r="D2" i="18"/>
  <c r="C22" i="3"/>
  <c r="D2" i="19"/>
  <c r="C21" i="3"/>
  <c r="D2" i="20"/>
  <c r="X4" i="2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C12" i="3"/>
  <c r="D2" i="8"/>
  <c r="C14" i="3"/>
  <c r="D2" i="12"/>
  <c r="C13" i="3"/>
  <c r="D2" i="11"/>
  <c r="C17" i="3"/>
  <c r="D2" i="13"/>
  <c r="C18" i="3"/>
  <c r="D2" i="15"/>
  <c r="C8" i="3"/>
  <c r="D2" i="7"/>
  <c r="C10" i="3"/>
  <c r="D11" i="7"/>
  <c r="C11" i="3"/>
  <c r="D21" i="7"/>
  <c r="C9" i="3"/>
  <c r="E2" i="6"/>
  <c r="C7" i="3"/>
  <c r="BH5" i="2"/>
  <c r="BH6" i="2" s="1"/>
  <c r="BH7" i="2" s="1"/>
  <c r="BH8" i="2" s="1"/>
  <c r="BH9" i="2" s="1"/>
  <c r="BH10" i="2" s="1"/>
  <c r="BH11" i="2" s="1"/>
  <c r="BH12" i="2" s="1"/>
  <c r="BH13" i="2" s="1"/>
  <c r="BH14" i="2" s="1"/>
  <c r="BH15" i="2" s="1"/>
  <c r="BH16" i="2" s="1"/>
  <c r="BH17" i="2" s="1"/>
  <c r="BH18" i="2" s="1"/>
  <c r="BH19" i="2" s="1"/>
  <c r="BH20" i="2" s="1"/>
  <c r="BH21" i="2" s="1"/>
  <c r="BH22" i="2" s="1"/>
  <c r="BH23" i="2" s="1"/>
  <c r="BH24" i="2" s="1"/>
  <c r="BH25" i="2" s="1"/>
  <c r="BH26" i="2" s="1"/>
  <c r="BH27" i="2" s="1"/>
  <c r="BH28" i="2" s="1"/>
  <c r="BH29" i="2" s="1"/>
  <c r="BH30" i="2" s="1"/>
  <c r="BH31" i="2" s="1"/>
  <c r="BH32" i="2" s="1"/>
  <c r="BH33" i="2" s="1"/>
  <c r="E37" i="1"/>
  <c r="E38" i="1"/>
  <c r="AD4" i="2" l="1"/>
  <c r="AD5" i="2" s="1"/>
  <c r="AD6" i="2" s="1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C37" i="3"/>
  <c r="C34" i="3"/>
  <c r="C15" i="3"/>
  <c r="B37" i="3"/>
  <c r="E39" i="1"/>
  <c r="D37" i="3" l="1"/>
  <c r="AJ4" i="2"/>
  <c r="AJ5" i="2" s="1"/>
  <c r="AJ6" i="2" s="1"/>
  <c r="AJ7" i="2" s="1"/>
  <c r="AJ8" i="2" s="1"/>
  <c r="AJ9" i="2" s="1"/>
  <c r="AJ10" i="2" s="1"/>
  <c r="AJ11" i="2" s="1"/>
  <c r="AJ12" i="2" s="1"/>
  <c r="AJ13" i="2" s="1"/>
  <c r="AJ14" i="2" s="1"/>
  <c r="AJ15" i="2" s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P4" i="2" s="1"/>
  <c r="AP5" i="2" s="1"/>
  <c r="AP6" i="2" s="1"/>
  <c r="AP7" i="2" s="1"/>
  <c r="AP8" i="2" s="1"/>
  <c r="AP9" i="2" s="1"/>
  <c r="AP10" i="2" s="1"/>
  <c r="AP11" i="2" s="1"/>
  <c r="AP12" i="2" s="1"/>
  <c r="AP13" i="2" s="1"/>
  <c r="AP14" i="2" s="1"/>
  <c r="AP15" i="2" s="1"/>
  <c r="AP16" i="2" s="1"/>
  <c r="AP17" i="2" s="1"/>
  <c r="AP18" i="2" s="1"/>
  <c r="AP19" i="2" s="1"/>
  <c r="AP20" i="2" s="1"/>
  <c r="AP21" i="2" s="1"/>
  <c r="AP22" i="2" s="1"/>
  <c r="AP23" i="2" s="1"/>
  <c r="AP24" i="2" s="1"/>
  <c r="AP25" i="2" s="1"/>
  <c r="AP26" i="2" s="1"/>
  <c r="AP27" i="2" s="1"/>
  <c r="AP28" i="2" s="1"/>
  <c r="AP29" i="2" s="1"/>
  <c r="AP30" i="2" s="1"/>
  <c r="AP31" i="2" s="1"/>
  <c r="AP32" i="2" s="1"/>
  <c r="AP33" i="2" s="1"/>
  <c r="AV4" i="2" s="1"/>
  <c r="AV5" i="2" s="1"/>
  <c r="AV6" i="2" s="1"/>
  <c r="AV7" i="2" s="1"/>
  <c r="AV8" i="2" s="1"/>
  <c r="AV9" i="2" s="1"/>
  <c r="AV10" i="2" s="1"/>
  <c r="AV11" i="2" s="1"/>
  <c r="AV12" i="2" s="1"/>
  <c r="AV13" i="2" s="1"/>
  <c r="AV14" i="2" s="1"/>
  <c r="AV15" i="2" s="1"/>
  <c r="AV16" i="2" s="1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BB4" i="2" s="1"/>
  <c r="BB5" i="2" s="1"/>
  <c r="BB6" i="2" s="1"/>
  <c r="BB7" i="2" s="1"/>
  <c r="BB8" i="2" s="1"/>
  <c r="BB9" i="2" s="1"/>
  <c r="BB10" i="2" s="1"/>
  <c r="BB11" i="2" s="1"/>
  <c r="BB12" i="2" s="1"/>
  <c r="BB13" i="2" s="1"/>
  <c r="BB14" i="2" s="1"/>
  <c r="BB15" i="2" s="1"/>
  <c r="BB16" i="2" s="1"/>
  <c r="BB17" i="2" s="1"/>
  <c r="BB18" i="2" s="1"/>
  <c r="BB19" i="2" s="1"/>
  <c r="BB20" i="2" s="1"/>
  <c r="BB21" i="2" s="1"/>
  <c r="BB22" i="2" s="1"/>
  <c r="BB23" i="2" s="1"/>
  <c r="BB24" i="2" s="1"/>
  <c r="BB25" i="2" s="1"/>
  <c r="BB26" i="2" s="1"/>
  <c r="BB27" i="2" s="1"/>
  <c r="BB28" i="2" s="1"/>
  <c r="BB29" i="2" s="1"/>
  <c r="BB30" i="2" s="1"/>
  <c r="BB31" i="2" s="1"/>
  <c r="BB32" i="2" s="1"/>
  <c r="BB33" i="2" s="1"/>
  <c r="L39" i="19"/>
  <c r="CG37" i="32" l="1"/>
  <c r="CL37" i="32" s="1"/>
  <c r="CQ37" i="32" s="1"/>
  <c r="CV37" i="32" s="1"/>
  <c r="DA37" i="32" s="1"/>
  <c r="DF37" i="32" s="1"/>
  <c r="DK37" i="32" s="1"/>
  <c r="DP37" i="32" s="1"/>
  <c r="DU37" i="32" s="1"/>
  <c r="DZ37" i="32" s="1"/>
  <c r="EE37" i="32" s="1"/>
  <c r="EJ37" i="32" s="1"/>
  <c r="EO37" i="32" s="1"/>
  <c r="ET37" i="32" s="1"/>
  <c r="EY37" i="32" s="1"/>
  <c r="FD37" i="32" s="1"/>
  <c r="FI37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akiyuki kamio-2</author>
    <author>Meiko-Office</author>
  </authors>
  <commentList>
    <comment ref="D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町内会空欄に
自治会
町名
入れる
入れる</t>
        </r>
      </text>
    </comment>
    <comment ref="A3" authorId="1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月日挿入は
（例）2月19日
　</t>
        </r>
        <r>
          <rPr>
            <sz val="11"/>
            <color indexed="81"/>
            <rFont val="MS P ゴシック"/>
            <family val="3"/>
            <charset val="128"/>
          </rPr>
          <t>　２/19入れる</t>
        </r>
      </text>
    </comment>
    <comment ref="B3" authorId="1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 xml:space="preserve">科目挿入は科目空白を
クリックする
右側に　▽にて
任意の科目を選ぶ
</t>
        </r>
      </text>
    </comment>
    <comment ref="G3" authorId="1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月日挿入は
（例）2月19日
　</t>
        </r>
        <r>
          <rPr>
            <sz val="11"/>
            <color indexed="81"/>
            <rFont val="MS P ゴシック"/>
            <family val="3"/>
            <charset val="128"/>
          </rPr>
          <t>　２/19入れる</t>
        </r>
      </text>
    </comment>
    <comment ref="H3" authorId="1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 xml:space="preserve">科目挿入は科目空白を
クリックする
右側に　▽にて
任意の科目を選ぶ
</t>
        </r>
      </text>
    </comment>
    <comment ref="M3" authorId="1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月日挿入は
（例）2月19日
　</t>
        </r>
        <r>
          <rPr>
            <sz val="11"/>
            <color indexed="81"/>
            <rFont val="MS P ゴシック"/>
            <family val="3"/>
            <charset val="128"/>
          </rPr>
          <t>　２/19入れる</t>
        </r>
      </text>
    </comment>
    <comment ref="N3" authorId="1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 xml:space="preserve">科目挿入は科目空白を
クリックする
右側に　▽にて
任意の科目を選ぶ
</t>
        </r>
      </text>
    </comment>
    <comment ref="S3" authorId="1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月日挿入は
（例）2月19日
　</t>
        </r>
        <r>
          <rPr>
            <sz val="11"/>
            <color indexed="81"/>
            <rFont val="MS P ゴシック"/>
            <family val="3"/>
            <charset val="128"/>
          </rPr>
          <t>　２/19入れる</t>
        </r>
      </text>
    </comment>
    <comment ref="T3" authorId="1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 xml:space="preserve">科目挿入は科目空白を
クリックする
右側に　▽にて
任意の科目を選ぶ
</t>
        </r>
      </text>
    </comment>
    <comment ref="Y3" authorId="1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月日挿入は
（例）2月19日
　</t>
        </r>
        <r>
          <rPr>
            <sz val="11"/>
            <color indexed="81"/>
            <rFont val="MS P ゴシック"/>
            <family val="3"/>
            <charset val="128"/>
          </rPr>
          <t>　２/19入れる</t>
        </r>
      </text>
    </comment>
    <comment ref="Z3" authorId="1" shapeId="0" xr:uid="{00000000-0006-0000-0100-00000B000000}">
      <text>
        <r>
          <rPr>
            <sz val="9"/>
            <color indexed="81"/>
            <rFont val="MS P ゴシック"/>
            <family val="3"/>
            <charset val="128"/>
          </rPr>
          <t xml:space="preserve">科目挿入は科目空白を
クリックする
右側に　▽にて
任意の科目を選ぶ
</t>
        </r>
      </text>
    </comment>
    <comment ref="AE3" authorId="1" shapeId="0" xr:uid="{00000000-0006-0000-0100-00000C000000}">
      <text>
        <r>
          <rPr>
            <sz val="9"/>
            <color indexed="81"/>
            <rFont val="MS P ゴシック"/>
            <family val="3"/>
            <charset val="128"/>
          </rPr>
          <t>月日挿入は
（例）2月19日
　</t>
        </r>
        <r>
          <rPr>
            <sz val="11"/>
            <color indexed="81"/>
            <rFont val="MS P ゴシック"/>
            <family val="3"/>
            <charset val="128"/>
          </rPr>
          <t>　２/19入れる</t>
        </r>
      </text>
    </comment>
    <comment ref="AF3" authorId="1" shapeId="0" xr:uid="{00000000-0006-0000-0100-00000D000000}">
      <text>
        <r>
          <rPr>
            <sz val="9"/>
            <color indexed="81"/>
            <rFont val="MS P ゴシック"/>
            <family val="3"/>
            <charset val="128"/>
          </rPr>
          <t xml:space="preserve">科目挿入は科目空白を
クリックする
右側に　▽にて
任意の科目を選ぶ
</t>
        </r>
      </text>
    </comment>
    <comment ref="AK3" authorId="1" shapeId="0" xr:uid="{00000000-0006-0000-0100-00000E000000}">
      <text>
        <r>
          <rPr>
            <sz val="9"/>
            <color indexed="81"/>
            <rFont val="MS P ゴシック"/>
            <family val="3"/>
            <charset val="128"/>
          </rPr>
          <t>月日挿入は
（例）2月19日
　</t>
        </r>
        <r>
          <rPr>
            <sz val="11"/>
            <color indexed="81"/>
            <rFont val="MS P ゴシック"/>
            <family val="3"/>
            <charset val="128"/>
          </rPr>
          <t>　２/19入れる</t>
        </r>
      </text>
    </comment>
    <comment ref="AL3" authorId="1" shapeId="0" xr:uid="{00000000-0006-0000-0100-00000F000000}">
      <text>
        <r>
          <rPr>
            <sz val="9"/>
            <color indexed="81"/>
            <rFont val="MS P ゴシック"/>
            <family val="3"/>
            <charset val="128"/>
          </rPr>
          <t xml:space="preserve">科目挿入は科目空白を
クリックする
右側に　▽にて
任意の科目を選ぶ
</t>
        </r>
      </text>
    </comment>
    <comment ref="AQ3" authorId="1" shapeId="0" xr:uid="{00000000-0006-0000-0100-000010000000}">
      <text>
        <r>
          <rPr>
            <sz val="9"/>
            <color indexed="81"/>
            <rFont val="MS P ゴシック"/>
            <family val="3"/>
            <charset val="128"/>
          </rPr>
          <t>月日挿入は
（例）2月19日
　</t>
        </r>
        <r>
          <rPr>
            <sz val="11"/>
            <color indexed="81"/>
            <rFont val="MS P ゴシック"/>
            <family val="3"/>
            <charset val="128"/>
          </rPr>
          <t>　２/19入れる</t>
        </r>
      </text>
    </comment>
    <comment ref="AR3" authorId="1" shapeId="0" xr:uid="{00000000-0006-0000-0100-000011000000}">
      <text>
        <r>
          <rPr>
            <sz val="9"/>
            <color indexed="81"/>
            <rFont val="MS P ゴシック"/>
            <family val="3"/>
            <charset val="128"/>
          </rPr>
          <t xml:space="preserve">科目挿入は科目空白を
クリックする
右側に　▽にて
任意の科目を選ぶ
</t>
        </r>
      </text>
    </comment>
    <comment ref="AW3" authorId="1" shapeId="0" xr:uid="{00000000-0006-0000-0100-000012000000}">
      <text>
        <r>
          <rPr>
            <sz val="9"/>
            <color indexed="81"/>
            <rFont val="MS P ゴシック"/>
            <family val="3"/>
            <charset val="128"/>
          </rPr>
          <t>月日挿入は
（例）2月19日
　</t>
        </r>
        <r>
          <rPr>
            <sz val="11"/>
            <color indexed="81"/>
            <rFont val="MS P ゴシック"/>
            <family val="3"/>
            <charset val="128"/>
          </rPr>
          <t>　２/19入れる</t>
        </r>
      </text>
    </comment>
    <comment ref="AX3" authorId="1" shapeId="0" xr:uid="{00000000-0006-0000-0100-000013000000}">
      <text>
        <r>
          <rPr>
            <sz val="9"/>
            <color indexed="81"/>
            <rFont val="MS P ゴシック"/>
            <family val="3"/>
            <charset val="128"/>
          </rPr>
          <t xml:space="preserve">科目挿入は科目空白を
クリックする
右側に　▽にて
任意の科目を選ぶ
</t>
        </r>
      </text>
    </comment>
    <comment ref="BC3" authorId="1" shapeId="0" xr:uid="{00000000-0006-0000-0100-000014000000}">
      <text>
        <r>
          <rPr>
            <sz val="9"/>
            <color indexed="81"/>
            <rFont val="MS P ゴシック"/>
            <family val="3"/>
            <charset val="128"/>
          </rPr>
          <t>月日挿入は
（例）2月19日
　</t>
        </r>
        <r>
          <rPr>
            <sz val="11"/>
            <color indexed="81"/>
            <rFont val="MS P ゴシック"/>
            <family val="3"/>
            <charset val="128"/>
          </rPr>
          <t>　２/19入れる</t>
        </r>
      </text>
    </comment>
    <comment ref="BD3" authorId="1" shapeId="0" xr:uid="{00000000-0006-0000-0100-000015000000}">
      <text>
        <r>
          <rPr>
            <sz val="9"/>
            <color indexed="81"/>
            <rFont val="MS P ゴシック"/>
            <family val="3"/>
            <charset val="128"/>
          </rPr>
          <t xml:space="preserve">科目挿入は科目空白を
クリックする
右側に　▽にて
任意の科目を選ぶ
</t>
        </r>
      </text>
    </comment>
    <comment ref="B4" authorId="0" shapeId="0" xr:uid="{00000000-0006-0000-0100-00001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C4" authorId="0" shapeId="0" xr:uid="{00000000-0006-0000-0100-000017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記入する
自動差引残高を
表示
</t>
        </r>
      </text>
    </comment>
    <comment ref="H4" authorId="0" shapeId="0" xr:uid="{00000000-0006-0000-0100-00001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I4" authorId="0" shapeId="0" xr:uid="{00000000-0006-0000-0100-000019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記入する
自動差引残高を
表示
</t>
        </r>
      </text>
    </comment>
    <comment ref="N4" authorId="0" shapeId="0" xr:uid="{00000000-0006-0000-0100-00001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O4" authorId="0" shapeId="0" xr:uid="{00000000-0006-0000-0100-00001B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記入する
自動差引残高を
表示
</t>
        </r>
      </text>
    </comment>
    <comment ref="T4" authorId="0" shapeId="0" xr:uid="{00000000-0006-0000-0100-00001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U4" authorId="0" shapeId="0" xr:uid="{00000000-0006-0000-0100-00001D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記入する
自動差引残高を
表示
</t>
        </r>
      </text>
    </comment>
    <comment ref="Z4" authorId="0" shapeId="0" xr:uid="{00000000-0006-0000-0100-00001E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AA4" authorId="0" shapeId="0" xr:uid="{00000000-0006-0000-0100-00001F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記入する
自動差引残高を
表示
</t>
        </r>
      </text>
    </comment>
    <comment ref="AF4" authorId="0" shapeId="0" xr:uid="{00000000-0006-0000-0100-00002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AG4" authorId="0" shapeId="0" xr:uid="{00000000-0006-0000-0100-000021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記入する
自動差引残高を
表示
</t>
        </r>
      </text>
    </comment>
    <comment ref="AL4" authorId="0" shapeId="0" xr:uid="{00000000-0006-0000-0100-00002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AM4" authorId="0" shapeId="0" xr:uid="{00000000-0006-0000-0100-000023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記入する
自動差引残高を
表示
</t>
        </r>
      </text>
    </comment>
    <comment ref="AR4" authorId="0" shapeId="0" xr:uid="{00000000-0006-0000-0100-00002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AS4" authorId="0" shapeId="0" xr:uid="{00000000-0006-0000-0100-000025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記入する
自動差引残高を
表示
</t>
        </r>
      </text>
    </comment>
    <comment ref="AX4" authorId="0" shapeId="0" xr:uid="{00000000-0006-0000-0100-00002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AY4" authorId="0" shapeId="0" xr:uid="{00000000-0006-0000-0100-000027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記入する
自動差引残高を
表示
</t>
        </r>
      </text>
    </comment>
    <comment ref="BD4" authorId="0" shapeId="0" xr:uid="{00000000-0006-0000-0100-00002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BE4" authorId="0" shapeId="0" xr:uid="{00000000-0006-0000-0100-000029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記入する
自動差引残高を
表示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0C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0C00-000002000000}">
      <text>
        <r>
          <rPr>
            <b/>
            <sz val="11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0C00-000003000000}">
      <text>
        <r>
          <rPr>
            <b/>
            <sz val="12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0C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0D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0D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0D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0D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鶴田　美波</author>
  </authors>
  <commentList>
    <comment ref="A5" authorId="0" shapeId="0" xr:uid="{00000000-0006-0000-0E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0E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C5" authorId="0" shapeId="0" xr:uid="{00000000-0006-0000-0E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5" authorId="0" shapeId="0" xr:uid="{00000000-0006-0000-0E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5" authorId="0" shapeId="0" xr:uid="{00000000-0006-0000-0E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年月日記入
例：令和2年5月12日
　　5/12　記入</t>
        </r>
      </text>
    </comment>
    <comment ref="F5" authorId="0" shapeId="0" xr:uid="{00000000-0006-0000-0E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G5" authorId="0" shapeId="0" xr:uid="{00000000-0006-0000-0E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H5" authorId="0" shapeId="0" xr:uid="{00000000-0006-0000-0E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0F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0F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0F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0F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10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0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0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1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11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1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1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1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5" authorId="0" shapeId="0" xr:uid="{00000000-0006-0000-1100-000005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F5" authorId="1" shapeId="0" xr:uid="{00000000-0006-0000-11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G5" authorId="0" shapeId="0" xr:uid="{00000000-0006-0000-1100-000007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H5" authorId="1" shapeId="0" xr:uid="{00000000-0006-0000-11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I5" authorId="0" shapeId="0" xr:uid="{00000000-0006-0000-1100-000009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J5" authorId="1" shapeId="0" xr:uid="{00000000-0006-0000-11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K5" authorId="0" shapeId="0" xr:uid="{00000000-0006-0000-1100-00000B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L5" authorId="1" shapeId="0" xr:uid="{00000000-0006-0000-11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</authors>
  <commentList>
    <comment ref="A5" authorId="0" shapeId="0" xr:uid="{00000000-0006-0000-12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2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2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0" shapeId="0" xr:uid="{00000000-0006-0000-1200-000004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</authors>
  <commentList>
    <comment ref="A5" authorId="0" shapeId="0" xr:uid="{00000000-0006-0000-13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3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3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0" shapeId="0" xr:uid="{00000000-0006-0000-1300-000004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14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4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4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14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5" authorId="0" shapeId="0" xr:uid="{00000000-0006-0000-1400-000005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F5" authorId="0" shapeId="0" xr:uid="{00000000-0006-0000-1400-000006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G5" authorId="0" shapeId="0" xr:uid="{00000000-0006-0000-1400-000007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H5" authorId="1" shapeId="0" xr:uid="{00000000-0006-0000-14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I5" authorId="0" shapeId="0" xr:uid="{00000000-0006-0000-1400-000009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J5" authorId="0" shapeId="0" xr:uid="{00000000-0006-0000-1400-00000A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K5" authorId="0" shapeId="0" xr:uid="{00000000-0006-0000-1400-00000B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L5" authorId="1" shapeId="0" xr:uid="{00000000-0006-0000-14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15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1" shapeId="0" xr:uid="{00000000-0006-0000-15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C5" authorId="0" shapeId="0" xr:uid="{00000000-0006-0000-1500-000003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摘要記入する
金額の計算額
表示
</t>
        </r>
      </text>
    </comment>
    <comment ref="D5" authorId="0" shapeId="0" xr:uid="{00000000-0006-0000-1500-000004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金額を入りる
科目が
表示します
</t>
        </r>
      </text>
    </comment>
    <comment ref="E5" authorId="0" shapeId="0" xr:uid="{00000000-0006-0000-1500-000005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F5" authorId="0" shapeId="0" xr:uid="{00000000-0006-0000-1500-000006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G5" authorId="0" shapeId="0" xr:uid="{00000000-0006-0000-1500-000007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摘要記入する
金額の計算額
表示
</t>
        </r>
      </text>
    </comment>
    <comment ref="H5" authorId="0" shapeId="0" xr:uid="{00000000-0006-0000-1500-000008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金額を入りる
科目が
表示します
</t>
        </r>
      </text>
    </comment>
    <comment ref="I5" authorId="0" shapeId="0" xr:uid="{00000000-0006-0000-1500-000009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J5" authorId="0" shapeId="0" xr:uid="{00000000-0006-0000-1500-00000A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K5" authorId="0" shapeId="0" xr:uid="{00000000-0006-0000-1500-00000B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摘要記入する
金額の計算額
表示
</t>
        </r>
      </text>
    </comment>
    <comment ref="L5" authorId="0" shapeId="0" xr:uid="{00000000-0006-0000-1500-00000C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金額を入りる
科目が
表示します
</t>
        </r>
      </text>
    </comment>
    <comment ref="M5" authorId="0" shapeId="0" xr:uid="{00000000-0006-0000-1500-00000D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N5" authorId="0" shapeId="0" xr:uid="{00000000-0006-0000-1500-00000E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O5" authorId="0" shapeId="0" xr:uid="{00000000-0006-0000-1500-00000F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P5" authorId="0" shapeId="0" xr:uid="{00000000-0006-0000-1500-000010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</authors>
  <commentList>
    <comment ref="B2" authorId="0" shapeId="0" xr:uid="{00000000-0006-0000-0200-000001000000}">
      <text>
        <r>
          <rPr>
            <b/>
            <sz val="14"/>
            <color indexed="81"/>
            <rFont val="MS P ゴシック"/>
            <family val="3"/>
            <charset val="128"/>
          </rPr>
          <t>町内会名を入れる</t>
        </r>
      </text>
    </comment>
    <comment ref="B5" authorId="0" shapeId="0" xr:uid="{00000000-0006-0000-0200-000002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現金出納帳に
記帳すれば
科目が自動積算
表示します
</t>
        </r>
      </text>
    </comment>
    <comment ref="D5" authorId="0" shapeId="0" xr:uid="{00000000-0006-0000-0200-000003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別紙の本年度の
予算を入れてください
自動表示します
</t>
        </r>
      </text>
    </comment>
    <comment ref="E5" authorId="0" shapeId="0" xr:uid="{00000000-0006-0000-0200-000004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備考欄に
本年度の科目の
説明を入れて
下さい
</t>
        </r>
      </text>
    </comment>
    <comment ref="D33" authorId="0" shapeId="0" xr:uid="{00000000-0006-0000-0200-000005000000}">
      <text>
        <r>
          <rPr>
            <b/>
            <sz val="11"/>
            <color indexed="81"/>
            <rFont val="MS P ゴシック"/>
            <family val="3"/>
            <charset val="128"/>
          </rPr>
          <t>予備費は自動
収入、支出
残金を
予備費とします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16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6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6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16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5" authorId="0" shapeId="0" xr:uid="{00000000-0006-0000-1600-000005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F5" authorId="1" shapeId="0" xr:uid="{00000000-0006-0000-16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G5" authorId="0" shapeId="0" xr:uid="{00000000-0006-0000-1600-000007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H5" authorId="1" shapeId="0" xr:uid="{00000000-0006-0000-16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17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7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7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17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18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8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8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18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19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9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9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19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5" authorId="0" shapeId="0" xr:uid="{00000000-0006-0000-1900-000005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F5" authorId="1" shapeId="0" xr:uid="{00000000-0006-0000-19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G5" authorId="0" shapeId="0" xr:uid="{00000000-0006-0000-1900-000007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H5" authorId="1" shapeId="0" xr:uid="{00000000-0006-0000-19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1A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A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A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1A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5" authorId="0" shapeId="0" xr:uid="{00000000-0006-0000-1A00-000005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F5" authorId="0" shapeId="0" xr:uid="{00000000-0006-0000-1A00-000006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G5" authorId="0" shapeId="0" xr:uid="{00000000-0006-0000-1A00-000007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H5" authorId="1" shapeId="0" xr:uid="{00000000-0006-0000-1A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I5" authorId="0" shapeId="0" xr:uid="{00000000-0006-0000-1A00-000009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J5" authorId="0" shapeId="0" xr:uid="{00000000-0006-0000-1A00-00000A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K5" authorId="0" shapeId="0" xr:uid="{00000000-0006-0000-1A00-00000B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L5" authorId="1" shapeId="0" xr:uid="{00000000-0006-0000-1A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A5" authorId="0" shapeId="0" xr:uid="{00000000-0006-0000-1B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</text>
    </comment>
    <comment ref="B5" authorId="0" shapeId="0" xr:uid="{00000000-0006-0000-1B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1B00-000003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D5" authorId="1" shapeId="0" xr:uid="{00000000-0006-0000-1B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谷中　千恵</author>
  </authors>
  <commentList>
    <comment ref="C5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本年度予算額を必ず入力してください。</t>
        </r>
      </text>
    </comment>
    <comment ref="C1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本年度予算額を必ず入力してください。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B4" authorId="0" shapeId="0" xr:uid="{00000000-0006-0000-0600-000001000000}">
      <text>
        <r>
          <rPr>
            <b/>
            <sz val="10"/>
            <color indexed="81"/>
            <rFont val="MS P ゴシック"/>
            <family val="3"/>
            <charset val="128"/>
          </rPr>
          <t>入金日記入
（例：令和2年4月1日）
　　４/１
　入れる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年、月、日表示
</t>
        </r>
      </text>
    </comment>
    <comment ref="C4" authorId="1" shapeId="0" xr:uid="{00000000-0006-0000-06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D4" authorId="1" shapeId="0" xr:uid="{00000000-0006-0000-06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4" authorId="1" shapeId="0" xr:uid="{00000000-0006-0000-06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G4" authorId="0" shapeId="0" xr:uid="{00000000-0006-0000-0600-000005000000}">
      <text>
        <r>
          <rPr>
            <b/>
            <sz val="9"/>
            <color indexed="81"/>
            <rFont val="MS P ゴシック"/>
            <family val="3"/>
            <charset val="128"/>
          </rPr>
          <t>入金日記入
（例：令和2年4月1日）
　　４/１
　入れる
年、月、日表示</t>
        </r>
      </text>
    </comment>
    <comment ref="H4" authorId="1" shapeId="0" xr:uid="{00000000-0006-0000-06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I4" authorId="1" shapeId="0" xr:uid="{00000000-0006-0000-06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J4" authorId="1" shapeId="0" xr:uid="{00000000-0006-0000-06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L4" authorId="0" shapeId="0" xr:uid="{00000000-0006-0000-0600-000009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M4" authorId="1" shapeId="0" xr:uid="{00000000-0006-0000-0600-00000A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N4" authorId="1" shapeId="0" xr:uid="{00000000-0006-0000-06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O4" authorId="1" shapeId="0" xr:uid="{00000000-0006-0000-06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Q4" authorId="0" shapeId="0" xr:uid="{00000000-0006-0000-0600-00000D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R4" authorId="1" shapeId="0" xr:uid="{00000000-0006-0000-06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S4" authorId="1" shapeId="0" xr:uid="{00000000-0006-0000-06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T4" authorId="1" shapeId="0" xr:uid="{00000000-0006-0000-06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V4" authorId="0" shapeId="0" xr:uid="{00000000-0006-0000-0600-00001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W4" authorId="1" shapeId="0" xr:uid="{00000000-0006-0000-0600-000012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X4" authorId="1" shapeId="0" xr:uid="{00000000-0006-0000-0600-000013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Y4" authorId="1" shapeId="0" xr:uid="{00000000-0006-0000-0600-000014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A4" authorId="0" shapeId="0" xr:uid="{00000000-0006-0000-0600-000015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AB4" authorId="1" shapeId="0" xr:uid="{00000000-0006-0000-06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AC4" authorId="1" shapeId="0" xr:uid="{00000000-0006-0000-0600-000017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D4" authorId="1" shapeId="0" xr:uid="{00000000-0006-0000-0600-000018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F4" authorId="0" shapeId="0" xr:uid="{00000000-0006-0000-0600-000019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AG4" authorId="1" shapeId="0" xr:uid="{00000000-0006-0000-0600-00001A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AH4" authorId="1" shapeId="0" xr:uid="{00000000-0006-0000-0600-00001B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I4" authorId="1" shapeId="0" xr:uid="{00000000-0006-0000-0600-00001C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K4" authorId="0" shapeId="0" xr:uid="{00000000-0006-0000-0600-00001D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AL4" authorId="1" shapeId="0" xr:uid="{00000000-0006-0000-0600-00001E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AM4" authorId="1" shapeId="0" xr:uid="{00000000-0006-0000-0600-00001F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N4" authorId="1" shapeId="0" xr:uid="{00000000-0006-0000-0600-000020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P4" authorId="0" shapeId="0" xr:uid="{00000000-0006-0000-0600-00002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AQ4" authorId="1" shapeId="0" xr:uid="{00000000-0006-0000-0600-000022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AR4" authorId="1" shapeId="0" xr:uid="{00000000-0006-0000-0600-000023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S4" authorId="1" shapeId="0" xr:uid="{00000000-0006-0000-0600-000024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U4" authorId="0" shapeId="0" xr:uid="{00000000-0006-0000-0600-000025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AV4" authorId="1" shapeId="0" xr:uid="{00000000-0006-0000-0600-000026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AW4" authorId="1" shapeId="0" xr:uid="{00000000-0006-0000-0600-000027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X4" authorId="1" shapeId="0" xr:uid="{00000000-0006-0000-0600-000028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AZ4" authorId="0" shapeId="0" xr:uid="{00000000-0006-0000-0600-000029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BA4" authorId="1" shapeId="0" xr:uid="{00000000-0006-0000-0600-00002A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BB4" authorId="1" shapeId="0" xr:uid="{00000000-0006-0000-0600-00002B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BC4" authorId="1" shapeId="0" xr:uid="{00000000-0006-0000-0600-00002C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BE4" authorId="0" shapeId="0" xr:uid="{00000000-0006-0000-0600-00002D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BF4" authorId="1" shapeId="0" xr:uid="{00000000-0006-0000-0600-00002E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BG4" authorId="1" shapeId="0" xr:uid="{00000000-0006-0000-0600-00002F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BH4" authorId="1" shapeId="0" xr:uid="{00000000-0006-0000-0600-000030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BJ4" authorId="0" shapeId="0" xr:uid="{00000000-0006-0000-0600-00003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BK4" authorId="1" shapeId="0" xr:uid="{00000000-0006-0000-0600-000032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BL4" authorId="1" shapeId="0" xr:uid="{00000000-0006-0000-0600-000033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BM4" authorId="1" shapeId="0" xr:uid="{00000000-0006-0000-0600-000034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BO4" authorId="0" shapeId="0" xr:uid="{00000000-0006-0000-0600-000035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BP4" authorId="1" shapeId="0" xr:uid="{00000000-0006-0000-0600-000036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BQ4" authorId="1" shapeId="0" xr:uid="{00000000-0006-0000-0600-000037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BR4" authorId="1" shapeId="0" xr:uid="{00000000-0006-0000-0600-000038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BT4" authorId="0" shapeId="0" xr:uid="{00000000-0006-0000-0600-000039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BU4" authorId="1" shapeId="0" xr:uid="{00000000-0006-0000-0600-00003A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BV4" authorId="1" shapeId="0" xr:uid="{00000000-0006-0000-0600-00003B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BW4" authorId="1" shapeId="0" xr:uid="{00000000-0006-0000-0600-00003C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BY4" authorId="0" shapeId="0" xr:uid="{00000000-0006-0000-0600-00003D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BZ4" authorId="1" shapeId="0" xr:uid="{00000000-0006-0000-0600-00003E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CA4" authorId="1" shapeId="0" xr:uid="{00000000-0006-0000-0600-00003F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CB4" authorId="1" shapeId="0" xr:uid="{00000000-0006-0000-0600-000040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CD4" authorId="0" shapeId="0" xr:uid="{00000000-0006-0000-0600-00004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CE4" authorId="1" shapeId="0" xr:uid="{00000000-0006-0000-0600-000042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CF4" authorId="1" shapeId="0" xr:uid="{00000000-0006-0000-0600-000043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CG4" authorId="1" shapeId="0" xr:uid="{00000000-0006-0000-0600-000044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CI4" authorId="0" shapeId="0" xr:uid="{00000000-0006-0000-0600-000045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CJ4" authorId="1" shapeId="0" xr:uid="{00000000-0006-0000-0600-000046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CK4" authorId="1" shapeId="0" xr:uid="{00000000-0006-0000-0600-000047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CL4" authorId="1" shapeId="0" xr:uid="{00000000-0006-0000-0600-000048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CN4" authorId="0" shapeId="0" xr:uid="{00000000-0006-0000-0600-000049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CO4" authorId="1" shapeId="0" xr:uid="{00000000-0006-0000-0600-00004A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CP4" authorId="1" shapeId="0" xr:uid="{00000000-0006-0000-0600-00004B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CQ4" authorId="1" shapeId="0" xr:uid="{00000000-0006-0000-0600-00004C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CS4" authorId="0" shapeId="0" xr:uid="{00000000-0006-0000-0600-00004D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CT4" authorId="1" shapeId="0" xr:uid="{00000000-0006-0000-0600-00004E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CU4" authorId="1" shapeId="0" xr:uid="{00000000-0006-0000-0600-00004F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CV4" authorId="1" shapeId="0" xr:uid="{00000000-0006-0000-0600-000050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CX4" authorId="0" shapeId="0" xr:uid="{00000000-0006-0000-0600-00005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CY4" authorId="1" shapeId="0" xr:uid="{00000000-0006-0000-0600-000052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CZ4" authorId="1" shapeId="0" xr:uid="{00000000-0006-0000-0600-000053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A4" authorId="1" shapeId="0" xr:uid="{00000000-0006-0000-0600-000054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C4" authorId="0" shapeId="0" xr:uid="{00000000-0006-0000-0600-000055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DD4" authorId="1" shapeId="0" xr:uid="{00000000-0006-0000-0600-000056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DE4" authorId="1" shapeId="0" xr:uid="{00000000-0006-0000-0600-000057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F4" authorId="1" shapeId="0" xr:uid="{00000000-0006-0000-0600-000058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H4" authorId="0" shapeId="0" xr:uid="{00000000-0006-0000-0600-000059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DI4" authorId="1" shapeId="0" xr:uid="{00000000-0006-0000-0600-00005A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DJ4" authorId="1" shapeId="0" xr:uid="{00000000-0006-0000-0600-00005B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K4" authorId="1" shapeId="0" xr:uid="{00000000-0006-0000-0600-00005C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M4" authorId="0" shapeId="0" xr:uid="{00000000-0006-0000-0600-00005D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DN4" authorId="1" shapeId="0" xr:uid="{00000000-0006-0000-0600-00005E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DO4" authorId="1" shapeId="0" xr:uid="{00000000-0006-0000-0600-00005F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P4" authorId="1" shapeId="0" xr:uid="{00000000-0006-0000-0600-000060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R4" authorId="0" shapeId="0" xr:uid="{00000000-0006-0000-0600-00006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DS4" authorId="1" shapeId="0" xr:uid="{00000000-0006-0000-0600-000062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DT4" authorId="1" shapeId="0" xr:uid="{00000000-0006-0000-0600-000063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U4" authorId="1" shapeId="0" xr:uid="{00000000-0006-0000-0600-000064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W4" authorId="0" shapeId="0" xr:uid="{00000000-0006-0000-0600-000065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DX4" authorId="1" shapeId="0" xr:uid="{00000000-0006-0000-0600-000066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DY4" authorId="1" shapeId="0" xr:uid="{00000000-0006-0000-0600-000067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DZ4" authorId="1" shapeId="0" xr:uid="{00000000-0006-0000-0600-000068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B4" authorId="0" shapeId="0" xr:uid="{00000000-0006-0000-0600-000069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EC4" authorId="1" shapeId="0" xr:uid="{00000000-0006-0000-0600-00006A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ED4" authorId="1" shapeId="0" xr:uid="{00000000-0006-0000-0600-00006B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E4" authorId="1" shapeId="0" xr:uid="{00000000-0006-0000-0600-00006C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G4" authorId="0" shapeId="0" xr:uid="{00000000-0006-0000-0600-00006D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EH4" authorId="1" shapeId="0" xr:uid="{00000000-0006-0000-0600-00006E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EI4" authorId="1" shapeId="0" xr:uid="{00000000-0006-0000-0600-00006F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J4" authorId="1" shapeId="0" xr:uid="{00000000-0006-0000-0600-000070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L4" authorId="0" shapeId="0" xr:uid="{00000000-0006-0000-0600-00007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EM4" authorId="1" shapeId="0" xr:uid="{00000000-0006-0000-0600-000072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EN4" authorId="1" shapeId="0" xr:uid="{00000000-0006-0000-0600-000073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O4" authorId="1" shapeId="0" xr:uid="{00000000-0006-0000-0600-000074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Q4" authorId="0" shapeId="0" xr:uid="{00000000-0006-0000-0600-000075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ER4" authorId="1" shapeId="0" xr:uid="{00000000-0006-0000-0600-000076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ES4" authorId="1" shapeId="0" xr:uid="{00000000-0006-0000-0600-000077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T4" authorId="1" shapeId="0" xr:uid="{00000000-0006-0000-0600-000078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V4" authorId="0" shapeId="0" xr:uid="{00000000-0006-0000-0600-000079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EW4" authorId="1" shapeId="0" xr:uid="{00000000-0006-0000-0600-00007A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EX4" authorId="1" shapeId="0" xr:uid="{00000000-0006-0000-0600-00007B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EY4" authorId="1" shapeId="0" xr:uid="{00000000-0006-0000-0600-00007C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FA4" authorId="0" shapeId="0" xr:uid="{00000000-0006-0000-0600-00007D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FB4" authorId="1" shapeId="0" xr:uid="{00000000-0006-0000-0600-00007E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FC4" authorId="1" shapeId="0" xr:uid="{00000000-0006-0000-0600-00007F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FD4" authorId="1" shapeId="0" xr:uid="{00000000-0006-0000-0600-000080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FF4" authorId="0" shapeId="0" xr:uid="{00000000-0006-0000-0600-00008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入金日記入
（例：令和2年4月1日）
　　４/１
　入れる
年、月、日表示
</t>
        </r>
      </text>
    </comment>
    <comment ref="FG4" authorId="1" shapeId="0" xr:uid="{00000000-0006-0000-0600-000082000000}">
      <text>
        <r>
          <rPr>
            <b/>
            <sz val="10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FH4" authorId="1" shapeId="0" xr:uid="{00000000-0006-0000-0600-000083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  <comment ref="FI4" authorId="1" shapeId="0" xr:uid="{00000000-0006-0000-0600-000084000000}">
      <text>
        <r>
          <rPr>
            <b/>
            <sz val="10"/>
            <color indexed="81"/>
            <rFont val="ＭＳ Ｐ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Meiko-Office</author>
    <author>鶴田　美波</author>
  </authors>
  <commentList>
    <comment ref="B5" authorId="0" shapeId="0" xr:uid="{00000000-0006-0000-0700-000001000000}">
      <text>
        <r>
          <rPr>
            <b/>
            <sz val="10"/>
            <color indexed="81"/>
            <rFont val="MS P ゴシック"/>
            <family val="3"/>
            <charset val="128"/>
          </rPr>
          <t>年月日記入
例：令和2年5月12日
　　5/12　記入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" authorId="1" shapeId="0" xr:uid="{00000000-0006-0000-07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D5" authorId="0" shapeId="0" xr:uid="{00000000-0006-0000-0700-000003000000}">
      <text>
        <r>
          <rPr>
            <b/>
            <sz val="10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E5" authorId="0" shapeId="0" xr:uid="{00000000-0006-0000-0700-000004000000}">
      <text>
        <r>
          <rPr>
            <b/>
            <sz val="10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G5" authorId="1" shapeId="0" xr:uid="{00000000-0006-0000-07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年月日記入
例：令和2年5月12日
　　5/12　記入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" authorId="1" shapeId="0" xr:uid="{00000000-0006-0000-07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I5" authorId="0" shapeId="0" xr:uid="{00000000-0006-0000-0700-000007000000}">
      <text>
        <r>
          <rPr>
            <b/>
            <sz val="10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J5" authorId="0" shapeId="0" xr:uid="{00000000-0006-0000-0700-000008000000}">
      <text>
        <r>
          <rPr>
            <b/>
            <sz val="10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L5" authorId="1" shapeId="0" xr:uid="{00000000-0006-0000-0700-000009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年月日記入
例：令和2年5月12日
　　5/12　記入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" authorId="1" shapeId="0" xr:uid="{00000000-0006-0000-07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N5" authorId="0" shapeId="0" xr:uid="{00000000-0006-0000-0700-00000B000000}">
      <text>
        <r>
          <rPr>
            <b/>
            <sz val="10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  <comment ref="O5" authorId="0" shapeId="0" xr:uid="{00000000-0006-0000-0700-00000C000000}">
      <text>
        <r>
          <rPr>
            <b/>
            <sz val="10"/>
            <color indexed="81"/>
            <rFont val="MS P ゴシック"/>
            <family val="3"/>
            <charset val="128"/>
          </rPr>
          <t>摘要・金額を
入れて下さい
総合計が表示
されます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鶴田　美波</author>
    <author>Meiko-Office</author>
  </authors>
  <commentList>
    <comment ref="A5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年月日記入
例：令和2年5月12日
　　5/12　記入
</t>
        </r>
      </text>
    </comment>
    <comment ref="B5" authorId="1" shapeId="0" xr:uid="{00000000-0006-0000-08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1" shapeId="0" xr:uid="{00000000-0006-0000-0800-000003000000}">
      <text>
        <r>
          <rPr>
            <b/>
            <sz val="12"/>
            <color indexed="81"/>
            <rFont val="MS P ゴシック"/>
            <family val="3"/>
            <charset val="128"/>
          </rPr>
          <t>摘要・金額を
入れて下さい
総合計が表示されます</t>
        </r>
      </text>
    </comment>
    <comment ref="D5" authorId="1" shapeId="0" xr:uid="{00000000-0006-0000-0800-000004000000}">
      <text>
        <r>
          <rPr>
            <b/>
            <sz val="12"/>
            <color indexed="81"/>
            <rFont val="MS P ゴシック"/>
            <family val="3"/>
            <charset val="128"/>
          </rPr>
          <t>摘要・金額を
入れて下さい
総合計が表示されます</t>
        </r>
      </text>
    </comment>
    <comment ref="A13" authorId="0" shapeId="0" xr:uid="{00000000-0006-0000-08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年月日記入
例：令和2年5月12日
　　5/12　記入
</t>
        </r>
      </text>
    </comment>
    <comment ref="B13" authorId="1" shapeId="0" xr:uid="{00000000-0006-0000-0800-000006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13" authorId="1" shapeId="0" xr:uid="{00000000-0006-0000-0800-000007000000}">
      <text>
        <r>
          <rPr>
            <b/>
            <sz val="12"/>
            <color indexed="81"/>
            <rFont val="MS P ゴシック"/>
            <family val="3"/>
            <charset val="128"/>
          </rPr>
          <t>摘要・金額を
入れて下さい
総合計が表示されます</t>
        </r>
      </text>
    </comment>
    <comment ref="D13" authorId="1" shapeId="0" xr:uid="{00000000-0006-0000-0800-000008000000}">
      <text>
        <r>
          <rPr>
            <b/>
            <sz val="12"/>
            <color indexed="81"/>
            <rFont val="MS P ゴシック"/>
            <family val="3"/>
            <charset val="128"/>
          </rPr>
          <t>摘要・金額を
入れて下さい
総合計が表示されます</t>
        </r>
      </text>
    </comment>
    <comment ref="A24" authorId="0" shapeId="0" xr:uid="{00000000-0006-0000-08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年月日記入
例：令和2年5月12日
　　5/12　記入
</t>
        </r>
      </text>
    </comment>
    <comment ref="B24" authorId="0" shapeId="0" xr:uid="{00000000-0006-0000-08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金額を
入れると科目が
表示します</t>
        </r>
      </text>
    </comment>
    <comment ref="C24" authorId="1" shapeId="0" xr:uid="{00000000-0006-0000-0800-00000B000000}">
      <text>
        <r>
          <rPr>
            <b/>
            <sz val="12"/>
            <color indexed="81"/>
            <rFont val="MS P ゴシック"/>
            <family val="3"/>
            <charset val="128"/>
          </rPr>
          <t>摘要・金額を
入れて下さい
総合計が表示されます</t>
        </r>
      </text>
    </comment>
    <comment ref="D24" authorId="1" shapeId="0" xr:uid="{00000000-0006-0000-0800-00000C000000}">
      <text>
        <r>
          <rPr>
            <b/>
            <sz val="12"/>
            <color indexed="81"/>
            <rFont val="MS P ゴシック"/>
            <family val="3"/>
            <charset val="128"/>
          </rPr>
          <t>摘要・金額を
入れて下さい
総合計が表示されます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鶴田　美波</author>
    <author>Meiko-Office</author>
  </authors>
  <commentList>
    <comment ref="A5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年月日記入
例：令和2年5月12日
　　5/12　記入
</t>
        </r>
      </text>
    </comment>
    <comment ref="B5" authorId="1" shapeId="0" xr:uid="{00000000-0006-0000-0900-000002000000}">
      <text>
        <r>
          <rPr>
            <b/>
            <sz val="11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1" shapeId="0" xr:uid="{00000000-0006-0000-0900-000003000000}">
      <text>
        <r>
          <rPr>
            <b/>
            <sz val="12"/>
            <color indexed="81"/>
            <rFont val="MS P ゴシック"/>
            <family val="3"/>
            <charset val="128"/>
          </rPr>
          <t>摘要・金額を
入れて下さい
総合計が表示されます</t>
        </r>
      </text>
    </comment>
    <comment ref="D5" authorId="1" shapeId="0" xr:uid="{00000000-0006-0000-0900-000004000000}">
      <text>
        <r>
          <rPr>
            <b/>
            <sz val="12"/>
            <color indexed="81"/>
            <rFont val="MS P ゴシック"/>
            <family val="3"/>
            <charset val="128"/>
          </rPr>
          <t>摘要・金額を
入れて下さい
総合計が表示されます</t>
        </r>
      </text>
    </comment>
    <comment ref="E5" authorId="0" shapeId="0" xr:uid="{00000000-0006-0000-09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年月日記入
例：令和2年5月12日
　　5/12　記入
</t>
        </r>
      </text>
    </comment>
    <comment ref="F5" authorId="1" shapeId="0" xr:uid="{00000000-0006-0000-0900-000006000000}">
      <text>
        <r>
          <rPr>
            <b/>
            <sz val="11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G5" authorId="1" shapeId="0" xr:uid="{00000000-0006-0000-0900-000007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摘要・金額を
入れて下さい
総合計が表示されます
</t>
        </r>
      </text>
    </comment>
    <comment ref="H5" authorId="1" shapeId="0" xr:uid="{00000000-0006-0000-0900-000008000000}">
      <text>
        <r>
          <rPr>
            <b/>
            <sz val="12"/>
            <color indexed="81"/>
            <rFont val="MS P ゴシック"/>
            <family val="3"/>
            <charset val="128"/>
          </rPr>
          <t>摘要・金額を
入れて下さい
総合計が表示されます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鶴田　美波</author>
    <author>Meiko-Office</author>
  </authors>
  <commentList>
    <comment ref="A5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年月日記入
例：令和2年5月12日
　　5/12　記入
</t>
        </r>
      </text>
    </comment>
    <comment ref="B5" authorId="1" shapeId="0" xr:uid="{00000000-0006-0000-0A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0A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摘要・金額を
入れて下さい
総合計が表示されます</t>
        </r>
      </text>
    </comment>
    <comment ref="D5" authorId="0" shapeId="0" xr:uid="{00000000-0006-0000-0A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摘要・金額を
入れて下さい
総合計が表示されます</t>
        </r>
      </text>
    </comment>
    <comment ref="E5" authorId="0" shapeId="0" xr:uid="{00000000-0006-0000-0A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年月日記入
例：令和2年5月12日
　　5/12　記入
</t>
        </r>
      </text>
    </comment>
    <comment ref="F5" authorId="1" shapeId="0" xr:uid="{00000000-0006-0000-0A00-000006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G5" authorId="0" shapeId="0" xr:uid="{00000000-0006-0000-0A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摘要・金額を
入れて下さい
総合計が表示されます</t>
        </r>
      </text>
    </comment>
    <comment ref="H5" authorId="0" shapeId="0" xr:uid="{00000000-0006-0000-0A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摘要・金額を
入れて下さい
総合計が表示されます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鶴田　美波</author>
    <author>Meiko-Office</author>
  </authors>
  <commentList>
    <comment ref="A5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年月日記入
例：令和2年5月12日
　　5/12　記入</t>
        </r>
      </text>
    </comment>
    <comment ref="B5" authorId="1" shapeId="0" xr:uid="{00000000-0006-0000-0B00-000002000000}">
      <text>
        <r>
          <rPr>
            <b/>
            <sz val="12"/>
            <color indexed="81"/>
            <rFont val="MS P ゴシック"/>
            <family val="3"/>
            <charset val="128"/>
          </rPr>
          <t>金額を
入れると科目が
表示します</t>
        </r>
      </text>
    </comment>
    <comment ref="C5" authorId="0" shapeId="0" xr:uid="{00000000-0006-0000-0B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摘要・金額を
入れて下さい
小計が表示
されます</t>
        </r>
      </text>
    </comment>
    <comment ref="D5" authorId="1" shapeId="0" xr:uid="{00000000-0006-0000-0B00-000004000000}">
      <text>
        <r>
          <rPr>
            <b/>
            <sz val="11"/>
            <color indexed="81"/>
            <rFont val="MS P ゴシック"/>
            <family val="3"/>
            <charset val="128"/>
          </rPr>
          <t>摘要・金額を
入れて下さい
小計が表示
されます</t>
        </r>
      </text>
    </comment>
  </commentList>
</comments>
</file>

<file path=xl/sharedStrings.xml><?xml version="1.0" encoding="utf-8"?>
<sst xmlns="http://schemas.openxmlformats.org/spreadsheetml/2006/main" count="1013" uniqueCount="353">
  <si>
    <t>科　目</t>
    <rPh sb="0" eb="1">
      <t>カ</t>
    </rPh>
    <rPh sb="2" eb="3">
      <t>メ</t>
    </rPh>
    <phoneticPr fontId="3"/>
  </si>
  <si>
    <t>摘　　要</t>
    <rPh sb="0" eb="1">
      <t>テキ</t>
    </rPh>
    <rPh sb="3" eb="4">
      <t>ヨウ</t>
    </rPh>
    <phoneticPr fontId="3"/>
  </si>
  <si>
    <t>前年繰越金</t>
    <rPh sb="0" eb="2">
      <t>ゼンネン</t>
    </rPh>
    <rPh sb="2" eb="5">
      <t>クリコシキン</t>
    </rPh>
    <phoneticPr fontId="3"/>
  </si>
  <si>
    <t>業務委託料</t>
    <rPh sb="0" eb="5">
      <t>ギョウムイタクリョウ</t>
    </rPh>
    <phoneticPr fontId="3"/>
  </si>
  <si>
    <t>岡崎市総代会連絡協議会よりの業務委託料</t>
    <rPh sb="0" eb="3">
      <t>オカザキシ</t>
    </rPh>
    <rPh sb="3" eb="6">
      <t>ソウダイカイ</t>
    </rPh>
    <rPh sb="6" eb="11">
      <t>レンラクキョウギカイ</t>
    </rPh>
    <rPh sb="14" eb="19">
      <t>ギョウムイタクリョウ</t>
    </rPh>
    <phoneticPr fontId="3"/>
  </si>
  <si>
    <t>町内協力費</t>
    <rPh sb="0" eb="1">
      <t>チョウ</t>
    </rPh>
    <rPh sb="1" eb="2">
      <t>ナイ</t>
    </rPh>
    <rPh sb="2" eb="5">
      <t>キョウリョクヒ</t>
    </rPh>
    <phoneticPr fontId="3"/>
  </si>
  <si>
    <t>助　成　金</t>
    <rPh sb="0" eb="1">
      <t>スケ</t>
    </rPh>
    <rPh sb="2" eb="3">
      <t>シゲル</t>
    </rPh>
    <rPh sb="4" eb="5">
      <t>キン</t>
    </rPh>
    <phoneticPr fontId="3"/>
  </si>
  <si>
    <t>岡崎市より助成金・補助金</t>
    <rPh sb="0" eb="3">
      <t>オカザキシ</t>
    </rPh>
    <rPh sb="5" eb="7">
      <t>ジョセイ</t>
    </rPh>
    <rPh sb="7" eb="8">
      <t>キン</t>
    </rPh>
    <rPh sb="9" eb="12">
      <t>ホジョキン</t>
    </rPh>
    <phoneticPr fontId="3"/>
  </si>
  <si>
    <t>報　奨　金</t>
    <rPh sb="0" eb="1">
      <t>ホウ</t>
    </rPh>
    <rPh sb="2" eb="3">
      <t>ススム</t>
    </rPh>
    <rPh sb="4" eb="5">
      <t>キン</t>
    </rPh>
    <phoneticPr fontId="3"/>
  </si>
  <si>
    <t>公民館に関する諸収入等.駐車料金．借地料.</t>
    <rPh sb="0" eb="3">
      <t>コウミンカン</t>
    </rPh>
    <rPh sb="4" eb="5">
      <t>カン</t>
    </rPh>
    <rPh sb="7" eb="10">
      <t>ショシュウニュウ</t>
    </rPh>
    <rPh sb="10" eb="11">
      <t>トウ</t>
    </rPh>
    <rPh sb="12" eb="16">
      <t>チュウシャリョウキン</t>
    </rPh>
    <rPh sb="17" eb="20">
      <t>シャクチリョウ</t>
    </rPh>
    <phoneticPr fontId="3"/>
  </si>
  <si>
    <t>ごみ減量.環境衛生.公園管理手当等.河川美化.その他作業収入</t>
    <rPh sb="2" eb="4">
      <t>ゲンリョウ</t>
    </rPh>
    <rPh sb="5" eb="7">
      <t>カンキョウ</t>
    </rPh>
    <rPh sb="7" eb="9">
      <t>エイセイ</t>
    </rPh>
    <rPh sb="10" eb="12">
      <t>コウエン</t>
    </rPh>
    <rPh sb="12" eb="14">
      <t>カンリ</t>
    </rPh>
    <rPh sb="14" eb="16">
      <t>テアテ</t>
    </rPh>
    <rPh sb="16" eb="17">
      <t>トウ</t>
    </rPh>
    <rPh sb="18" eb="20">
      <t>カセン</t>
    </rPh>
    <rPh sb="20" eb="22">
      <t>ビカ</t>
    </rPh>
    <rPh sb="25" eb="26">
      <t>タ</t>
    </rPh>
    <rPh sb="26" eb="28">
      <t>サギョウ</t>
    </rPh>
    <rPh sb="28" eb="30">
      <t>シュウニュウ</t>
    </rPh>
    <phoneticPr fontId="3"/>
  </si>
  <si>
    <t>預　り　金</t>
    <rPh sb="0" eb="1">
      <t>アズカ</t>
    </rPh>
    <rPh sb="4" eb="5">
      <t>キン</t>
    </rPh>
    <phoneticPr fontId="3"/>
  </si>
  <si>
    <t>雑　収　入</t>
    <rPh sb="0" eb="1">
      <t>ザツ</t>
    </rPh>
    <rPh sb="2" eb="3">
      <t>オサム</t>
    </rPh>
    <rPh sb="4" eb="5">
      <t>ニュウ</t>
    </rPh>
    <phoneticPr fontId="3"/>
  </si>
  <si>
    <t>町費会・自治会・区費・町内運営に関する収入</t>
    <rPh sb="0" eb="2">
      <t>チョウヒ</t>
    </rPh>
    <rPh sb="2" eb="3">
      <t>カイ</t>
    </rPh>
    <rPh sb="4" eb="7">
      <t>ジチカイ</t>
    </rPh>
    <rPh sb="8" eb="10">
      <t>クヒ</t>
    </rPh>
    <rPh sb="11" eb="13">
      <t>チョウナイ</t>
    </rPh>
    <rPh sb="13" eb="15">
      <t>ウンエイ</t>
    </rPh>
    <rPh sb="16" eb="17">
      <t>カン</t>
    </rPh>
    <rPh sb="19" eb="21">
      <t>シュウニュウ</t>
    </rPh>
    <phoneticPr fontId="3"/>
  </si>
  <si>
    <t>預金利息・以上科目に該当しない入金</t>
    <rPh sb="0" eb="4">
      <t>ヨキンリソク</t>
    </rPh>
    <rPh sb="5" eb="7">
      <t>イジョウ</t>
    </rPh>
    <rPh sb="7" eb="9">
      <t>カモク</t>
    </rPh>
    <rPh sb="10" eb="12">
      <t>ガイトウ</t>
    </rPh>
    <rPh sb="15" eb="17">
      <t>ニュウキン</t>
    </rPh>
    <phoneticPr fontId="3"/>
  </si>
  <si>
    <t>負　担　金</t>
    <rPh sb="0" eb="1">
      <t>フ</t>
    </rPh>
    <rPh sb="2" eb="3">
      <t>タン</t>
    </rPh>
    <rPh sb="4" eb="5">
      <t>キン</t>
    </rPh>
    <phoneticPr fontId="3"/>
  </si>
  <si>
    <t>学区運営負担金.総代会関係費等</t>
    <rPh sb="0" eb="2">
      <t>ガック</t>
    </rPh>
    <rPh sb="2" eb="4">
      <t>ウンエイ</t>
    </rPh>
    <rPh sb="4" eb="7">
      <t>フタンキン</t>
    </rPh>
    <rPh sb="8" eb="11">
      <t>ソウダイカイ</t>
    </rPh>
    <rPh sb="11" eb="13">
      <t>カンケイ</t>
    </rPh>
    <rPh sb="13" eb="14">
      <t>ヒ</t>
    </rPh>
    <rPh sb="14" eb="15">
      <t>トウ</t>
    </rPh>
    <phoneticPr fontId="3"/>
  </si>
  <si>
    <t>会　議　費</t>
    <rPh sb="0" eb="1">
      <t>カイ</t>
    </rPh>
    <rPh sb="2" eb="3">
      <t>ギ</t>
    </rPh>
    <rPh sb="4" eb="5">
      <t>ヒ</t>
    </rPh>
    <phoneticPr fontId="3"/>
  </si>
  <si>
    <t>町内活動費</t>
    <rPh sb="0" eb="5">
      <t>チョウナイカツドウヒ</t>
    </rPh>
    <phoneticPr fontId="3"/>
  </si>
  <si>
    <t>町内活動諸事業、祭礼、</t>
    <rPh sb="0" eb="2">
      <t>チョウナイ</t>
    </rPh>
    <rPh sb="2" eb="4">
      <t>カツドウ</t>
    </rPh>
    <rPh sb="4" eb="7">
      <t>ショジギョウ</t>
    </rPh>
    <rPh sb="8" eb="10">
      <t>サイレイ</t>
    </rPh>
    <phoneticPr fontId="3"/>
  </si>
  <si>
    <t>事務費、少額な備品購入、印刷、コピー、町内運営事務用品</t>
    <rPh sb="0" eb="3">
      <t>ジムヒ</t>
    </rPh>
    <rPh sb="4" eb="6">
      <t>ショウガク</t>
    </rPh>
    <rPh sb="7" eb="9">
      <t>ビヒン</t>
    </rPh>
    <rPh sb="9" eb="11">
      <t>コウニュウ</t>
    </rPh>
    <rPh sb="12" eb="14">
      <t>インサツ</t>
    </rPh>
    <rPh sb="19" eb="21">
      <t>チョウナイ</t>
    </rPh>
    <rPh sb="21" eb="23">
      <t>ウンエイ</t>
    </rPh>
    <rPh sb="23" eb="27">
      <t>ジムヨウヒン</t>
    </rPh>
    <phoneticPr fontId="3"/>
  </si>
  <si>
    <t>総代活動費</t>
    <rPh sb="0" eb="5">
      <t>ソウダイカツドウヒ</t>
    </rPh>
    <phoneticPr fontId="3"/>
  </si>
  <si>
    <t>渉　外　費</t>
    <rPh sb="0" eb="1">
      <t>ワタル</t>
    </rPh>
    <rPh sb="2" eb="3">
      <t>ソト</t>
    </rPh>
    <rPh sb="4" eb="5">
      <t>ヒ</t>
    </rPh>
    <phoneticPr fontId="3"/>
  </si>
  <si>
    <t>町運営に関する渉外経費等、慶弔費、団体へ祝儀、寸志</t>
    <rPh sb="0" eb="3">
      <t>チョウウンエイ</t>
    </rPh>
    <rPh sb="4" eb="5">
      <t>カン</t>
    </rPh>
    <rPh sb="7" eb="9">
      <t>ショウガイ</t>
    </rPh>
    <rPh sb="9" eb="11">
      <t>ケイヒ</t>
    </rPh>
    <rPh sb="11" eb="12">
      <t>トウ</t>
    </rPh>
    <rPh sb="13" eb="16">
      <t>ケイチョウヒ</t>
    </rPh>
    <rPh sb="17" eb="19">
      <t>ダンタイ</t>
    </rPh>
    <rPh sb="20" eb="22">
      <t>シュウギ</t>
    </rPh>
    <rPh sb="23" eb="25">
      <t>スンシ</t>
    </rPh>
    <phoneticPr fontId="3"/>
  </si>
  <si>
    <t>公民館運営費</t>
    <rPh sb="0" eb="3">
      <t>コウミンカン</t>
    </rPh>
    <rPh sb="3" eb="5">
      <t>ウンエイ</t>
    </rPh>
    <rPh sb="5" eb="6">
      <t>ヒ</t>
    </rPh>
    <phoneticPr fontId="3"/>
  </si>
  <si>
    <t>公民館運営諸経費等、保険、光熱水道、借地料、</t>
    <rPh sb="0" eb="5">
      <t>コウミンカンウンエイ</t>
    </rPh>
    <rPh sb="5" eb="8">
      <t>ショケイヒ</t>
    </rPh>
    <rPh sb="8" eb="9">
      <t>トウ</t>
    </rPh>
    <rPh sb="10" eb="12">
      <t>ホケン</t>
    </rPh>
    <rPh sb="13" eb="17">
      <t>コウネツスイドウ</t>
    </rPh>
    <rPh sb="18" eb="21">
      <t>シャクチリョウ</t>
    </rPh>
    <phoneticPr fontId="3"/>
  </si>
  <si>
    <t>NO.1</t>
    <phoneticPr fontId="3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</si>
  <si>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</si>
  <si>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</si>
  <si>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</si>
  <si>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</si>
  <si>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</si>
  <si>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</si>
  <si>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</si>
  <si>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</si>
  <si>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</si>
  <si>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</si>
  <si>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</si>
  <si>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</si>
  <si>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</si>
  <si>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</si>
  <si>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</si>
  <si>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</si>
  <si>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</si>
  <si>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</si>
  <si>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</si>
  <si>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</si>
  <si>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</si>
  <si>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防犯防災活動関係費一切含む、</t>
    <rPh sb="0" eb="2">
      <t>ボウハン</t>
    </rPh>
    <rPh sb="2" eb="4">
      <t>ボウサイ</t>
    </rPh>
    <rPh sb="4" eb="6">
      <t>カツドウ</t>
    </rPh>
    <rPh sb="6" eb="8">
      <t>カンケイ</t>
    </rPh>
    <rPh sb="8" eb="9">
      <t>ヒ</t>
    </rPh>
    <rPh sb="9" eb="11">
      <t>イッサイ</t>
    </rPh>
    <rPh sb="11" eb="12">
      <t>フク</t>
    </rPh>
    <phoneticPr fontId="3"/>
  </si>
  <si>
    <t>環境整備費</t>
    <rPh sb="0" eb="2">
      <t>カンキョウ</t>
    </rPh>
    <rPh sb="2" eb="4">
      <t>セイビ</t>
    </rPh>
    <rPh sb="4" eb="5">
      <t>ヒ</t>
    </rPh>
    <phoneticPr fontId="3"/>
  </si>
  <si>
    <t>町内のごみ減量活動、清掃活動、リサイクル活動等、</t>
    <rPh sb="0" eb="2">
      <t>チョウナイ</t>
    </rPh>
    <rPh sb="5" eb="7">
      <t>ゲンリョウ</t>
    </rPh>
    <rPh sb="7" eb="9">
      <t>カツドウ</t>
    </rPh>
    <rPh sb="10" eb="14">
      <t>セイソウカツドウ</t>
    </rPh>
    <rPh sb="20" eb="22">
      <t>カツドウ</t>
    </rPh>
    <rPh sb="22" eb="23">
      <t>トウ</t>
    </rPh>
    <phoneticPr fontId="3"/>
  </si>
  <si>
    <t>町内各種団体への助成金.敬老会、レクレーション、運動会等</t>
    <rPh sb="0" eb="2">
      <t>チョウナイ</t>
    </rPh>
    <rPh sb="2" eb="4">
      <t>カクシュ</t>
    </rPh>
    <rPh sb="4" eb="6">
      <t>ダンタイ</t>
    </rPh>
    <rPh sb="8" eb="10">
      <t>ジョセイ</t>
    </rPh>
    <rPh sb="10" eb="11">
      <t>キン</t>
    </rPh>
    <rPh sb="12" eb="15">
      <t>ケイロウカイ</t>
    </rPh>
    <rPh sb="24" eb="27">
      <t>ウンドウカイ</t>
    </rPh>
    <rPh sb="27" eb="28">
      <t>トウ</t>
    </rPh>
    <phoneticPr fontId="3"/>
  </si>
  <si>
    <t>町内事業所協力金.町内への賛助金.町内運営への助成金</t>
    <rPh sb="0" eb="2">
      <t>チョウナイ</t>
    </rPh>
    <rPh sb="2" eb="5">
      <t>ジギョウショ</t>
    </rPh>
    <rPh sb="5" eb="7">
      <t>キョウリョク</t>
    </rPh>
    <rPh sb="7" eb="8">
      <t>キン</t>
    </rPh>
    <rPh sb="9" eb="11">
      <t>チョウナイ</t>
    </rPh>
    <rPh sb="13" eb="16">
      <t>サンジョキン</t>
    </rPh>
    <rPh sb="17" eb="19">
      <t>チョウナイ</t>
    </rPh>
    <rPh sb="19" eb="21">
      <t>ウンエイ</t>
    </rPh>
    <rPh sb="23" eb="26">
      <t>ジョセイキン</t>
    </rPh>
    <phoneticPr fontId="3"/>
  </si>
  <si>
    <t>積　立　金</t>
    <rPh sb="0" eb="1">
      <t>セキ</t>
    </rPh>
    <rPh sb="2" eb="3">
      <t>タチ</t>
    </rPh>
    <rPh sb="4" eb="5">
      <t>キン</t>
    </rPh>
    <phoneticPr fontId="3"/>
  </si>
  <si>
    <t>町運営の為、町施設建設、町緊急時基金、等</t>
    <rPh sb="0" eb="3">
      <t>チョウウンエイ</t>
    </rPh>
    <rPh sb="4" eb="5">
      <t>タメ</t>
    </rPh>
    <rPh sb="6" eb="7">
      <t>チョウ</t>
    </rPh>
    <rPh sb="7" eb="9">
      <t>シセツ</t>
    </rPh>
    <rPh sb="9" eb="11">
      <t>ケンセツ</t>
    </rPh>
    <rPh sb="12" eb="13">
      <t>チョウ</t>
    </rPh>
    <rPh sb="13" eb="16">
      <t>キンキュウジ</t>
    </rPh>
    <rPh sb="16" eb="18">
      <t>キキン</t>
    </rPh>
    <rPh sb="19" eb="20">
      <t>トウ</t>
    </rPh>
    <phoneticPr fontId="3"/>
  </si>
  <si>
    <t>公共募金費</t>
    <rPh sb="0" eb="2">
      <t>コウキョウ</t>
    </rPh>
    <rPh sb="2" eb="4">
      <t>ボキン</t>
    </rPh>
    <rPh sb="4" eb="5">
      <t>ヒ</t>
    </rPh>
    <phoneticPr fontId="3"/>
  </si>
  <si>
    <t>役 員 手 当</t>
    <rPh sb="0" eb="1">
      <t>ヤク</t>
    </rPh>
    <rPh sb="2" eb="3">
      <t>イン</t>
    </rPh>
    <rPh sb="4" eb="5">
      <t>テ</t>
    </rPh>
    <rPh sb="6" eb="7">
      <t>トウ</t>
    </rPh>
    <phoneticPr fontId="3"/>
  </si>
  <si>
    <r>
      <t>赤い羽根募金、赤十字募金、特別災害時募金等</t>
    </r>
    <r>
      <rPr>
        <sz val="9"/>
        <color theme="1"/>
        <rFont val="HGS平成明朝体W9"/>
        <family val="1"/>
        <charset val="128"/>
      </rPr>
      <t>「預り金」支出</t>
    </r>
    <rPh sb="0" eb="1">
      <t>アカ</t>
    </rPh>
    <rPh sb="2" eb="4">
      <t>ハネ</t>
    </rPh>
    <rPh sb="4" eb="6">
      <t>ボキン</t>
    </rPh>
    <rPh sb="7" eb="10">
      <t>セキジュウジ</t>
    </rPh>
    <rPh sb="10" eb="12">
      <t>ボキン</t>
    </rPh>
    <rPh sb="13" eb="15">
      <t>トクベツ</t>
    </rPh>
    <rPh sb="15" eb="18">
      <t>サイガイジ</t>
    </rPh>
    <rPh sb="18" eb="20">
      <t>ボキン</t>
    </rPh>
    <rPh sb="20" eb="21">
      <t>トウ</t>
    </rPh>
    <rPh sb="22" eb="23">
      <t>アズカ</t>
    </rPh>
    <rPh sb="24" eb="25">
      <t>キン</t>
    </rPh>
    <rPh sb="26" eb="28">
      <t>シシュツ</t>
    </rPh>
    <phoneticPr fontId="3"/>
  </si>
  <si>
    <t>町役員の諸手当、交通費、等　（町内規約に基づいて執行）</t>
    <rPh sb="0" eb="3">
      <t>チョウヤクイン</t>
    </rPh>
    <rPh sb="4" eb="7">
      <t>ショテアテ</t>
    </rPh>
    <rPh sb="8" eb="11">
      <t>コウツウヒ</t>
    </rPh>
    <rPh sb="12" eb="13">
      <t>トウ</t>
    </rPh>
    <rPh sb="15" eb="19">
      <t>チョウナイキヤク</t>
    </rPh>
    <rPh sb="20" eb="21">
      <t>モト</t>
    </rPh>
    <rPh sb="24" eb="26">
      <t>シュッコウ</t>
    </rPh>
    <phoneticPr fontId="3"/>
  </si>
  <si>
    <t>町運営に関する総代活動経費等、総代手当報酬、</t>
    <rPh sb="0" eb="3">
      <t>チョウウンエイ</t>
    </rPh>
    <rPh sb="4" eb="5">
      <t>カン</t>
    </rPh>
    <rPh sb="7" eb="9">
      <t>ソウダイ</t>
    </rPh>
    <rPh sb="9" eb="11">
      <t>カツドウ</t>
    </rPh>
    <rPh sb="11" eb="13">
      <t>ケイヒ</t>
    </rPh>
    <rPh sb="13" eb="14">
      <t>トウ</t>
    </rPh>
    <rPh sb="15" eb="17">
      <t>ソウダイ</t>
    </rPh>
    <rPh sb="17" eb="19">
      <t>テアテ</t>
    </rPh>
    <rPh sb="19" eb="21">
      <t>ホウシュウ</t>
    </rPh>
    <phoneticPr fontId="3"/>
  </si>
  <si>
    <t>通信運搬費</t>
    <rPh sb="0" eb="2">
      <t>ツウシン</t>
    </rPh>
    <rPh sb="2" eb="5">
      <t>ウンパンヒ</t>
    </rPh>
    <phoneticPr fontId="3"/>
  </si>
  <si>
    <t>事務通信、宅急便、</t>
    <rPh sb="0" eb="2">
      <t>ジム</t>
    </rPh>
    <rPh sb="2" eb="4">
      <t>ツウシン</t>
    </rPh>
    <rPh sb="5" eb="6">
      <t>タク</t>
    </rPh>
    <rPh sb="6" eb="8">
      <t>キュウビン</t>
    </rPh>
    <phoneticPr fontId="3"/>
  </si>
  <si>
    <t>備品購入費</t>
    <rPh sb="0" eb="2">
      <t>ビヒン</t>
    </rPh>
    <rPh sb="2" eb="5">
      <t>コウニュウヒ</t>
    </rPh>
    <phoneticPr fontId="3"/>
  </si>
  <si>
    <t>机、ロッカー、書庫、</t>
    <rPh sb="0" eb="1">
      <t>ツクエ</t>
    </rPh>
    <rPh sb="7" eb="9">
      <t>ショコ</t>
    </rPh>
    <phoneticPr fontId="3"/>
  </si>
  <si>
    <t>消 耗 品 費</t>
    <rPh sb="0" eb="1">
      <t>ショウ</t>
    </rPh>
    <rPh sb="2" eb="3">
      <t>モウ</t>
    </rPh>
    <rPh sb="4" eb="5">
      <t>ヒン</t>
    </rPh>
    <rPh sb="6" eb="7">
      <t>ヒ</t>
    </rPh>
    <phoneticPr fontId="3"/>
  </si>
  <si>
    <t>NO.23</t>
  </si>
  <si>
    <t>NO.24</t>
  </si>
  <si>
    <t>NO.25</t>
  </si>
  <si>
    <t>NO.26</t>
  </si>
  <si>
    <t>雑　　　費</t>
    <rPh sb="0" eb="1">
      <t>ザツ</t>
    </rPh>
    <rPh sb="4" eb="5">
      <t>ヒ</t>
    </rPh>
    <phoneticPr fontId="3"/>
  </si>
  <si>
    <t>予　備　費</t>
    <rPh sb="0" eb="1">
      <t>ヨ</t>
    </rPh>
    <rPh sb="2" eb="3">
      <t>ビ</t>
    </rPh>
    <rPh sb="4" eb="5">
      <t>ヒ</t>
    </rPh>
    <phoneticPr fontId="3"/>
  </si>
  <si>
    <t>以上の科目に入らない科目、等</t>
    <rPh sb="0" eb="2">
      <t>イジョウ</t>
    </rPh>
    <rPh sb="3" eb="5">
      <t>カモク</t>
    </rPh>
    <rPh sb="6" eb="7">
      <t>ハイ</t>
    </rPh>
    <rPh sb="10" eb="12">
      <t>カモク</t>
    </rPh>
    <rPh sb="13" eb="14">
      <t>トウ</t>
    </rPh>
    <phoneticPr fontId="3"/>
  </si>
  <si>
    <t>次年度繰越金、</t>
    <rPh sb="0" eb="3">
      <t>ジネンド</t>
    </rPh>
    <rPh sb="3" eb="6">
      <t>クリコシキン</t>
    </rPh>
    <phoneticPr fontId="3"/>
  </si>
  <si>
    <t>NO.27</t>
  </si>
  <si>
    <t>収入科目</t>
    <rPh sb="0" eb="2">
      <t>シュウニュウ</t>
    </rPh>
    <rPh sb="2" eb="4">
      <t>カモク</t>
    </rPh>
    <phoneticPr fontId="3"/>
  </si>
  <si>
    <t>支出科目</t>
    <rPh sb="0" eb="2">
      <t>シシュツ</t>
    </rPh>
    <rPh sb="2" eb="4">
      <t>カモク</t>
    </rPh>
    <phoneticPr fontId="3"/>
  </si>
  <si>
    <t>公民館収入</t>
    <rPh sb="0" eb="3">
      <t>コウミンカン</t>
    </rPh>
    <rPh sb="3" eb="5">
      <t>シュウニュウ</t>
    </rPh>
    <phoneticPr fontId="3"/>
  </si>
  <si>
    <t>列1</t>
  </si>
  <si>
    <t>金　　額</t>
    <rPh sb="0" eb="1">
      <t>キン</t>
    </rPh>
    <rPh sb="3" eb="4">
      <t>ガク</t>
    </rPh>
    <phoneticPr fontId="3"/>
  </si>
  <si>
    <t>NO.1</t>
  </si>
  <si>
    <t>月日</t>
    <rPh sb="0" eb="1">
      <t>ツキ</t>
    </rPh>
    <rPh sb="1" eb="2">
      <t>ヒ</t>
    </rPh>
    <phoneticPr fontId="8"/>
  </si>
  <si>
    <t>科　　　目</t>
    <rPh sb="0" eb="1">
      <t>カ</t>
    </rPh>
    <phoneticPr fontId="8"/>
  </si>
  <si>
    <t>摘　　　　　　　要</t>
    <rPh sb="0" eb="1">
      <t>チャク</t>
    </rPh>
    <rPh sb="8" eb="9">
      <t>ヨウ</t>
    </rPh>
    <phoneticPr fontId="8"/>
  </si>
  <si>
    <t>収入金額</t>
    <rPh sb="0" eb="1">
      <t>オサム</t>
    </rPh>
    <rPh sb="1" eb="2">
      <t>イ</t>
    </rPh>
    <rPh sb="2" eb="4">
      <t>キンガク</t>
    </rPh>
    <phoneticPr fontId="8"/>
  </si>
  <si>
    <t>支出金額</t>
    <rPh sb="0" eb="2">
      <t>シシュツ</t>
    </rPh>
    <rPh sb="2" eb="4">
      <t>キンガク</t>
    </rPh>
    <phoneticPr fontId="8"/>
  </si>
  <si>
    <t>差引残高</t>
    <rPh sb="0" eb="2">
      <t>サシヒキ</t>
    </rPh>
    <rPh sb="2" eb="4">
      <t>ザンダカ</t>
    </rPh>
    <phoneticPr fontId="8"/>
  </si>
  <si>
    <t>小　　　　計</t>
    <rPh sb="0" eb="1">
      <t>ショウ</t>
    </rPh>
    <rPh sb="5" eb="6">
      <t>ケイ</t>
    </rPh>
    <phoneticPr fontId="8"/>
  </si>
  <si>
    <t>総　　合　　計</t>
    <rPh sb="0" eb="1">
      <t>ソウ</t>
    </rPh>
    <rPh sb="3" eb="4">
      <t>ゴウ</t>
    </rPh>
    <rPh sb="6" eb="7">
      <t>ケイ</t>
    </rPh>
    <phoneticPr fontId="8"/>
  </si>
  <si>
    <t>　　　町　内　会　出 　納 　簿</t>
    <rPh sb="3" eb="4">
      <t>マチ</t>
    </rPh>
    <rPh sb="5" eb="6">
      <t>ナイ</t>
    </rPh>
    <rPh sb="7" eb="8">
      <t>カイ</t>
    </rPh>
    <rPh sb="9" eb="10">
      <t>デ</t>
    </rPh>
    <rPh sb="12" eb="13">
      <t>オサメ</t>
    </rPh>
    <rPh sb="15" eb="16">
      <t>ボ</t>
    </rPh>
    <phoneticPr fontId="8"/>
  </si>
  <si>
    <t>令和    年度</t>
    <phoneticPr fontId="8"/>
  </si>
  <si>
    <t>町内会名</t>
    <rPh sb="0" eb="2">
      <t>チョウナイ</t>
    </rPh>
    <rPh sb="2" eb="3">
      <t>カイ</t>
    </rPh>
    <rPh sb="3" eb="4">
      <t>メイ</t>
    </rPh>
    <phoneticPr fontId="3"/>
  </si>
  <si>
    <t>支出総合計</t>
    <rPh sb="0" eb="2">
      <t>シシュツ</t>
    </rPh>
    <rPh sb="2" eb="3">
      <t>ソウ</t>
    </rPh>
    <rPh sb="3" eb="5">
      <t>ゴウケイ</t>
    </rPh>
    <phoneticPr fontId="3"/>
  </si>
  <si>
    <t>収入総合計</t>
    <rPh sb="0" eb="2">
      <t>シュウニュウ</t>
    </rPh>
    <rPh sb="2" eb="3">
      <t>ソウ</t>
    </rPh>
    <rPh sb="3" eb="5">
      <t>ゴウケイ</t>
    </rPh>
    <phoneticPr fontId="3"/>
  </si>
  <si>
    <t>差引現金残高</t>
    <rPh sb="0" eb="2">
      <t>サシヒキ</t>
    </rPh>
    <rPh sb="2" eb="6">
      <t>ゲンキンザンダカ</t>
    </rPh>
    <phoneticPr fontId="3"/>
  </si>
  <si>
    <t>NO.２</t>
    <phoneticPr fontId="3"/>
  </si>
  <si>
    <t>NO.3</t>
    <phoneticPr fontId="3"/>
  </si>
  <si>
    <t>NO.4</t>
    <phoneticPr fontId="3"/>
  </si>
  <si>
    <t>NO.5</t>
    <phoneticPr fontId="3"/>
  </si>
  <si>
    <t>NO.6</t>
    <phoneticPr fontId="3"/>
  </si>
  <si>
    <t>NO.7</t>
    <phoneticPr fontId="3"/>
  </si>
  <si>
    <t>NO.8</t>
    <phoneticPr fontId="3"/>
  </si>
  <si>
    <t>NO.9</t>
    <phoneticPr fontId="3"/>
  </si>
  <si>
    <t>NO.10</t>
    <phoneticPr fontId="3"/>
  </si>
  <si>
    <t>岡崎市総代会連絡協議会・町内、自治会・決算書テーブル</t>
    <rPh sb="0" eb="3">
      <t>オカザキシ</t>
    </rPh>
    <rPh sb="3" eb="5">
      <t>ソウダイ</t>
    </rPh>
    <rPh sb="5" eb="6">
      <t>カイ</t>
    </rPh>
    <rPh sb="6" eb="8">
      <t>レンラク</t>
    </rPh>
    <rPh sb="8" eb="11">
      <t>キョウギカイ</t>
    </rPh>
    <rPh sb="12" eb="14">
      <t>チョウナイ</t>
    </rPh>
    <rPh sb="15" eb="18">
      <t>ジチカイ</t>
    </rPh>
    <rPh sb="19" eb="22">
      <t>ケッサンショ</t>
    </rPh>
    <phoneticPr fontId="3"/>
  </si>
  <si>
    <t>科目テーブル、編集する事が出来ません「変更の必要の場合は事務局、自治振興課へ申し出て下さい」</t>
    <rPh sb="0" eb="2">
      <t>カモク</t>
    </rPh>
    <rPh sb="7" eb="9">
      <t>ヘンシュウ</t>
    </rPh>
    <rPh sb="11" eb="12">
      <t>コト</t>
    </rPh>
    <rPh sb="13" eb="15">
      <t>デキ</t>
    </rPh>
    <rPh sb="19" eb="21">
      <t>ヘンコウ</t>
    </rPh>
    <rPh sb="22" eb="24">
      <t>ヒツヨウ</t>
    </rPh>
    <rPh sb="25" eb="27">
      <t>バアイ</t>
    </rPh>
    <rPh sb="28" eb="31">
      <t>ジムキョク</t>
    </rPh>
    <rPh sb="32" eb="37">
      <t>ジチシンコウカ</t>
    </rPh>
    <rPh sb="38" eb="39">
      <t>モウ</t>
    </rPh>
    <rPh sb="40" eb="41">
      <t>デ</t>
    </rPh>
    <rPh sb="42" eb="43">
      <t>クダ</t>
    </rPh>
    <phoneticPr fontId="3"/>
  </si>
  <si>
    <t>科　　目</t>
    <rPh sb="0" eb="1">
      <t>カ</t>
    </rPh>
    <rPh sb="3" eb="4">
      <t>メ</t>
    </rPh>
    <phoneticPr fontId="3"/>
  </si>
  <si>
    <t>本年度決算額</t>
    <rPh sb="0" eb="3">
      <t>ホンネンド</t>
    </rPh>
    <rPh sb="3" eb="5">
      <t>ケッサン</t>
    </rPh>
    <rPh sb="5" eb="6">
      <t>ガク</t>
    </rPh>
    <phoneticPr fontId="3"/>
  </si>
  <si>
    <t>本年予算額</t>
    <rPh sb="0" eb="2">
      <t>ホンネン</t>
    </rPh>
    <rPh sb="2" eb="5">
      <t>ヨサンガク</t>
    </rPh>
    <phoneticPr fontId="3"/>
  </si>
  <si>
    <t>前年度繰越金</t>
    <rPh sb="0" eb="3">
      <t>ゼンネンド</t>
    </rPh>
    <rPh sb="3" eb="4">
      <t>クリ</t>
    </rPh>
    <rPh sb="4" eb="5">
      <t>コシ</t>
    </rPh>
    <rPh sb="5" eb="6">
      <t>キン</t>
    </rPh>
    <phoneticPr fontId="3"/>
  </si>
  <si>
    <t>町 内 会 費</t>
    <rPh sb="0" eb="1">
      <t>チョウ</t>
    </rPh>
    <rPh sb="2" eb="3">
      <t>ナイ</t>
    </rPh>
    <rPh sb="4" eb="5">
      <t>カイ</t>
    </rPh>
    <rPh sb="6" eb="7">
      <t>ヒ</t>
    </rPh>
    <phoneticPr fontId="3"/>
  </si>
  <si>
    <t>収　入　合　計</t>
    <rPh sb="0" eb="1">
      <t>シュウ</t>
    </rPh>
    <rPh sb="2" eb="3">
      <t>イ</t>
    </rPh>
    <rPh sb="4" eb="5">
      <t>ゴウ</t>
    </rPh>
    <rPh sb="6" eb="7">
      <t>ケイ</t>
    </rPh>
    <phoneticPr fontId="3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</si>
  <si>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3"/>
  </si>
  <si>
    <t>決算報告書</t>
    <rPh sb="0" eb="2">
      <t>ケッサン</t>
    </rPh>
    <rPh sb="2" eb="4">
      <t>ホウコク</t>
    </rPh>
    <rPh sb="4" eb="5">
      <t>ショ</t>
    </rPh>
    <phoneticPr fontId="3"/>
  </si>
  <si>
    <t>令和　　年度</t>
    <rPh sb="0" eb="2">
      <t>レイワ</t>
    </rPh>
    <rPh sb="4" eb="6">
      <t>ネンド</t>
    </rPh>
    <phoneticPr fontId="3"/>
  </si>
  <si>
    <t>支　出　の　部</t>
    <rPh sb="0" eb="1">
      <t>シ</t>
    </rPh>
    <rPh sb="2" eb="3">
      <t>デ</t>
    </rPh>
    <rPh sb="6" eb="7">
      <t>ブ</t>
    </rPh>
    <phoneticPr fontId="3"/>
  </si>
  <si>
    <t>収　入　の　部</t>
    <rPh sb="0" eb="1">
      <t>シュウ</t>
    </rPh>
    <rPh sb="2" eb="3">
      <t>イ</t>
    </rPh>
    <rPh sb="6" eb="7">
      <t>ブ</t>
    </rPh>
    <phoneticPr fontId="3"/>
  </si>
  <si>
    <t>本年度収入額</t>
    <rPh sb="0" eb="3">
      <t>ホンネンド</t>
    </rPh>
    <rPh sb="3" eb="5">
      <t>シュウニュウ</t>
    </rPh>
    <rPh sb="5" eb="6">
      <t>ガク</t>
    </rPh>
    <phoneticPr fontId="3"/>
  </si>
  <si>
    <t>本年度支出額</t>
    <rPh sb="0" eb="3">
      <t>ホンネンド</t>
    </rPh>
    <rPh sb="3" eb="5">
      <t>シシュツ</t>
    </rPh>
    <rPh sb="5" eb="6">
      <t>ガク</t>
    </rPh>
    <phoneticPr fontId="3"/>
  </si>
  <si>
    <t>次年度繰越額</t>
    <rPh sb="0" eb="3">
      <t>ジネンド</t>
    </rPh>
    <rPh sb="3" eb="5">
      <t>クリコシ</t>
    </rPh>
    <rPh sb="5" eb="6">
      <t>ガク</t>
    </rPh>
    <phoneticPr fontId="3"/>
  </si>
  <si>
    <t>備　　　考　　</t>
    <rPh sb="0" eb="1">
      <t>ビ</t>
    </rPh>
    <rPh sb="4" eb="5">
      <t>コウ</t>
    </rPh>
    <phoneticPr fontId="3"/>
  </si>
  <si>
    <t>岡崎市総代連絡協議会　出納簿　町内決算書の科目説明</t>
    <rPh sb="0" eb="3">
      <t>オカザキシ</t>
    </rPh>
    <rPh sb="3" eb="5">
      <t>ソウダイ</t>
    </rPh>
    <rPh sb="5" eb="7">
      <t>レンラク</t>
    </rPh>
    <rPh sb="7" eb="10">
      <t>キョウギカイ</t>
    </rPh>
    <rPh sb="11" eb="14">
      <t>スイトウボ</t>
    </rPh>
    <rPh sb="15" eb="17">
      <t>チョウナイ</t>
    </rPh>
    <rPh sb="17" eb="20">
      <t>ケッサンショ</t>
    </rPh>
    <rPh sb="21" eb="23">
      <t>カモク</t>
    </rPh>
    <rPh sb="23" eb="25">
      <t>セツメイ</t>
    </rPh>
    <phoneticPr fontId="3"/>
  </si>
  <si>
    <t>前年度繰越金</t>
    <rPh sb="0" eb="2">
      <t>ゼンネン</t>
    </rPh>
    <rPh sb="2" eb="3">
      <t>ド</t>
    </rPh>
    <rPh sb="3" eb="6">
      <t>クリコシキン</t>
    </rPh>
    <phoneticPr fontId="3"/>
  </si>
  <si>
    <t>防災防犯費</t>
    <rPh sb="0" eb="2">
      <t>ボウサイ</t>
    </rPh>
    <rPh sb="2" eb="4">
      <t>ボウハン</t>
    </rPh>
    <rPh sb="4" eb="5">
      <t>ヒ</t>
    </rPh>
    <phoneticPr fontId="3"/>
  </si>
  <si>
    <t>報　償　金</t>
    <rPh sb="0" eb="1">
      <t>ホウ</t>
    </rPh>
    <rPh sb="2" eb="3">
      <t>ショウ</t>
    </rPh>
    <rPh sb="4" eb="5">
      <t>キン</t>
    </rPh>
    <phoneticPr fontId="3"/>
  </si>
  <si>
    <t>町費・自治会費・区費・町内運営に関する収入</t>
    <rPh sb="0" eb="2">
      <t>チョウヒ</t>
    </rPh>
    <rPh sb="3" eb="5">
      <t>ジチ</t>
    </rPh>
    <rPh sb="5" eb="6">
      <t>カイ</t>
    </rPh>
    <rPh sb="6" eb="7">
      <t>ヒ</t>
    </rPh>
    <rPh sb="8" eb="10">
      <t>クヒ</t>
    </rPh>
    <rPh sb="11" eb="13">
      <t>チョウナイ</t>
    </rPh>
    <rPh sb="13" eb="15">
      <t>ウンエイ</t>
    </rPh>
    <rPh sb="16" eb="17">
      <t>カン</t>
    </rPh>
    <rPh sb="19" eb="21">
      <t>シュウニュウ</t>
    </rPh>
    <phoneticPr fontId="3"/>
  </si>
  <si>
    <t>摘　　　　要</t>
    <rPh sb="0" eb="1">
      <t>テキ</t>
    </rPh>
    <rPh sb="5" eb="6">
      <t>ヨウ</t>
    </rPh>
    <phoneticPr fontId="8"/>
  </si>
  <si>
    <t>金　　　　額</t>
    <rPh sb="0" eb="1">
      <t>キン</t>
    </rPh>
    <rPh sb="5" eb="6">
      <t>ガク</t>
    </rPh>
    <phoneticPr fontId="8"/>
  </si>
  <si>
    <t>町　内　会　費　収　入　明　細</t>
    <rPh sb="0" eb="1">
      <t>チョウ</t>
    </rPh>
    <rPh sb="2" eb="3">
      <t>ナイ</t>
    </rPh>
    <rPh sb="4" eb="5">
      <t>カイ</t>
    </rPh>
    <rPh sb="6" eb="7">
      <t>ヒ</t>
    </rPh>
    <rPh sb="8" eb="9">
      <t>オサム</t>
    </rPh>
    <rPh sb="10" eb="11">
      <t>イ</t>
    </rPh>
    <rPh sb="12" eb="13">
      <t>アキラ</t>
    </rPh>
    <rPh sb="14" eb="15">
      <t>ホソ</t>
    </rPh>
    <phoneticPr fontId="8"/>
  </si>
  <si>
    <t>NO,1　小　計</t>
    <rPh sb="5" eb="6">
      <t>ショウ</t>
    </rPh>
    <rPh sb="7" eb="8">
      <t>ケイ</t>
    </rPh>
    <phoneticPr fontId="3"/>
  </si>
  <si>
    <t>入金年月日</t>
    <rPh sb="0" eb="2">
      <t>ニュウキン</t>
    </rPh>
    <rPh sb="2" eb="3">
      <t>ネン</t>
    </rPh>
    <rPh sb="3" eb="4">
      <t>ツキ</t>
    </rPh>
    <rPh sb="4" eb="5">
      <t>ヒ</t>
    </rPh>
    <phoneticPr fontId="8"/>
  </si>
  <si>
    <t>NO.１</t>
    <phoneticPr fontId="3"/>
  </si>
  <si>
    <t>NO</t>
    <phoneticPr fontId="3"/>
  </si>
  <si>
    <t>入金年月日</t>
    <rPh sb="0" eb="2">
      <t>ニュウキン</t>
    </rPh>
    <rPh sb="2" eb="5">
      <t>ネンガッピ</t>
    </rPh>
    <phoneticPr fontId="3"/>
  </si>
  <si>
    <t>科　目</t>
    <rPh sb="0" eb="1">
      <t>カ</t>
    </rPh>
    <rPh sb="2" eb="3">
      <t>メ</t>
    </rPh>
    <phoneticPr fontId="8"/>
  </si>
  <si>
    <t>現金出納帳計上金額</t>
    <rPh sb="0" eb="5">
      <t>ゲンキンスイトウチョウ</t>
    </rPh>
    <rPh sb="5" eb="7">
      <t>ケイジョウ</t>
    </rPh>
    <rPh sb="7" eb="9">
      <t>キンガク</t>
    </rPh>
    <phoneticPr fontId="3"/>
  </si>
  <si>
    <t>町内協力費明細書</t>
    <rPh sb="0" eb="5">
      <t>チョウナイキョウリョクヒ</t>
    </rPh>
    <rPh sb="5" eb="7">
      <t>メイサイ</t>
    </rPh>
    <rPh sb="7" eb="8">
      <t>ショ</t>
    </rPh>
    <phoneticPr fontId="3"/>
  </si>
  <si>
    <t>【町内事業所協力金.町内への賛助金.町内運営への助成金】</t>
    <rPh sb="1" eb="3">
      <t>チョウナイ</t>
    </rPh>
    <rPh sb="3" eb="6">
      <t>ジギョウショ</t>
    </rPh>
    <rPh sb="6" eb="8">
      <t>キョウリョク</t>
    </rPh>
    <rPh sb="8" eb="9">
      <t>キン</t>
    </rPh>
    <rPh sb="10" eb="12">
      <t>チョウナイ</t>
    </rPh>
    <rPh sb="14" eb="17">
      <t>サンジョキン</t>
    </rPh>
    <rPh sb="18" eb="20">
      <t>チョウナイ</t>
    </rPh>
    <rPh sb="20" eb="22">
      <t>ウンエイ</t>
    </rPh>
    <rPh sb="24" eb="27">
      <t>ジョセイキン</t>
    </rPh>
    <phoneticPr fontId="3"/>
  </si>
  <si>
    <t>　摘　　　　要　　　　</t>
    <rPh sb="1" eb="2">
      <t>テキ</t>
    </rPh>
    <rPh sb="6" eb="7">
      <t>ヨウ</t>
    </rPh>
    <phoneticPr fontId="3"/>
  </si>
  <si>
    <t>小　　　　　計</t>
    <rPh sb="0" eb="1">
      <t>ショウ</t>
    </rPh>
    <rPh sb="6" eb="7">
      <t>ケイ</t>
    </rPh>
    <phoneticPr fontId="3"/>
  </si>
  <si>
    <t>NO.2</t>
    <phoneticPr fontId="3"/>
  </si>
  <si>
    <t>小　　　　　　計</t>
    <rPh sb="0" eb="1">
      <t>ショウ</t>
    </rPh>
    <rPh sb="7" eb="8">
      <t>ケイ</t>
    </rPh>
    <phoneticPr fontId="3"/>
  </si>
  <si>
    <t>NO.1-NO.2  総　　合　　計</t>
    <rPh sb="11" eb="12">
      <t>ソウ</t>
    </rPh>
    <rPh sb="14" eb="15">
      <t>ゴウ</t>
    </rPh>
    <rPh sb="17" eb="18">
      <t>ケイ</t>
    </rPh>
    <phoneticPr fontId="3"/>
  </si>
  <si>
    <t>NO.1-NO.3  総　合　計</t>
    <rPh sb="11" eb="12">
      <t>ソウ</t>
    </rPh>
    <rPh sb="13" eb="14">
      <t>ゴウ</t>
    </rPh>
    <rPh sb="15" eb="16">
      <t>ケイ</t>
    </rPh>
    <phoneticPr fontId="3"/>
  </si>
  <si>
    <t>業務委託料費明細書</t>
    <rPh sb="0" eb="2">
      <t>ギョウム</t>
    </rPh>
    <rPh sb="2" eb="5">
      <t>イタクリョウ</t>
    </rPh>
    <rPh sb="5" eb="6">
      <t>ヒ</t>
    </rPh>
    <rPh sb="6" eb="8">
      <t>メイサイ</t>
    </rPh>
    <rPh sb="8" eb="9">
      <t>ショ</t>
    </rPh>
    <phoneticPr fontId="3"/>
  </si>
  <si>
    <t>｛岡崎市総代会連絡協議会よりの業務委託料｝</t>
    <rPh sb="1" eb="4">
      <t>オカザキシ</t>
    </rPh>
    <rPh sb="4" eb="7">
      <t>ソウダイカイ</t>
    </rPh>
    <rPh sb="7" eb="12">
      <t>レンラクキョウギカイ</t>
    </rPh>
    <rPh sb="15" eb="20">
      <t>ギョウムイタクリョウ</t>
    </rPh>
    <phoneticPr fontId="3"/>
  </si>
  <si>
    <t>助 成 金 収 入 明 細 書</t>
    <rPh sb="0" eb="1">
      <t>スケ</t>
    </rPh>
    <rPh sb="2" eb="3">
      <t>セイ</t>
    </rPh>
    <rPh sb="4" eb="5">
      <t>カネ</t>
    </rPh>
    <rPh sb="6" eb="7">
      <t>オサム</t>
    </rPh>
    <rPh sb="8" eb="9">
      <t>イ</t>
    </rPh>
    <rPh sb="10" eb="11">
      <t>アキラ</t>
    </rPh>
    <rPh sb="12" eb="13">
      <t>ホソ</t>
    </rPh>
    <rPh sb="14" eb="15">
      <t>ショ</t>
    </rPh>
    <phoneticPr fontId="3"/>
  </si>
  <si>
    <t>助　成　金　総　合　計</t>
    <rPh sb="0" eb="1">
      <t>スケ</t>
    </rPh>
    <rPh sb="2" eb="3">
      <t>セイ</t>
    </rPh>
    <rPh sb="4" eb="5">
      <t>カネ</t>
    </rPh>
    <rPh sb="6" eb="7">
      <t>ソウ</t>
    </rPh>
    <rPh sb="8" eb="9">
      <t>ゴウ</t>
    </rPh>
    <rPh sb="10" eb="11">
      <t>ケイ</t>
    </rPh>
    <phoneticPr fontId="3"/>
  </si>
  <si>
    <t>業　務　委　託　料　総　合　計</t>
    <rPh sb="0" eb="1">
      <t>ギョウ</t>
    </rPh>
    <rPh sb="2" eb="3">
      <t>ツトム</t>
    </rPh>
    <rPh sb="4" eb="5">
      <t>イ</t>
    </rPh>
    <rPh sb="6" eb="7">
      <t>タク</t>
    </rPh>
    <rPh sb="8" eb="9">
      <t>リョウ</t>
    </rPh>
    <rPh sb="10" eb="11">
      <t>ソウ</t>
    </rPh>
    <rPh sb="12" eb="13">
      <t>ゴウ</t>
    </rPh>
    <rPh sb="14" eb="15">
      <t>ケイ</t>
    </rPh>
    <phoneticPr fontId="3"/>
  </si>
  <si>
    <t>報　  償　 金</t>
    <rPh sb="0" eb="1">
      <t>ホウ</t>
    </rPh>
    <rPh sb="4" eb="5">
      <t>ショウ</t>
    </rPh>
    <rPh sb="7" eb="8">
      <t>キン</t>
    </rPh>
    <phoneticPr fontId="3"/>
  </si>
  <si>
    <t>報　  償　 金 　総　合　計</t>
    <rPh sb="0" eb="1">
      <t>ホウ</t>
    </rPh>
    <rPh sb="4" eb="5">
      <t>ショウ</t>
    </rPh>
    <rPh sb="7" eb="8">
      <t>キン</t>
    </rPh>
    <rPh sb="10" eb="11">
      <t>ソウ</t>
    </rPh>
    <rPh sb="12" eb="13">
      <t>ゴウ</t>
    </rPh>
    <rPh sb="14" eb="15">
      <t>ケイ</t>
    </rPh>
    <phoneticPr fontId="3"/>
  </si>
  <si>
    <t>公民館収入明細書</t>
    <rPh sb="0" eb="3">
      <t>コウミンカン</t>
    </rPh>
    <rPh sb="3" eb="5">
      <t>シュウニュウ</t>
    </rPh>
    <rPh sb="5" eb="7">
      <t>メイサイ</t>
    </rPh>
    <rPh sb="7" eb="8">
      <t>ショ</t>
    </rPh>
    <phoneticPr fontId="3"/>
  </si>
  <si>
    <t>｛公民館に関する諸収入等.駐車料金．借地料｝</t>
    <rPh sb="1" eb="4">
      <t>コウミンカン</t>
    </rPh>
    <rPh sb="5" eb="6">
      <t>カン</t>
    </rPh>
    <rPh sb="8" eb="11">
      <t>ショシュウニュウ</t>
    </rPh>
    <rPh sb="11" eb="12">
      <t>トウ</t>
    </rPh>
    <rPh sb="13" eb="17">
      <t>チュウシャリョウキン</t>
    </rPh>
    <rPh sb="18" eb="21">
      <t>シャクチリョウ</t>
    </rPh>
    <phoneticPr fontId="3"/>
  </si>
  <si>
    <r>
      <t>　　　</t>
    </r>
    <r>
      <rPr>
        <sz val="14"/>
        <color theme="1"/>
        <rFont val="HGS平成明朝体W9"/>
        <family val="1"/>
        <charset val="128"/>
      </rPr>
      <t>　小　　　　　計</t>
    </r>
    <rPh sb="4" eb="5">
      <t>ショウ</t>
    </rPh>
    <rPh sb="10" eb="11">
      <t>ケイ</t>
    </rPh>
    <phoneticPr fontId="3"/>
  </si>
  <si>
    <t>小　　　　計</t>
    <rPh sb="0" eb="1">
      <t>ショウ</t>
    </rPh>
    <rPh sb="5" eb="6">
      <t>ケイ</t>
    </rPh>
    <phoneticPr fontId="3"/>
  </si>
  <si>
    <t>公 民 館 収 入 総 合 計</t>
    <rPh sb="0" eb="1">
      <t>コウ</t>
    </rPh>
    <rPh sb="2" eb="3">
      <t>タミ</t>
    </rPh>
    <rPh sb="4" eb="5">
      <t>カン</t>
    </rPh>
    <rPh sb="6" eb="7">
      <t>オサム</t>
    </rPh>
    <rPh sb="8" eb="9">
      <t>イ</t>
    </rPh>
    <rPh sb="10" eb="11">
      <t>ソウ</t>
    </rPh>
    <rPh sb="12" eb="13">
      <t>ゴウ</t>
    </rPh>
    <rPh sb="14" eb="15">
      <t>ケイ</t>
    </rPh>
    <phoneticPr fontId="3"/>
  </si>
  <si>
    <t>預り金　収入明細書</t>
    <rPh sb="0" eb="1">
      <t>アズカ</t>
    </rPh>
    <rPh sb="2" eb="3">
      <t>キン</t>
    </rPh>
    <rPh sb="4" eb="6">
      <t>シュウニュウ</t>
    </rPh>
    <rPh sb="6" eb="8">
      <t>メイサイ</t>
    </rPh>
    <rPh sb="8" eb="9">
      <t>ショ</t>
    </rPh>
    <phoneticPr fontId="3"/>
  </si>
  <si>
    <t>共同募金等・災害募金等・防犯カメラの電気代.共架料等.</t>
    <rPh sb="0" eb="4">
      <t>キョウドウボキン</t>
    </rPh>
    <rPh sb="4" eb="5">
      <t>トウ</t>
    </rPh>
    <rPh sb="6" eb="8">
      <t>サイガイ</t>
    </rPh>
    <rPh sb="8" eb="10">
      <t>ボキン</t>
    </rPh>
    <rPh sb="10" eb="11">
      <t>トウ</t>
    </rPh>
    <rPh sb="12" eb="14">
      <t>ボウハン</t>
    </rPh>
    <rPh sb="18" eb="21">
      <t>デンキダイ</t>
    </rPh>
    <rPh sb="22" eb="24">
      <t>キョウガ</t>
    </rPh>
    <rPh sb="24" eb="25">
      <t>リョウ</t>
    </rPh>
    <rPh sb="25" eb="26">
      <t>トウ</t>
    </rPh>
    <phoneticPr fontId="3"/>
  </si>
  <si>
    <t>預り金 収 入 総 合 計</t>
    <rPh sb="0" eb="1">
      <t>アズカ</t>
    </rPh>
    <rPh sb="2" eb="3">
      <t>キン</t>
    </rPh>
    <rPh sb="4" eb="5">
      <t>オサム</t>
    </rPh>
    <rPh sb="6" eb="7">
      <t>イ</t>
    </rPh>
    <rPh sb="8" eb="9">
      <t>ソウ</t>
    </rPh>
    <rPh sb="10" eb="11">
      <t>ゴウ</t>
    </rPh>
    <rPh sb="12" eb="13">
      <t>ケイ</t>
    </rPh>
    <phoneticPr fontId="3"/>
  </si>
  <si>
    <t>雑　収　入　明　細　書</t>
    <rPh sb="0" eb="1">
      <t>ザツ</t>
    </rPh>
    <rPh sb="2" eb="3">
      <t>オサム</t>
    </rPh>
    <rPh sb="4" eb="5">
      <t>イ</t>
    </rPh>
    <rPh sb="6" eb="7">
      <t>アキラ</t>
    </rPh>
    <rPh sb="8" eb="9">
      <t>ホソ</t>
    </rPh>
    <rPh sb="10" eb="11">
      <t>ショ</t>
    </rPh>
    <phoneticPr fontId="3"/>
  </si>
  <si>
    <t>月日</t>
    <rPh sb="0" eb="1">
      <t>ツキ</t>
    </rPh>
    <rPh sb="1" eb="2">
      <t>ヒ</t>
    </rPh>
    <phoneticPr fontId="3"/>
  </si>
  <si>
    <t>負 担 金  支 出 明 細 書</t>
    <rPh sb="0" eb="1">
      <t>フ</t>
    </rPh>
    <rPh sb="2" eb="3">
      <t>タン</t>
    </rPh>
    <rPh sb="4" eb="5">
      <t>カネ</t>
    </rPh>
    <rPh sb="7" eb="8">
      <t>シ</t>
    </rPh>
    <rPh sb="9" eb="10">
      <t>デ</t>
    </rPh>
    <rPh sb="11" eb="12">
      <t>アキラ</t>
    </rPh>
    <rPh sb="13" eb="14">
      <t>ホソ</t>
    </rPh>
    <rPh sb="15" eb="16">
      <t>ショ</t>
    </rPh>
    <phoneticPr fontId="3"/>
  </si>
  <si>
    <t>【学区運営負担金.総代会関係費等】</t>
    <rPh sb="1" eb="3">
      <t>ガック</t>
    </rPh>
    <rPh sb="3" eb="5">
      <t>ウンエイ</t>
    </rPh>
    <rPh sb="5" eb="8">
      <t>フタンキン</t>
    </rPh>
    <rPh sb="9" eb="12">
      <t>ソウダイカイ</t>
    </rPh>
    <rPh sb="12" eb="14">
      <t>カンケイ</t>
    </rPh>
    <rPh sb="14" eb="15">
      <t>ヒ</t>
    </rPh>
    <rPh sb="15" eb="16">
      <t>トウ</t>
    </rPh>
    <phoneticPr fontId="3"/>
  </si>
  <si>
    <t>摘　　　要</t>
    <rPh sb="0" eb="1">
      <t>テキ</t>
    </rPh>
    <rPh sb="4" eb="5">
      <t>ヨウ</t>
    </rPh>
    <phoneticPr fontId="3"/>
  </si>
  <si>
    <t>金　　　　額</t>
    <rPh sb="0" eb="1">
      <t>キン</t>
    </rPh>
    <rPh sb="5" eb="6">
      <t>ガク</t>
    </rPh>
    <phoneticPr fontId="3"/>
  </si>
  <si>
    <t>負担金支出総合計</t>
    <rPh sb="0" eb="3">
      <t>フタンキン</t>
    </rPh>
    <rPh sb="3" eb="5">
      <t>シシュツ</t>
    </rPh>
    <rPh sb="5" eb="6">
      <t>ソウ</t>
    </rPh>
    <rPh sb="6" eb="8">
      <t>ゴウケイ</t>
    </rPh>
    <phoneticPr fontId="3"/>
  </si>
  <si>
    <t>会　　　計　　　監　　　査　　　報　　　告　　　書</t>
    <rPh sb="0" eb="1">
      <t>カイ</t>
    </rPh>
    <rPh sb="4" eb="5">
      <t>ケイ</t>
    </rPh>
    <rPh sb="8" eb="9">
      <t>カン</t>
    </rPh>
    <rPh sb="12" eb="13">
      <t>サ</t>
    </rPh>
    <rPh sb="16" eb="17">
      <t>ホウ</t>
    </rPh>
    <rPh sb="20" eb="21">
      <t>コク</t>
    </rPh>
    <rPh sb="24" eb="25">
      <t>ショ</t>
    </rPh>
    <phoneticPr fontId="8"/>
  </si>
  <si>
    <t>町名</t>
    <rPh sb="0" eb="2">
      <t>チョウメイ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</si>
  <si>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</si>
  <si>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</si>
  <si>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</si>
  <si>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</si>
  <si>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自</t>
    <rPh sb="0" eb="1">
      <t>ジ</t>
    </rPh>
    <phoneticPr fontId="3"/>
  </si>
  <si>
    <t>至</t>
    <rPh sb="0" eb="1">
      <t>イタル</t>
    </rPh>
    <phoneticPr fontId="3"/>
  </si>
  <si>
    <t>監査対象</t>
    <rPh sb="0" eb="2">
      <t>カンサ</t>
    </rPh>
    <rPh sb="2" eb="4">
      <t>タイショウ</t>
    </rPh>
    <phoneticPr fontId="3"/>
  </si>
  <si>
    <t>町内会　会計出納簿・年度決算報告</t>
    <rPh sb="0" eb="2">
      <t>チョウナイ</t>
    </rPh>
    <rPh sb="2" eb="3">
      <t>カイ</t>
    </rPh>
    <rPh sb="4" eb="6">
      <t>カイケイ</t>
    </rPh>
    <rPh sb="6" eb="9">
      <t>スイトウボ</t>
    </rPh>
    <rPh sb="10" eb="12">
      <t>ネンド</t>
    </rPh>
    <rPh sb="12" eb="14">
      <t>ケッサン</t>
    </rPh>
    <rPh sb="14" eb="16">
      <t>ホウコク</t>
    </rPh>
    <phoneticPr fontId="3"/>
  </si>
  <si>
    <t>町総代名</t>
    <rPh sb="0" eb="1">
      <t>チョウ</t>
    </rPh>
    <rPh sb="1" eb="3">
      <t>ソウダイ</t>
    </rPh>
    <rPh sb="3" eb="4">
      <t>ナ</t>
    </rPh>
    <phoneticPr fontId="3"/>
  </si>
  <si>
    <t>印</t>
    <rPh sb="0" eb="1">
      <t>イン</t>
    </rPh>
    <phoneticPr fontId="3"/>
  </si>
  <si>
    <t>町会計名</t>
    <rPh sb="0" eb="1">
      <t>チョウ</t>
    </rPh>
    <rPh sb="1" eb="3">
      <t>カイケイ</t>
    </rPh>
    <rPh sb="3" eb="4">
      <t>ナ</t>
    </rPh>
    <phoneticPr fontId="3"/>
  </si>
  <si>
    <t>会計監査</t>
    <rPh sb="0" eb="2">
      <t>カイケイ</t>
    </rPh>
    <rPh sb="2" eb="4">
      <t>カンサ</t>
    </rPh>
    <phoneticPr fontId="3"/>
  </si>
  <si>
    <t>上記の通り報告いたします</t>
    <rPh sb="0" eb="2">
      <t>ジョウキ</t>
    </rPh>
    <rPh sb="3" eb="4">
      <t>トオ</t>
    </rPh>
    <rPh sb="5" eb="7">
      <t>ホウコク</t>
    </rPh>
    <phoneticPr fontId="3"/>
  </si>
  <si>
    <t>当該会計報告書について、関係諸帳簿、証票等の監査の結果、</t>
    <rPh sb="0" eb="2">
      <t>トウガイ</t>
    </rPh>
    <rPh sb="2" eb="4">
      <t>カイケイ</t>
    </rPh>
    <rPh sb="4" eb="6">
      <t>ホウコク</t>
    </rPh>
    <rPh sb="6" eb="7">
      <t>ショ</t>
    </rPh>
    <rPh sb="12" eb="14">
      <t>カンケイ</t>
    </rPh>
    <rPh sb="14" eb="15">
      <t>ショ</t>
    </rPh>
    <rPh sb="15" eb="17">
      <t>チョウボ</t>
    </rPh>
    <rPh sb="18" eb="20">
      <t>ショウヒョウ</t>
    </rPh>
    <rPh sb="20" eb="21">
      <t>トウ</t>
    </rPh>
    <rPh sb="22" eb="24">
      <t>カンサ</t>
    </rPh>
    <rPh sb="25" eb="27">
      <t>ケッカ</t>
    </rPh>
    <phoneticPr fontId="3"/>
  </si>
  <si>
    <t>適正に処理されいることを認めます。</t>
    <rPh sb="0" eb="2">
      <t>テキセイ</t>
    </rPh>
    <rPh sb="3" eb="5">
      <t>ショリ</t>
    </rPh>
    <rPh sb="12" eb="13">
      <t>ミト</t>
    </rPh>
    <phoneticPr fontId="3"/>
  </si>
  <si>
    <t>助　成　金  支 出 明 細 書</t>
    <rPh sb="0" eb="1">
      <t>スケ</t>
    </rPh>
    <rPh sb="2" eb="3">
      <t>セイ</t>
    </rPh>
    <rPh sb="4" eb="5">
      <t>カネ</t>
    </rPh>
    <rPh sb="7" eb="8">
      <t>シ</t>
    </rPh>
    <rPh sb="9" eb="10">
      <t>デ</t>
    </rPh>
    <rPh sb="11" eb="12">
      <t>アキラ</t>
    </rPh>
    <rPh sb="13" eb="14">
      <t>ホソ</t>
    </rPh>
    <rPh sb="15" eb="16">
      <t>ショ</t>
    </rPh>
    <phoneticPr fontId="3"/>
  </si>
  <si>
    <t>｛町内各種団体への助成金.敬老会、レクレーション、運動会等｝</t>
    <rPh sb="1" eb="3">
      <t>チョウナイ</t>
    </rPh>
    <rPh sb="3" eb="5">
      <t>カクシュ</t>
    </rPh>
    <rPh sb="5" eb="7">
      <t>ダンタイ</t>
    </rPh>
    <rPh sb="9" eb="11">
      <t>ジョセイ</t>
    </rPh>
    <rPh sb="11" eb="12">
      <t>キン</t>
    </rPh>
    <rPh sb="13" eb="16">
      <t>ケイロウカイ</t>
    </rPh>
    <rPh sb="25" eb="28">
      <t>ウンドウカイ</t>
    </rPh>
    <rPh sb="28" eb="29">
      <t>トウ</t>
    </rPh>
    <phoneticPr fontId="3"/>
  </si>
  <si>
    <t>助 成 金 総 合 計</t>
    <rPh sb="0" eb="1">
      <t>スケ</t>
    </rPh>
    <rPh sb="2" eb="3">
      <t>セイ</t>
    </rPh>
    <rPh sb="4" eb="5">
      <t>カネ</t>
    </rPh>
    <rPh sb="6" eb="7">
      <t>ソウ</t>
    </rPh>
    <rPh sb="8" eb="9">
      <t>ゴウ</t>
    </rPh>
    <rPh sb="10" eb="11">
      <t>ケイ</t>
    </rPh>
    <phoneticPr fontId="3"/>
  </si>
  <si>
    <t>会　議　費 支 出 明 細 書</t>
    <rPh sb="0" eb="1">
      <t>カイ</t>
    </rPh>
    <rPh sb="2" eb="3">
      <t>ギ</t>
    </rPh>
    <rPh sb="4" eb="5">
      <t>ヒ</t>
    </rPh>
    <rPh sb="6" eb="7">
      <t>シ</t>
    </rPh>
    <rPh sb="8" eb="9">
      <t>デ</t>
    </rPh>
    <rPh sb="10" eb="11">
      <t>アキラ</t>
    </rPh>
    <rPh sb="12" eb="13">
      <t>ホソ</t>
    </rPh>
    <rPh sb="14" eb="15">
      <t>ショ</t>
    </rPh>
    <phoneticPr fontId="3"/>
  </si>
  <si>
    <t>会議開催諸経費一切、お茶、会議に伴う食事代、含む経費</t>
    <rPh sb="0" eb="4">
      <t>カイギカイサイ</t>
    </rPh>
    <rPh sb="4" eb="7">
      <t>ショケイヒ</t>
    </rPh>
    <rPh sb="7" eb="9">
      <t>イッサイ</t>
    </rPh>
    <rPh sb="11" eb="12">
      <t>チャ</t>
    </rPh>
    <rPh sb="13" eb="15">
      <t>カイギ</t>
    </rPh>
    <rPh sb="16" eb="17">
      <t>トモナ</t>
    </rPh>
    <rPh sb="18" eb="21">
      <t>ショクジダイ</t>
    </rPh>
    <rPh sb="22" eb="23">
      <t>フク</t>
    </rPh>
    <rPh sb="24" eb="26">
      <t>ケイヒ</t>
    </rPh>
    <phoneticPr fontId="3"/>
  </si>
  <si>
    <t>【会議開催諸経費一切、お茶、会議に伴う食事代、含む経費】</t>
    <rPh sb="1" eb="5">
      <t>カイギカイサイ</t>
    </rPh>
    <rPh sb="5" eb="8">
      <t>ショケイヒ</t>
    </rPh>
    <rPh sb="8" eb="10">
      <t>イッサイ</t>
    </rPh>
    <rPh sb="12" eb="13">
      <t>チャ</t>
    </rPh>
    <rPh sb="14" eb="16">
      <t>カイギ</t>
    </rPh>
    <rPh sb="17" eb="18">
      <t>トモナ</t>
    </rPh>
    <rPh sb="19" eb="22">
      <t>ショクジダイ</t>
    </rPh>
    <rPh sb="23" eb="24">
      <t>フク</t>
    </rPh>
    <rPh sb="25" eb="27">
      <t>ケイヒ</t>
    </rPh>
    <phoneticPr fontId="3"/>
  </si>
  <si>
    <t>会　議　費　小　計</t>
    <rPh sb="0" eb="1">
      <t>カイ</t>
    </rPh>
    <rPh sb="2" eb="3">
      <t>ギ</t>
    </rPh>
    <rPh sb="4" eb="5">
      <t>ヒ</t>
    </rPh>
    <rPh sb="6" eb="7">
      <t>ショウ</t>
    </rPh>
    <rPh sb="8" eb="9">
      <t>ケイ</t>
    </rPh>
    <phoneticPr fontId="3"/>
  </si>
  <si>
    <t>会　議　費　総　合　計</t>
    <rPh sb="0" eb="1">
      <t>カイ</t>
    </rPh>
    <rPh sb="2" eb="3">
      <t>ギ</t>
    </rPh>
    <rPh sb="4" eb="5">
      <t>ヒ</t>
    </rPh>
    <rPh sb="6" eb="7">
      <t>ソウ</t>
    </rPh>
    <rPh sb="8" eb="9">
      <t>ゴウ</t>
    </rPh>
    <rPh sb="10" eb="11">
      <t>ケイ</t>
    </rPh>
    <phoneticPr fontId="3"/>
  </si>
  <si>
    <t>町　内　活　動　費　支　 出　 明　 細　 書</t>
    <rPh sb="0" eb="1">
      <t>チョウ</t>
    </rPh>
    <rPh sb="2" eb="3">
      <t>ナイ</t>
    </rPh>
    <rPh sb="4" eb="5">
      <t>カツ</t>
    </rPh>
    <rPh sb="6" eb="7">
      <t>ドウ</t>
    </rPh>
    <rPh sb="8" eb="9">
      <t>ヒ</t>
    </rPh>
    <rPh sb="10" eb="11">
      <t>シ</t>
    </rPh>
    <rPh sb="13" eb="14">
      <t>デ</t>
    </rPh>
    <rPh sb="16" eb="17">
      <t>アキラ</t>
    </rPh>
    <rPh sb="19" eb="20">
      <t>ホソ</t>
    </rPh>
    <rPh sb="22" eb="23">
      <t>ショ</t>
    </rPh>
    <phoneticPr fontId="3"/>
  </si>
  <si>
    <t>摘　　　　　　　　　要</t>
    <rPh sb="0" eb="1">
      <t>テキ</t>
    </rPh>
    <rPh sb="10" eb="11">
      <t>ヨウ</t>
    </rPh>
    <phoneticPr fontId="3"/>
  </si>
  <si>
    <t>町 内 活 動 費 総 合 計</t>
    <rPh sb="0" eb="1">
      <t>チョウ</t>
    </rPh>
    <rPh sb="2" eb="3">
      <t>ナイ</t>
    </rPh>
    <rPh sb="4" eb="5">
      <t>カツ</t>
    </rPh>
    <rPh sb="6" eb="7">
      <t>ドウ</t>
    </rPh>
    <rPh sb="8" eb="9">
      <t>ヒ</t>
    </rPh>
    <rPh sb="10" eb="11">
      <t>ソウ</t>
    </rPh>
    <rPh sb="12" eb="13">
      <t>ゴウ</t>
    </rPh>
    <rPh sb="14" eb="15">
      <t>ケイ</t>
    </rPh>
    <phoneticPr fontId="3"/>
  </si>
  <si>
    <t>【町内活動諸事業、祭礼、】</t>
    <rPh sb="1" eb="3">
      <t>チョウナイ</t>
    </rPh>
    <rPh sb="3" eb="5">
      <t>カツドウ</t>
    </rPh>
    <rPh sb="5" eb="8">
      <t>ショジギョウ</t>
    </rPh>
    <rPh sb="9" eb="11">
      <t>サイレイ</t>
    </rPh>
    <phoneticPr fontId="3"/>
  </si>
  <si>
    <t>本　年　度　予　算　表</t>
    <rPh sb="0" eb="1">
      <t>ホン</t>
    </rPh>
    <rPh sb="2" eb="3">
      <t>ネン</t>
    </rPh>
    <rPh sb="4" eb="5">
      <t>ド</t>
    </rPh>
    <rPh sb="6" eb="7">
      <t>ヨ</t>
    </rPh>
    <rPh sb="8" eb="9">
      <t>サン</t>
    </rPh>
    <rPh sb="10" eb="11">
      <t>ヒョウ</t>
    </rPh>
    <phoneticPr fontId="3"/>
  </si>
  <si>
    <t>収入合計額</t>
    <rPh sb="0" eb="2">
      <t>シュウニュウ</t>
    </rPh>
    <rPh sb="2" eb="4">
      <t>ゴウケイ</t>
    </rPh>
    <rPh sb="4" eb="5">
      <t>ガク</t>
    </rPh>
    <phoneticPr fontId="3"/>
  </si>
  <si>
    <t>令　和</t>
    <rPh sb="0" eb="1">
      <t>レイ</t>
    </rPh>
    <rPh sb="2" eb="3">
      <t>ワ</t>
    </rPh>
    <phoneticPr fontId="3"/>
  </si>
  <si>
    <t>支出合計額</t>
    <rPh sb="0" eb="2">
      <t>シシュツ</t>
    </rPh>
    <rPh sb="2" eb="4">
      <t>ゴウケイ</t>
    </rPh>
    <rPh sb="4" eb="5">
      <t>ガク</t>
    </rPh>
    <phoneticPr fontId="3"/>
  </si>
  <si>
    <t>収入の部</t>
    <rPh sb="0" eb="2">
      <t>シュウニュウ</t>
    </rPh>
    <rPh sb="3" eb="4">
      <t>ブ</t>
    </rPh>
    <phoneticPr fontId="3"/>
  </si>
  <si>
    <t>本年度予算額</t>
    <rPh sb="0" eb="3">
      <t>ホンネンド</t>
    </rPh>
    <rPh sb="3" eb="6">
      <t>ヨサンガク</t>
    </rPh>
    <phoneticPr fontId="3"/>
  </si>
  <si>
    <t>摘　要　項　目</t>
    <rPh sb="0" eb="1">
      <t>テキ</t>
    </rPh>
    <rPh sb="2" eb="3">
      <t>ヨウ</t>
    </rPh>
    <rPh sb="4" eb="5">
      <t>コウ</t>
    </rPh>
    <rPh sb="6" eb="7">
      <t>メ</t>
    </rPh>
    <phoneticPr fontId="3"/>
  </si>
  <si>
    <t>支出の部</t>
    <rPh sb="0" eb="2">
      <t>シシュツ</t>
    </rPh>
    <rPh sb="3" eb="4">
      <t>ブ</t>
    </rPh>
    <phoneticPr fontId="3"/>
  </si>
  <si>
    <t>年度</t>
    <rPh sb="0" eb="2">
      <t>ネンド</t>
    </rPh>
    <phoneticPr fontId="3"/>
  </si>
  <si>
    <t>収入予算額</t>
    <rPh sb="0" eb="2">
      <t>シュウニュウ</t>
    </rPh>
    <rPh sb="2" eb="5">
      <t>ヨサンガク</t>
    </rPh>
    <phoneticPr fontId="3"/>
  </si>
  <si>
    <t>収入総額予算額</t>
    <rPh sb="0" eb="2">
      <t>シュウニュウ</t>
    </rPh>
    <rPh sb="2" eb="4">
      <t>ソウガク</t>
    </rPh>
    <rPh sb="4" eb="7">
      <t>ヨサンガク</t>
    </rPh>
    <phoneticPr fontId="3"/>
  </si>
  <si>
    <t>支出経費予算額</t>
    <rPh sb="0" eb="2">
      <t>シシュツ</t>
    </rPh>
    <rPh sb="2" eb="4">
      <t>ケイヒ</t>
    </rPh>
    <rPh sb="4" eb="7">
      <t>ヨサンガク</t>
    </rPh>
    <phoneticPr fontId="3"/>
  </si>
  <si>
    <t>本年度支出総額</t>
    <rPh sb="0" eb="3">
      <t>ホンネンド</t>
    </rPh>
    <rPh sb="3" eb="5">
      <t>シシュツ</t>
    </rPh>
    <rPh sb="5" eb="7">
      <t>ソウガク</t>
    </rPh>
    <phoneticPr fontId="3"/>
  </si>
  <si>
    <t>予算計算表</t>
    <rPh sb="0" eb="2">
      <t>ヨサン</t>
    </rPh>
    <rPh sb="2" eb="4">
      <t>ケイサン</t>
    </rPh>
    <rPh sb="4" eb="5">
      <t>ヒョウ</t>
    </rPh>
    <phoneticPr fontId="3"/>
  </si>
  <si>
    <t>支出総額予算表</t>
    <rPh sb="0" eb="2">
      <t>シシュツ</t>
    </rPh>
    <rPh sb="2" eb="4">
      <t>ソウガク</t>
    </rPh>
    <rPh sb="4" eb="6">
      <t>ヨサン</t>
    </rPh>
    <rPh sb="6" eb="7">
      <t>ヒョウ</t>
    </rPh>
    <phoneticPr fontId="3"/>
  </si>
  <si>
    <t>備　品　購　入　費　 出　 明　 細　 書</t>
    <rPh sb="0" eb="1">
      <t>ビ</t>
    </rPh>
    <rPh sb="2" eb="3">
      <t>ヒン</t>
    </rPh>
    <rPh sb="4" eb="5">
      <t>コウ</t>
    </rPh>
    <rPh sb="6" eb="7">
      <t>イ</t>
    </rPh>
    <rPh sb="8" eb="9">
      <t>ヒ</t>
    </rPh>
    <rPh sb="11" eb="12">
      <t>デ</t>
    </rPh>
    <rPh sb="14" eb="15">
      <t>アキラ</t>
    </rPh>
    <rPh sb="17" eb="18">
      <t>ホソ</t>
    </rPh>
    <rPh sb="20" eb="21">
      <t>ショ</t>
    </rPh>
    <phoneticPr fontId="3"/>
  </si>
  <si>
    <t>｛机、ロッカー、書庫、等｝</t>
    <rPh sb="1" eb="2">
      <t>ツクエ</t>
    </rPh>
    <rPh sb="8" eb="10">
      <t>ショコ</t>
    </rPh>
    <rPh sb="11" eb="12">
      <t>トウ</t>
    </rPh>
    <phoneticPr fontId="3"/>
  </si>
  <si>
    <t>消　耗　品　費　小　計</t>
    <rPh sb="0" eb="1">
      <t>ショウ</t>
    </rPh>
    <rPh sb="2" eb="3">
      <t>モウ</t>
    </rPh>
    <rPh sb="4" eb="5">
      <t>ヒン</t>
    </rPh>
    <rPh sb="6" eb="7">
      <t>ヒ</t>
    </rPh>
    <rPh sb="8" eb="9">
      <t>ショウ</t>
    </rPh>
    <rPh sb="10" eb="11">
      <t>ケイ</t>
    </rPh>
    <phoneticPr fontId="3"/>
  </si>
  <si>
    <t>消　耗　品　費　総　合 　計</t>
    <rPh sb="0" eb="1">
      <t>ショウ</t>
    </rPh>
    <rPh sb="2" eb="3">
      <t>モウ</t>
    </rPh>
    <rPh sb="4" eb="5">
      <t>ヒン</t>
    </rPh>
    <rPh sb="6" eb="7">
      <t>ヒ</t>
    </rPh>
    <rPh sb="8" eb="9">
      <t>ソウ</t>
    </rPh>
    <rPh sb="10" eb="11">
      <t>ゴウ</t>
    </rPh>
    <rPh sb="13" eb="14">
      <t>ケイ</t>
    </rPh>
    <phoneticPr fontId="3"/>
  </si>
  <si>
    <t>消 耗 品 費 小 計</t>
    <rPh sb="0" eb="1">
      <t>ショウ</t>
    </rPh>
    <rPh sb="2" eb="3">
      <t>モウ</t>
    </rPh>
    <rPh sb="4" eb="5">
      <t>ヒン</t>
    </rPh>
    <rPh sb="6" eb="7">
      <t>ヒ</t>
    </rPh>
    <rPh sb="8" eb="9">
      <t>ショウ</t>
    </rPh>
    <rPh sb="10" eb="11">
      <t>ケイ</t>
    </rPh>
    <phoneticPr fontId="3"/>
  </si>
  <si>
    <t>消　耗　品　費　支　 出　 明　 細　 書</t>
    <rPh sb="0" eb="1">
      <t>ショウ</t>
    </rPh>
    <rPh sb="2" eb="3">
      <t>モウ</t>
    </rPh>
    <rPh sb="4" eb="5">
      <t>ヒン</t>
    </rPh>
    <rPh sb="6" eb="7">
      <t>ヒ</t>
    </rPh>
    <rPh sb="8" eb="9">
      <t>シ</t>
    </rPh>
    <rPh sb="11" eb="12">
      <t>デ</t>
    </rPh>
    <rPh sb="14" eb="15">
      <t>アキラ</t>
    </rPh>
    <rPh sb="17" eb="18">
      <t>ホソ</t>
    </rPh>
    <rPh sb="20" eb="21">
      <t>ショ</t>
    </rPh>
    <phoneticPr fontId="3"/>
  </si>
  <si>
    <t>【事務費、少額な備品購入、印刷、コピー、町内運営事務用品】</t>
    <rPh sb="1" eb="4">
      <t>ジムヒ</t>
    </rPh>
    <rPh sb="5" eb="7">
      <t>ショウガク</t>
    </rPh>
    <rPh sb="8" eb="10">
      <t>ビヒン</t>
    </rPh>
    <rPh sb="10" eb="12">
      <t>コウニュウ</t>
    </rPh>
    <rPh sb="13" eb="15">
      <t>インサツ</t>
    </rPh>
    <rPh sb="20" eb="22">
      <t>チョウナイ</t>
    </rPh>
    <rPh sb="22" eb="24">
      <t>ウンエイ</t>
    </rPh>
    <rPh sb="24" eb="28">
      <t>ジムヨウヒン</t>
    </rPh>
    <phoneticPr fontId="3"/>
  </si>
  <si>
    <t>{事務通信、宅急便等｝</t>
    <rPh sb="1" eb="3">
      <t>ジム</t>
    </rPh>
    <rPh sb="3" eb="5">
      <t>ツウシン</t>
    </rPh>
    <rPh sb="6" eb="7">
      <t>タク</t>
    </rPh>
    <rPh sb="7" eb="9">
      <t>キュウビン</t>
    </rPh>
    <rPh sb="9" eb="10">
      <t>トウ</t>
    </rPh>
    <phoneticPr fontId="3"/>
  </si>
  <si>
    <t>通信運搬費総合計</t>
    <rPh sb="0" eb="5">
      <t>ツウシンウンパンヒ</t>
    </rPh>
    <rPh sb="5" eb="6">
      <t>ソウ</t>
    </rPh>
    <rPh sb="6" eb="7">
      <t>ゴウ</t>
    </rPh>
    <rPh sb="7" eb="8">
      <t>ケイ</t>
    </rPh>
    <phoneticPr fontId="3"/>
  </si>
  <si>
    <t>通   信  運  搬  費  支　 出　 明　 細　 書</t>
    <rPh sb="0" eb="1">
      <t>ツウ</t>
    </rPh>
    <rPh sb="4" eb="5">
      <t>シン</t>
    </rPh>
    <rPh sb="7" eb="8">
      <t>ウン</t>
    </rPh>
    <rPh sb="10" eb="11">
      <t>ハン</t>
    </rPh>
    <rPh sb="13" eb="14">
      <t>ヒ</t>
    </rPh>
    <rPh sb="16" eb="17">
      <t>シ</t>
    </rPh>
    <rPh sb="19" eb="20">
      <t>デ</t>
    </rPh>
    <rPh sb="22" eb="23">
      <t>アキラ</t>
    </rPh>
    <rPh sb="25" eb="26">
      <t>ホソ</t>
    </rPh>
    <rPh sb="28" eb="29">
      <t>ショ</t>
    </rPh>
    <phoneticPr fontId="3"/>
  </si>
  <si>
    <t>総　代　活　動　費　支　 出　 明　 細　 書</t>
    <rPh sb="0" eb="1">
      <t>ソウ</t>
    </rPh>
    <rPh sb="2" eb="3">
      <t>ダイ</t>
    </rPh>
    <rPh sb="4" eb="5">
      <t>カツ</t>
    </rPh>
    <rPh sb="6" eb="7">
      <t>ドウ</t>
    </rPh>
    <rPh sb="8" eb="9">
      <t>ヒ</t>
    </rPh>
    <rPh sb="10" eb="11">
      <t>シ</t>
    </rPh>
    <rPh sb="13" eb="14">
      <t>デ</t>
    </rPh>
    <rPh sb="16" eb="17">
      <t>アキラ</t>
    </rPh>
    <rPh sb="19" eb="20">
      <t>ホソ</t>
    </rPh>
    <rPh sb="22" eb="23">
      <t>ショ</t>
    </rPh>
    <phoneticPr fontId="3"/>
  </si>
  <si>
    <t>【町運営に関する総代活動経費等、総代手当報酬、】</t>
    <rPh sb="1" eb="4">
      <t>チョウウンエイ</t>
    </rPh>
    <rPh sb="5" eb="6">
      <t>カン</t>
    </rPh>
    <rPh sb="8" eb="10">
      <t>ソウダイ</t>
    </rPh>
    <rPh sb="10" eb="12">
      <t>カツドウ</t>
    </rPh>
    <rPh sb="12" eb="14">
      <t>ケイヒ</t>
    </rPh>
    <rPh sb="14" eb="15">
      <t>トウ</t>
    </rPh>
    <rPh sb="16" eb="18">
      <t>ソウダイ</t>
    </rPh>
    <rPh sb="18" eb="20">
      <t>テアテ</t>
    </rPh>
    <rPh sb="20" eb="22">
      <t>ホウシュウ</t>
    </rPh>
    <phoneticPr fontId="3"/>
  </si>
  <si>
    <t>総　代　活 動 費 総 合 計</t>
    <rPh sb="0" eb="1">
      <t>ソウ</t>
    </rPh>
    <rPh sb="2" eb="3">
      <t>ダイ</t>
    </rPh>
    <rPh sb="4" eb="5">
      <t>カツ</t>
    </rPh>
    <rPh sb="6" eb="7">
      <t>ドウ</t>
    </rPh>
    <rPh sb="8" eb="9">
      <t>ヒ</t>
    </rPh>
    <rPh sb="10" eb="11">
      <t>ソウ</t>
    </rPh>
    <rPh sb="12" eb="13">
      <t>ゴウ</t>
    </rPh>
    <rPh sb="14" eb="15">
      <t>ケイ</t>
    </rPh>
    <phoneticPr fontId="3"/>
  </si>
  <si>
    <t>渉　外　費　支　 出　 明　 細　 書</t>
    <rPh sb="0" eb="1">
      <t>ワタル</t>
    </rPh>
    <rPh sb="2" eb="3">
      <t>ソト</t>
    </rPh>
    <rPh sb="4" eb="5">
      <t>ヒ</t>
    </rPh>
    <rPh sb="6" eb="7">
      <t>シ</t>
    </rPh>
    <rPh sb="9" eb="10">
      <t>デ</t>
    </rPh>
    <rPh sb="12" eb="13">
      <t>アキラ</t>
    </rPh>
    <rPh sb="15" eb="16">
      <t>ホソ</t>
    </rPh>
    <rPh sb="18" eb="19">
      <t>ショ</t>
    </rPh>
    <phoneticPr fontId="3"/>
  </si>
  <si>
    <t>NO.３</t>
    <phoneticPr fontId="3"/>
  </si>
  <si>
    <t>渉　外　費　小　計</t>
    <rPh sb="0" eb="1">
      <t>ワタル</t>
    </rPh>
    <rPh sb="2" eb="3">
      <t>ソト</t>
    </rPh>
    <rPh sb="4" eb="5">
      <t>ヒ</t>
    </rPh>
    <rPh sb="6" eb="7">
      <t>ショウ</t>
    </rPh>
    <rPh sb="8" eb="9">
      <t>ケイ</t>
    </rPh>
    <phoneticPr fontId="3"/>
  </si>
  <si>
    <t>渉　外　費 　総　 合 　計</t>
    <rPh sb="0" eb="1">
      <t>ワタル</t>
    </rPh>
    <rPh sb="2" eb="3">
      <t>ソト</t>
    </rPh>
    <rPh sb="4" eb="5">
      <t>ヒ</t>
    </rPh>
    <rPh sb="7" eb="8">
      <t>ソウ</t>
    </rPh>
    <rPh sb="10" eb="11">
      <t>ゴウ</t>
    </rPh>
    <rPh sb="13" eb="14">
      <t>ケイ</t>
    </rPh>
    <phoneticPr fontId="3"/>
  </si>
  <si>
    <t>【町運営に関する渉外経費等、慶弔費、団体へ祝儀、寸志等】</t>
    <rPh sb="1" eb="4">
      <t>チョウウンエイ</t>
    </rPh>
    <rPh sb="5" eb="6">
      <t>カン</t>
    </rPh>
    <rPh sb="8" eb="10">
      <t>ショウガイ</t>
    </rPh>
    <rPh sb="10" eb="12">
      <t>ケイヒ</t>
    </rPh>
    <rPh sb="12" eb="13">
      <t>トウ</t>
    </rPh>
    <rPh sb="14" eb="17">
      <t>ケイチョウヒ</t>
    </rPh>
    <rPh sb="18" eb="20">
      <t>ダンタイ</t>
    </rPh>
    <rPh sb="21" eb="23">
      <t>シュウギ</t>
    </rPh>
    <rPh sb="24" eb="26">
      <t>スンシ</t>
    </rPh>
    <rPh sb="26" eb="27">
      <t>トウ</t>
    </rPh>
    <phoneticPr fontId="3"/>
  </si>
  <si>
    <t>公　民　館　運　営　費　支　 出　 明　 細　 書</t>
    <rPh sb="0" eb="1">
      <t>コウ</t>
    </rPh>
    <rPh sb="2" eb="3">
      <t>ミン</t>
    </rPh>
    <rPh sb="4" eb="5">
      <t>カン</t>
    </rPh>
    <rPh sb="6" eb="7">
      <t>ウン</t>
    </rPh>
    <rPh sb="8" eb="9">
      <t>エイ</t>
    </rPh>
    <rPh sb="10" eb="11">
      <t>ヒ</t>
    </rPh>
    <rPh sb="12" eb="13">
      <t>シ</t>
    </rPh>
    <rPh sb="15" eb="16">
      <t>デ</t>
    </rPh>
    <rPh sb="18" eb="19">
      <t>アキラ</t>
    </rPh>
    <rPh sb="21" eb="22">
      <t>ホソ</t>
    </rPh>
    <rPh sb="24" eb="25">
      <t>ショ</t>
    </rPh>
    <phoneticPr fontId="3"/>
  </si>
  <si>
    <t>｛公民館運営諸経費等、保険、光熱水道、借地料、｝</t>
    <rPh sb="1" eb="6">
      <t>コウミンカンウンエイ</t>
    </rPh>
    <rPh sb="6" eb="9">
      <t>ショケイヒ</t>
    </rPh>
    <rPh sb="9" eb="10">
      <t>トウ</t>
    </rPh>
    <rPh sb="11" eb="13">
      <t>ホケン</t>
    </rPh>
    <rPh sb="14" eb="18">
      <t>コウネツスイドウ</t>
    </rPh>
    <rPh sb="19" eb="22">
      <t>シャクチリョウ</t>
    </rPh>
    <phoneticPr fontId="3"/>
  </si>
  <si>
    <t>公民館運営費小計</t>
    <rPh sb="0" eb="6">
      <t>コウミンカンウンエイヒ</t>
    </rPh>
    <rPh sb="6" eb="8">
      <t>ショウケイ</t>
    </rPh>
    <phoneticPr fontId="3"/>
  </si>
  <si>
    <t>NO.４</t>
    <phoneticPr fontId="3"/>
  </si>
  <si>
    <t>公民館運営費総合計</t>
    <rPh sb="0" eb="6">
      <t>コウミンカンウンエイヒ</t>
    </rPh>
    <rPh sb="6" eb="7">
      <t>ソウ</t>
    </rPh>
    <rPh sb="7" eb="9">
      <t>ゴウケイ</t>
    </rPh>
    <phoneticPr fontId="3"/>
  </si>
  <si>
    <t>NO.2　公民館運営費小計</t>
    <rPh sb="5" eb="11">
      <t>コウミンカンウンエイヒ</t>
    </rPh>
    <rPh sb="11" eb="13">
      <t>ショウケイ</t>
    </rPh>
    <phoneticPr fontId="3"/>
  </si>
  <si>
    <t>NO.3　公民館運営費小計</t>
    <rPh sb="5" eb="11">
      <t>コウミンカンウンエイヒ</t>
    </rPh>
    <rPh sb="11" eb="13">
      <t>ショウケイ</t>
    </rPh>
    <phoneticPr fontId="3"/>
  </si>
  <si>
    <t>NO.4　公民館運営費小計</t>
    <rPh sb="5" eb="11">
      <t>コウミンカンウンエイヒ</t>
    </rPh>
    <rPh sb="11" eb="13">
      <t>ショウケイ</t>
    </rPh>
    <phoneticPr fontId="3"/>
  </si>
  <si>
    <t>防　災　防　犯　費　支　 出　 明　 細　 書</t>
    <rPh sb="0" eb="1">
      <t>ボウ</t>
    </rPh>
    <rPh sb="2" eb="3">
      <t>サイ</t>
    </rPh>
    <rPh sb="4" eb="5">
      <t>ボウ</t>
    </rPh>
    <rPh sb="6" eb="7">
      <t>ハン</t>
    </rPh>
    <rPh sb="8" eb="9">
      <t>ヒ</t>
    </rPh>
    <rPh sb="10" eb="11">
      <t>シ</t>
    </rPh>
    <rPh sb="13" eb="14">
      <t>デ</t>
    </rPh>
    <rPh sb="16" eb="17">
      <t>アキラ</t>
    </rPh>
    <rPh sb="19" eb="20">
      <t>ホソ</t>
    </rPh>
    <rPh sb="22" eb="23">
      <t>ショ</t>
    </rPh>
    <phoneticPr fontId="3"/>
  </si>
  <si>
    <t>防　災　防　犯　費　 総　 小　計</t>
    <rPh sb="0" eb="1">
      <t>ボウ</t>
    </rPh>
    <rPh sb="2" eb="3">
      <t>サイ</t>
    </rPh>
    <rPh sb="4" eb="5">
      <t>ボウ</t>
    </rPh>
    <rPh sb="6" eb="7">
      <t>ハン</t>
    </rPh>
    <rPh sb="8" eb="9">
      <t>ヒ</t>
    </rPh>
    <rPh sb="11" eb="12">
      <t>ソウ</t>
    </rPh>
    <rPh sb="14" eb="15">
      <t>ショウ</t>
    </rPh>
    <rPh sb="16" eb="17">
      <t>ケイ</t>
    </rPh>
    <phoneticPr fontId="3"/>
  </si>
  <si>
    <t>防災防犯交通安全運動活動関係費一切含む、</t>
    <rPh sb="0" eb="2">
      <t>ボウサイ</t>
    </rPh>
    <rPh sb="2" eb="4">
      <t>ボウハン</t>
    </rPh>
    <rPh sb="4" eb="10">
      <t>コウツウアンゼンウンドウ</t>
    </rPh>
    <rPh sb="10" eb="12">
      <t>カツドウ</t>
    </rPh>
    <rPh sb="12" eb="14">
      <t>カンケイ</t>
    </rPh>
    <rPh sb="14" eb="15">
      <t>ヒ</t>
    </rPh>
    <rPh sb="15" eb="17">
      <t>イッサイ</t>
    </rPh>
    <rPh sb="17" eb="18">
      <t>フク</t>
    </rPh>
    <phoneticPr fontId="3"/>
  </si>
  <si>
    <t>防災防犯交通安全運動活動関係費一切含む、</t>
    <phoneticPr fontId="3"/>
  </si>
  <si>
    <t>【防災防犯交通安全運動活動関係費一切含む、】</t>
    <phoneticPr fontId="3"/>
  </si>
  <si>
    <t>防　災　防　犯　費　  小　計</t>
    <rPh sb="0" eb="1">
      <t>ボウ</t>
    </rPh>
    <rPh sb="2" eb="3">
      <t>サイ</t>
    </rPh>
    <rPh sb="4" eb="5">
      <t>ボウ</t>
    </rPh>
    <rPh sb="6" eb="7">
      <t>ハン</t>
    </rPh>
    <rPh sb="8" eb="9">
      <t>ヒ</t>
    </rPh>
    <rPh sb="12" eb="13">
      <t>ショウ</t>
    </rPh>
    <rPh sb="14" eb="15">
      <t>ケイ</t>
    </rPh>
    <phoneticPr fontId="3"/>
  </si>
  <si>
    <t>防　災　防　犯　費　 総　 合　計</t>
    <rPh sb="0" eb="1">
      <t>ボウ</t>
    </rPh>
    <rPh sb="2" eb="3">
      <t>サイ</t>
    </rPh>
    <rPh sb="4" eb="5">
      <t>ボウ</t>
    </rPh>
    <rPh sb="6" eb="7">
      <t>ハン</t>
    </rPh>
    <rPh sb="8" eb="9">
      <t>ヒ</t>
    </rPh>
    <rPh sb="11" eb="12">
      <t>ソウ</t>
    </rPh>
    <rPh sb="14" eb="15">
      <t>ゴウ</t>
    </rPh>
    <rPh sb="16" eb="17">
      <t>ケイ</t>
    </rPh>
    <phoneticPr fontId="3"/>
  </si>
  <si>
    <t>環　境　整　備　費　支　 出　 明　 細　 書</t>
    <rPh sb="0" eb="1">
      <t>タマキ</t>
    </rPh>
    <rPh sb="2" eb="3">
      <t>サカイ</t>
    </rPh>
    <rPh sb="4" eb="5">
      <t>ヒトシ</t>
    </rPh>
    <rPh sb="6" eb="7">
      <t>ビ</t>
    </rPh>
    <rPh sb="8" eb="9">
      <t>ヒ</t>
    </rPh>
    <rPh sb="10" eb="11">
      <t>シ</t>
    </rPh>
    <rPh sb="13" eb="14">
      <t>デ</t>
    </rPh>
    <rPh sb="16" eb="17">
      <t>アキラ</t>
    </rPh>
    <rPh sb="19" eb="20">
      <t>ホソ</t>
    </rPh>
    <rPh sb="22" eb="23">
      <t>ショ</t>
    </rPh>
    <phoneticPr fontId="3"/>
  </si>
  <si>
    <t>【町内のごみ減量活動、清掃活動、リサイクル活動等、】</t>
    <rPh sb="1" eb="3">
      <t>チョウナイ</t>
    </rPh>
    <rPh sb="6" eb="8">
      <t>ゲンリョウ</t>
    </rPh>
    <rPh sb="8" eb="10">
      <t>カツドウ</t>
    </rPh>
    <rPh sb="11" eb="15">
      <t>セイソウカツドウ</t>
    </rPh>
    <rPh sb="21" eb="23">
      <t>カツドウ</t>
    </rPh>
    <rPh sb="23" eb="24">
      <t>トウ</t>
    </rPh>
    <phoneticPr fontId="3"/>
  </si>
  <si>
    <t>環　境　整　備　費　 総 　合 　計</t>
    <rPh sb="0" eb="1">
      <t>タマキ</t>
    </rPh>
    <rPh sb="2" eb="3">
      <t>サカイ</t>
    </rPh>
    <rPh sb="4" eb="5">
      <t>ヒトシ</t>
    </rPh>
    <rPh sb="6" eb="7">
      <t>ビ</t>
    </rPh>
    <rPh sb="8" eb="9">
      <t>ヒ</t>
    </rPh>
    <rPh sb="11" eb="12">
      <t>ソウ</t>
    </rPh>
    <rPh sb="14" eb="15">
      <t>ゴウ</t>
    </rPh>
    <rPh sb="17" eb="18">
      <t>ケイ</t>
    </rPh>
    <phoneticPr fontId="3"/>
  </si>
  <si>
    <t>町　積　立　金　支　 出　 明　 細　 書</t>
    <rPh sb="0" eb="1">
      <t>チョウ</t>
    </rPh>
    <rPh sb="2" eb="3">
      <t>ツミ</t>
    </rPh>
    <rPh sb="4" eb="5">
      <t>リツ</t>
    </rPh>
    <rPh sb="6" eb="7">
      <t>キン</t>
    </rPh>
    <rPh sb="8" eb="9">
      <t>シ</t>
    </rPh>
    <rPh sb="11" eb="12">
      <t>デ</t>
    </rPh>
    <rPh sb="14" eb="15">
      <t>アキラ</t>
    </rPh>
    <rPh sb="17" eb="18">
      <t>ホソ</t>
    </rPh>
    <rPh sb="20" eb="21">
      <t>ショ</t>
    </rPh>
    <phoneticPr fontId="3"/>
  </si>
  <si>
    <t>町積立金 総 合 計</t>
    <rPh sb="0" eb="1">
      <t>チョウ</t>
    </rPh>
    <rPh sb="1" eb="3">
      <t>ツミタテ</t>
    </rPh>
    <rPh sb="3" eb="4">
      <t>キン</t>
    </rPh>
    <rPh sb="5" eb="6">
      <t>ソウ</t>
    </rPh>
    <rPh sb="7" eb="8">
      <t>ゴウ</t>
    </rPh>
    <rPh sb="9" eb="10">
      <t>ケイ</t>
    </rPh>
    <phoneticPr fontId="3"/>
  </si>
  <si>
    <t>【町運営の為、町施設建設、町緊急時基金、等】</t>
    <rPh sb="1" eb="4">
      <t>チョウウンエイ</t>
    </rPh>
    <rPh sb="5" eb="6">
      <t>タメ</t>
    </rPh>
    <rPh sb="7" eb="8">
      <t>チョウ</t>
    </rPh>
    <rPh sb="8" eb="10">
      <t>シセツ</t>
    </rPh>
    <rPh sb="10" eb="12">
      <t>ケンセツ</t>
    </rPh>
    <rPh sb="13" eb="14">
      <t>チョウ</t>
    </rPh>
    <rPh sb="14" eb="17">
      <t>キンキュウジ</t>
    </rPh>
    <rPh sb="17" eb="19">
      <t>キキン</t>
    </rPh>
    <rPh sb="20" eb="21">
      <t>トウ</t>
    </rPh>
    <phoneticPr fontId="3"/>
  </si>
  <si>
    <t>公　共　募　金　費　支　 出　 明　 細　 書</t>
    <rPh sb="0" eb="1">
      <t>コウ</t>
    </rPh>
    <rPh sb="2" eb="3">
      <t>トモ</t>
    </rPh>
    <rPh sb="4" eb="5">
      <t>ボ</t>
    </rPh>
    <rPh sb="6" eb="7">
      <t>カネ</t>
    </rPh>
    <rPh sb="8" eb="9">
      <t>ヒ</t>
    </rPh>
    <rPh sb="10" eb="11">
      <t>シ</t>
    </rPh>
    <rPh sb="13" eb="14">
      <t>デ</t>
    </rPh>
    <rPh sb="16" eb="17">
      <t>アキラ</t>
    </rPh>
    <rPh sb="19" eb="20">
      <t>ホソ</t>
    </rPh>
    <rPh sb="22" eb="23">
      <t>ショ</t>
    </rPh>
    <phoneticPr fontId="3"/>
  </si>
  <si>
    <r>
      <t>【赤い羽根募金、赤十字募金、特別災害時募金等</t>
    </r>
    <r>
      <rPr>
        <sz val="9"/>
        <color theme="1"/>
        <rFont val="HGS平成明朝体W9"/>
        <family val="1"/>
        <charset val="128"/>
      </rPr>
      <t>「預り金」支出｝</t>
    </r>
    <rPh sb="1" eb="2">
      <t>アカ</t>
    </rPh>
    <rPh sb="3" eb="5">
      <t>ハネ</t>
    </rPh>
    <rPh sb="5" eb="7">
      <t>ボキン</t>
    </rPh>
    <rPh sb="8" eb="11">
      <t>セキジュウジ</t>
    </rPh>
    <rPh sb="11" eb="13">
      <t>ボキン</t>
    </rPh>
    <rPh sb="14" eb="16">
      <t>トクベツ</t>
    </rPh>
    <rPh sb="16" eb="19">
      <t>サイガイジ</t>
    </rPh>
    <rPh sb="19" eb="21">
      <t>ボキン</t>
    </rPh>
    <rPh sb="21" eb="22">
      <t>トウ</t>
    </rPh>
    <rPh sb="23" eb="24">
      <t>アズカ</t>
    </rPh>
    <rPh sb="25" eb="26">
      <t>キン</t>
    </rPh>
    <rPh sb="27" eb="29">
      <t>シシュツ</t>
    </rPh>
    <phoneticPr fontId="3"/>
  </si>
  <si>
    <t>公　共　募　金　費　 総 　小　計</t>
    <rPh sb="0" eb="1">
      <t>コウ</t>
    </rPh>
    <rPh sb="2" eb="3">
      <t>トモ</t>
    </rPh>
    <rPh sb="4" eb="5">
      <t>ボ</t>
    </rPh>
    <rPh sb="6" eb="7">
      <t>カネ</t>
    </rPh>
    <rPh sb="8" eb="9">
      <t>ヒ</t>
    </rPh>
    <rPh sb="11" eb="12">
      <t>ソウ</t>
    </rPh>
    <rPh sb="14" eb="15">
      <t>ショウ</t>
    </rPh>
    <rPh sb="16" eb="17">
      <t>ケイ</t>
    </rPh>
    <phoneticPr fontId="3"/>
  </si>
  <si>
    <t>公　共　募　金　費　 総　 合 　計</t>
    <rPh sb="0" eb="1">
      <t>コウ</t>
    </rPh>
    <rPh sb="2" eb="3">
      <t>トモ</t>
    </rPh>
    <rPh sb="4" eb="5">
      <t>ボ</t>
    </rPh>
    <rPh sb="6" eb="7">
      <t>カネ</t>
    </rPh>
    <rPh sb="8" eb="9">
      <t>ヒ</t>
    </rPh>
    <rPh sb="11" eb="12">
      <t>ソウ</t>
    </rPh>
    <rPh sb="14" eb="15">
      <t>ゴウ</t>
    </rPh>
    <rPh sb="17" eb="18">
      <t>ケイ</t>
    </rPh>
    <phoneticPr fontId="3"/>
  </si>
  <si>
    <t>役　員　手　当　支　 出　 明　 細　 書</t>
    <rPh sb="0" eb="1">
      <t>ヤク</t>
    </rPh>
    <rPh sb="2" eb="3">
      <t>イン</t>
    </rPh>
    <rPh sb="4" eb="5">
      <t>テ</t>
    </rPh>
    <rPh sb="6" eb="7">
      <t>トウ</t>
    </rPh>
    <rPh sb="8" eb="9">
      <t>シ</t>
    </rPh>
    <rPh sb="11" eb="12">
      <t>デ</t>
    </rPh>
    <rPh sb="14" eb="15">
      <t>アキラ</t>
    </rPh>
    <rPh sb="17" eb="18">
      <t>ホソ</t>
    </rPh>
    <rPh sb="20" eb="21">
      <t>ショ</t>
    </rPh>
    <phoneticPr fontId="3"/>
  </si>
  <si>
    <t>役 員 手 当 小 計</t>
    <rPh sb="0" eb="1">
      <t>ヤク</t>
    </rPh>
    <rPh sb="2" eb="3">
      <t>イン</t>
    </rPh>
    <rPh sb="4" eb="5">
      <t>テ</t>
    </rPh>
    <rPh sb="6" eb="7">
      <t>トウ</t>
    </rPh>
    <rPh sb="8" eb="9">
      <t>ショウ</t>
    </rPh>
    <rPh sb="10" eb="11">
      <t>ケイ</t>
    </rPh>
    <phoneticPr fontId="3"/>
  </si>
  <si>
    <t>役員手当総 合 計</t>
    <rPh sb="0" eb="2">
      <t>ヤクイン</t>
    </rPh>
    <rPh sb="2" eb="4">
      <t>テアテ</t>
    </rPh>
    <rPh sb="4" eb="5">
      <t>ソウ</t>
    </rPh>
    <rPh sb="6" eb="7">
      <t>ゴウ</t>
    </rPh>
    <rPh sb="8" eb="9">
      <t>ケイ</t>
    </rPh>
    <phoneticPr fontId="3"/>
  </si>
  <si>
    <t>【町役員の諸手当、交通費、等　（町内規約に基づいて執行】</t>
    <rPh sb="1" eb="4">
      <t>チョウヤクイン</t>
    </rPh>
    <rPh sb="5" eb="8">
      <t>ショテアテ</t>
    </rPh>
    <rPh sb="9" eb="12">
      <t>コウツウヒ</t>
    </rPh>
    <rPh sb="13" eb="14">
      <t>トウ</t>
    </rPh>
    <rPh sb="16" eb="20">
      <t>チョウナイキヤク</t>
    </rPh>
    <rPh sb="21" eb="22">
      <t>モト</t>
    </rPh>
    <rPh sb="25" eb="27">
      <t>シュッコウ</t>
    </rPh>
    <phoneticPr fontId="3"/>
  </si>
  <si>
    <t>｛指定された科目に入らない科目、等｝</t>
    <rPh sb="1" eb="3">
      <t>シテイ</t>
    </rPh>
    <rPh sb="6" eb="8">
      <t>カモク</t>
    </rPh>
    <rPh sb="9" eb="10">
      <t>ハイ</t>
    </rPh>
    <rPh sb="13" eb="15">
      <t>カモク</t>
    </rPh>
    <rPh sb="16" eb="17">
      <t>トウ</t>
    </rPh>
    <phoneticPr fontId="3"/>
  </si>
  <si>
    <t>雑　　費　支　 出　 明　 細　 書</t>
    <rPh sb="0" eb="1">
      <t>ザツ</t>
    </rPh>
    <rPh sb="3" eb="4">
      <t>ヒ</t>
    </rPh>
    <rPh sb="5" eb="6">
      <t>シ</t>
    </rPh>
    <rPh sb="8" eb="9">
      <t>デ</t>
    </rPh>
    <rPh sb="11" eb="12">
      <t>アキラ</t>
    </rPh>
    <rPh sb="14" eb="15">
      <t>ホソ</t>
    </rPh>
    <rPh sb="17" eb="18">
      <t>ショ</t>
    </rPh>
    <phoneticPr fontId="3"/>
  </si>
  <si>
    <t>雑　費 総 合 計</t>
    <rPh sb="0" eb="1">
      <t>ザツ</t>
    </rPh>
    <rPh sb="2" eb="3">
      <t>ヒ</t>
    </rPh>
    <rPh sb="4" eb="5">
      <t>ソウ</t>
    </rPh>
    <rPh sb="6" eb="7">
      <t>ゴウ</t>
    </rPh>
    <rPh sb="8" eb="9">
      <t>ケイ</t>
    </rPh>
    <phoneticPr fontId="3"/>
  </si>
  <si>
    <t>NO・２　　　　小　　計</t>
    <rPh sb="8" eb="9">
      <t>ショウ</t>
    </rPh>
    <rPh sb="11" eb="12">
      <t>ケイ</t>
    </rPh>
    <phoneticPr fontId="3"/>
  </si>
  <si>
    <t>NO・１～NO２　　　　　　総　合　計</t>
    <rPh sb="14" eb="15">
      <t>ソウ</t>
    </rPh>
    <rPh sb="16" eb="17">
      <t>ゴウ</t>
    </rPh>
    <rPh sb="18" eb="19">
      <t>ケイ</t>
    </rPh>
    <phoneticPr fontId="3"/>
  </si>
  <si>
    <t>NO.５</t>
    <phoneticPr fontId="3"/>
  </si>
  <si>
    <t>NO.６</t>
    <phoneticPr fontId="3"/>
  </si>
  <si>
    <t>NO.７</t>
    <phoneticPr fontId="3"/>
  </si>
  <si>
    <t>NO.８</t>
    <phoneticPr fontId="3"/>
  </si>
  <si>
    <t>NO.９</t>
    <phoneticPr fontId="3"/>
  </si>
  <si>
    <t>NO.１０</t>
    <phoneticPr fontId="3"/>
  </si>
  <si>
    <t>NO.１１</t>
    <phoneticPr fontId="3"/>
  </si>
  <si>
    <t>NO.１２</t>
    <phoneticPr fontId="3"/>
  </si>
  <si>
    <t>NO.１３</t>
    <phoneticPr fontId="3"/>
  </si>
  <si>
    <t>NO.１４</t>
    <phoneticPr fontId="3"/>
  </si>
  <si>
    <t>NO.１５</t>
    <phoneticPr fontId="3"/>
  </si>
  <si>
    <t>NO.１６</t>
    <phoneticPr fontId="3"/>
  </si>
  <si>
    <t>NO.１７</t>
    <phoneticPr fontId="3"/>
  </si>
  <si>
    <t>NO.１８</t>
    <phoneticPr fontId="3"/>
  </si>
  <si>
    <t>NO.１９</t>
    <phoneticPr fontId="3"/>
  </si>
  <si>
    <t>NO.２０</t>
    <phoneticPr fontId="3"/>
  </si>
  <si>
    <t>NO.２１</t>
    <phoneticPr fontId="3"/>
  </si>
  <si>
    <t>NO.２２</t>
    <phoneticPr fontId="3"/>
  </si>
  <si>
    <t>NO.２３</t>
    <phoneticPr fontId="3"/>
  </si>
  <si>
    <t>NO.２４</t>
    <phoneticPr fontId="3"/>
  </si>
  <si>
    <t>NO.２５</t>
    <phoneticPr fontId="3"/>
  </si>
  <si>
    <t>NO.２６</t>
    <phoneticPr fontId="3"/>
  </si>
  <si>
    <t>NO.２７</t>
    <phoneticPr fontId="3"/>
  </si>
  <si>
    <t>NO.２８</t>
    <phoneticPr fontId="3"/>
  </si>
  <si>
    <t>NO.２９</t>
    <phoneticPr fontId="3"/>
  </si>
  <si>
    <t>NO.３０</t>
    <phoneticPr fontId="3"/>
  </si>
  <si>
    <t>NO.３１</t>
    <phoneticPr fontId="3"/>
  </si>
  <si>
    <t>NO.３２</t>
    <phoneticPr fontId="3"/>
  </si>
  <si>
    <t>NO.３３</t>
    <phoneticPr fontId="3"/>
  </si>
  <si>
    <t>NO・３　　　　小　　計</t>
    <rPh sb="8" eb="9">
      <t>ショウ</t>
    </rPh>
    <rPh sb="11" eb="12">
      <t>ケイ</t>
    </rPh>
    <phoneticPr fontId="3"/>
  </si>
  <si>
    <t>NO・１～NO３　　　　　総　合　計</t>
    <rPh sb="13" eb="14">
      <t>ソウ</t>
    </rPh>
    <rPh sb="15" eb="16">
      <t>ゴウ</t>
    </rPh>
    <rPh sb="17" eb="18">
      <t>ケイ</t>
    </rPh>
    <phoneticPr fontId="3"/>
  </si>
  <si>
    <t>NO・4　　　小　　計</t>
    <rPh sb="7" eb="8">
      <t>ショウ</t>
    </rPh>
    <rPh sb="10" eb="11">
      <t>ケイ</t>
    </rPh>
    <phoneticPr fontId="3"/>
  </si>
  <si>
    <t>NO・１～NO4　　　　　　総　合　計</t>
    <rPh sb="14" eb="15">
      <t>ソウ</t>
    </rPh>
    <rPh sb="16" eb="17">
      <t>ゴウ</t>
    </rPh>
    <rPh sb="18" eb="19">
      <t>ケイ</t>
    </rPh>
    <phoneticPr fontId="3"/>
  </si>
  <si>
    <t>NO・5　　　　小　　計</t>
    <rPh sb="8" eb="9">
      <t>ショウ</t>
    </rPh>
    <rPh sb="11" eb="12">
      <t>ケイ</t>
    </rPh>
    <phoneticPr fontId="3"/>
  </si>
  <si>
    <t>NO・１～NO5　　　　　　総　合　計</t>
    <rPh sb="14" eb="15">
      <t>ソウ</t>
    </rPh>
    <rPh sb="16" eb="17">
      <t>ゴウ</t>
    </rPh>
    <rPh sb="18" eb="19">
      <t>ケイ</t>
    </rPh>
    <phoneticPr fontId="3"/>
  </si>
  <si>
    <t>NO・6　　　　小　　計</t>
    <rPh sb="8" eb="9">
      <t>ショウ</t>
    </rPh>
    <rPh sb="11" eb="12">
      <t>ケイ</t>
    </rPh>
    <phoneticPr fontId="3"/>
  </si>
  <si>
    <t>NO・１～NO.6　　　　　　総　合　計</t>
    <rPh sb="15" eb="16">
      <t>ソウ</t>
    </rPh>
    <rPh sb="17" eb="18">
      <t>ゴウ</t>
    </rPh>
    <rPh sb="19" eb="20">
      <t>ケイ</t>
    </rPh>
    <phoneticPr fontId="3"/>
  </si>
  <si>
    <t>NO・7　　　　小　　計</t>
    <rPh sb="8" eb="9">
      <t>ショウ</t>
    </rPh>
    <rPh sb="11" eb="12">
      <t>ケイ</t>
    </rPh>
    <phoneticPr fontId="3"/>
  </si>
  <si>
    <t>NO・１～NO7　　　　　　総　合　計</t>
    <rPh sb="14" eb="15">
      <t>ソウ</t>
    </rPh>
    <rPh sb="16" eb="17">
      <t>ゴウ</t>
    </rPh>
    <rPh sb="18" eb="19">
      <t>ケイ</t>
    </rPh>
    <phoneticPr fontId="3"/>
  </si>
  <si>
    <t>NO・8　　　　小　　計</t>
    <rPh sb="8" eb="9">
      <t>ショウ</t>
    </rPh>
    <rPh sb="11" eb="12">
      <t>ケイ</t>
    </rPh>
    <phoneticPr fontId="3"/>
  </si>
  <si>
    <t>NO・9　　　　小　　計</t>
    <rPh sb="8" eb="9">
      <t>ショウ</t>
    </rPh>
    <rPh sb="11" eb="12">
      <t>ケイ</t>
    </rPh>
    <phoneticPr fontId="3"/>
  </si>
  <si>
    <t>NO・１～NO.9　　　　　　総　合　計</t>
    <rPh sb="15" eb="16">
      <t>ソウ</t>
    </rPh>
    <rPh sb="17" eb="18">
      <t>ゴウ</t>
    </rPh>
    <rPh sb="19" eb="20">
      <t>ケイ</t>
    </rPh>
    <phoneticPr fontId="3"/>
  </si>
  <si>
    <t>NO・１～NO.8　　　　　　総　合　計</t>
    <rPh sb="15" eb="16">
      <t>ソウ</t>
    </rPh>
    <rPh sb="17" eb="18">
      <t>ゴウ</t>
    </rPh>
    <rPh sb="19" eb="20">
      <t>ケイ</t>
    </rPh>
    <phoneticPr fontId="3"/>
  </si>
  <si>
    <t>NO・10　　　　小　　計</t>
    <rPh sb="9" eb="10">
      <t>ショウ</t>
    </rPh>
    <rPh sb="12" eb="13">
      <t>ケイ</t>
    </rPh>
    <phoneticPr fontId="3"/>
  </si>
  <si>
    <t>NO・１～NO.10　　　　　　総　合　計</t>
    <rPh sb="16" eb="17">
      <t>ソウ</t>
    </rPh>
    <rPh sb="18" eb="19">
      <t>ゴウ</t>
    </rPh>
    <rPh sb="20" eb="21">
      <t>ケイ</t>
    </rPh>
    <phoneticPr fontId="3"/>
  </si>
  <si>
    <t>NO・11　　　　小　　計</t>
    <rPh sb="9" eb="10">
      <t>ショウ</t>
    </rPh>
    <rPh sb="12" eb="13">
      <t>ケイ</t>
    </rPh>
    <phoneticPr fontId="3"/>
  </si>
  <si>
    <t>NO・１～NO.11　　　　　　総　合　計</t>
    <rPh sb="16" eb="17">
      <t>ソウ</t>
    </rPh>
    <rPh sb="18" eb="19">
      <t>ゴウ</t>
    </rPh>
    <rPh sb="20" eb="21">
      <t>ケイ</t>
    </rPh>
    <phoneticPr fontId="3"/>
  </si>
  <si>
    <t>NO・12　　　　小　　計</t>
    <rPh sb="9" eb="10">
      <t>ショウ</t>
    </rPh>
    <rPh sb="12" eb="13">
      <t>ケイ</t>
    </rPh>
    <phoneticPr fontId="3"/>
  </si>
  <si>
    <t>NO・１～NO.12　　　　　　総　合　計</t>
    <rPh sb="16" eb="17">
      <t>ソウ</t>
    </rPh>
    <rPh sb="18" eb="19">
      <t>ゴウ</t>
    </rPh>
    <rPh sb="20" eb="21">
      <t>ケイ</t>
    </rPh>
    <phoneticPr fontId="3"/>
  </si>
  <si>
    <t>NO・13　　　　小　　計</t>
    <rPh sb="9" eb="10">
      <t>ショウ</t>
    </rPh>
    <rPh sb="12" eb="13">
      <t>ケイ</t>
    </rPh>
    <phoneticPr fontId="3"/>
  </si>
  <si>
    <t>NO・１～NO.13　　　　　　総　合　計</t>
    <rPh sb="16" eb="17">
      <t>ソウ</t>
    </rPh>
    <rPh sb="18" eb="19">
      <t>ゴウ</t>
    </rPh>
    <rPh sb="20" eb="21">
      <t>ケイ</t>
    </rPh>
    <phoneticPr fontId="3"/>
  </si>
  <si>
    <t>NO・14　　　　小　　計</t>
    <rPh sb="9" eb="10">
      <t>ショウ</t>
    </rPh>
    <rPh sb="12" eb="13">
      <t>ケイ</t>
    </rPh>
    <phoneticPr fontId="3"/>
  </si>
  <si>
    <t>NO・１～NO.14　　　　　　総　合　計</t>
    <rPh sb="16" eb="17">
      <t>ソウ</t>
    </rPh>
    <rPh sb="18" eb="19">
      <t>ゴウ</t>
    </rPh>
    <rPh sb="20" eb="21">
      <t>ケイ</t>
    </rPh>
    <phoneticPr fontId="3"/>
  </si>
  <si>
    <t>NO・15　　　　小　　計</t>
    <rPh sb="9" eb="10">
      <t>ショウ</t>
    </rPh>
    <rPh sb="12" eb="13">
      <t>ケイ</t>
    </rPh>
    <phoneticPr fontId="3"/>
  </si>
  <si>
    <t>NO・１～NO.15　　　　　　総　合　計</t>
    <rPh sb="16" eb="17">
      <t>ソウ</t>
    </rPh>
    <rPh sb="18" eb="19">
      <t>ゴウ</t>
    </rPh>
    <rPh sb="20" eb="21">
      <t>ケイ</t>
    </rPh>
    <phoneticPr fontId="3"/>
  </si>
  <si>
    <t>NO・16　　　　小　　計</t>
    <rPh sb="9" eb="10">
      <t>ショウ</t>
    </rPh>
    <rPh sb="12" eb="13">
      <t>ケイ</t>
    </rPh>
    <phoneticPr fontId="3"/>
  </si>
  <si>
    <t>NO・１～NO.16　　　　　　総　合　計</t>
    <rPh sb="16" eb="17">
      <t>ソウ</t>
    </rPh>
    <rPh sb="18" eb="19">
      <t>ゴウ</t>
    </rPh>
    <rPh sb="20" eb="21">
      <t>ケイ</t>
    </rPh>
    <phoneticPr fontId="3"/>
  </si>
  <si>
    <t>NO・17　　　　小　　計</t>
    <rPh sb="9" eb="10">
      <t>ショウ</t>
    </rPh>
    <rPh sb="12" eb="13">
      <t>ケイ</t>
    </rPh>
    <phoneticPr fontId="3"/>
  </si>
  <si>
    <t>NO・１～NO.17　　　　　　総　合　計</t>
    <rPh sb="16" eb="17">
      <t>ソウ</t>
    </rPh>
    <rPh sb="18" eb="19">
      <t>ゴウ</t>
    </rPh>
    <rPh sb="20" eb="21">
      <t>ケイ</t>
    </rPh>
    <phoneticPr fontId="3"/>
  </si>
  <si>
    <t>NO・18　　　　小　　計</t>
    <rPh sb="9" eb="10">
      <t>ショウ</t>
    </rPh>
    <rPh sb="12" eb="13">
      <t>ケイ</t>
    </rPh>
    <phoneticPr fontId="3"/>
  </si>
  <si>
    <t>NO・１～NO.18　　　　　　総　合　計</t>
    <rPh sb="16" eb="17">
      <t>ソウ</t>
    </rPh>
    <rPh sb="18" eb="19">
      <t>ゴウ</t>
    </rPh>
    <rPh sb="20" eb="21">
      <t>ケイ</t>
    </rPh>
    <phoneticPr fontId="3"/>
  </si>
  <si>
    <t>NO・19　　　　小　　計</t>
    <rPh sb="9" eb="10">
      <t>ショウ</t>
    </rPh>
    <rPh sb="12" eb="13">
      <t>ケイ</t>
    </rPh>
    <phoneticPr fontId="3"/>
  </si>
  <si>
    <t>NO・１～NO.19　　　　　　総　合　計</t>
    <rPh sb="16" eb="17">
      <t>ソウ</t>
    </rPh>
    <rPh sb="18" eb="19">
      <t>ゴウ</t>
    </rPh>
    <rPh sb="20" eb="21">
      <t>ケイ</t>
    </rPh>
    <phoneticPr fontId="3"/>
  </si>
  <si>
    <t>NO・２0　　　　小　　計</t>
    <rPh sb="9" eb="10">
      <t>ショウ</t>
    </rPh>
    <rPh sb="12" eb="13">
      <t>ケイ</t>
    </rPh>
    <phoneticPr fontId="3"/>
  </si>
  <si>
    <t>NO・１～NO.20　　　　　　総　合　計</t>
    <rPh sb="16" eb="17">
      <t>ソウ</t>
    </rPh>
    <rPh sb="18" eb="19">
      <t>ゴウ</t>
    </rPh>
    <rPh sb="20" eb="21">
      <t>ケイ</t>
    </rPh>
    <phoneticPr fontId="3"/>
  </si>
  <si>
    <t>NO・21　　　　小　　計</t>
    <rPh sb="9" eb="10">
      <t>ショウ</t>
    </rPh>
    <rPh sb="12" eb="13">
      <t>ケイ</t>
    </rPh>
    <phoneticPr fontId="3"/>
  </si>
  <si>
    <t>NO・１～NO.21　　　　　　総　合　計</t>
    <rPh sb="16" eb="17">
      <t>ソウ</t>
    </rPh>
    <rPh sb="18" eb="19">
      <t>ゴウ</t>
    </rPh>
    <rPh sb="20" eb="21">
      <t>ケイ</t>
    </rPh>
    <phoneticPr fontId="3"/>
  </si>
  <si>
    <t>NO・22　　　　小　　計</t>
    <rPh sb="9" eb="10">
      <t>ショウ</t>
    </rPh>
    <rPh sb="12" eb="13">
      <t>ケイ</t>
    </rPh>
    <phoneticPr fontId="3"/>
  </si>
  <si>
    <t>NO・１～NO.22　　　　　　総　合　計</t>
    <rPh sb="16" eb="17">
      <t>ソウ</t>
    </rPh>
    <rPh sb="18" eb="19">
      <t>ゴウ</t>
    </rPh>
    <rPh sb="20" eb="21">
      <t>ケイ</t>
    </rPh>
    <phoneticPr fontId="3"/>
  </si>
  <si>
    <t>NO・23　　　　小　　計</t>
    <rPh sb="9" eb="10">
      <t>ショウ</t>
    </rPh>
    <rPh sb="12" eb="13">
      <t>ケイ</t>
    </rPh>
    <phoneticPr fontId="3"/>
  </si>
  <si>
    <t>NO・１～NO.23　　　　　　総　合　計</t>
    <rPh sb="16" eb="17">
      <t>ソウ</t>
    </rPh>
    <rPh sb="18" eb="19">
      <t>ゴウ</t>
    </rPh>
    <rPh sb="20" eb="21">
      <t>ケイ</t>
    </rPh>
    <phoneticPr fontId="3"/>
  </si>
  <si>
    <t>NO・24　　　小　　計</t>
    <rPh sb="8" eb="9">
      <t>ショウ</t>
    </rPh>
    <rPh sb="11" eb="12">
      <t>ケイ</t>
    </rPh>
    <phoneticPr fontId="3"/>
  </si>
  <si>
    <t>NO・１～NO.24　　　　　総　合　計</t>
    <rPh sb="15" eb="16">
      <t>ソウ</t>
    </rPh>
    <rPh sb="17" eb="18">
      <t>ゴウ</t>
    </rPh>
    <rPh sb="19" eb="20">
      <t>ケイ</t>
    </rPh>
    <phoneticPr fontId="3"/>
  </si>
  <si>
    <t>NO・25　　　　小　　計</t>
    <rPh sb="9" eb="10">
      <t>ショウ</t>
    </rPh>
    <rPh sb="12" eb="13">
      <t>ケイ</t>
    </rPh>
    <phoneticPr fontId="3"/>
  </si>
  <si>
    <t>NO・１～NO.25　　　　　　総　合　計</t>
    <rPh sb="16" eb="17">
      <t>ソウ</t>
    </rPh>
    <rPh sb="18" eb="19">
      <t>ゴウ</t>
    </rPh>
    <rPh sb="20" eb="21">
      <t>ケイ</t>
    </rPh>
    <phoneticPr fontId="3"/>
  </si>
  <si>
    <t>NO・26　　　　小　　計</t>
    <rPh sb="9" eb="10">
      <t>ショウ</t>
    </rPh>
    <rPh sb="12" eb="13">
      <t>ケイ</t>
    </rPh>
    <phoneticPr fontId="3"/>
  </si>
  <si>
    <t>NO・１～NO.26　　　　　総　合　計</t>
    <rPh sb="15" eb="16">
      <t>ソウ</t>
    </rPh>
    <rPh sb="17" eb="18">
      <t>ゴウ</t>
    </rPh>
    <rPh sb="19" eb="20">
      <t>ケイ</t>
    </rPh>
    <phoneticPr fontId="3"/>
  </si>
  <si>
    <t>NO・27　　　　小　　計</t>
    <rPh sb="9" eb="10">
      <t>ショウ</t>
    </rPh>
    <rPh sb="12" eb="13">
      <t>ケイ</t>
    </rPh>
    <phoneticPr fontId="3"/>
  </si>
  <si>
    <t>NO・１～NO.27　　　　　　総　合　計</t>
    <rPh sb="16" eb="17">
      <t>ソウ</t>
    </rPh>
    <rPh sb="18" eb="19">
      <t>ゴウ</t>
    </rPh>
    <rPh sb="20" eb="21">
      <t>ケイ</t>
    </rPh>
    <phoneticPr fontId="3"/>
  </si>
  <si>
    <t>NO・28　　　　小　　計</t>
    <rPh sb="9" eb="10">
      <t>ショウ</t>
    </rPh>
    <rPh sb="12" eb="13">
      <t>ケイ</t>
    </rPh>
    <phoneticPr fontId="3"/>
  </si>
  <si>
    <t>NO・１～NO.28　　　　　　総　合　計</t>
    <rPh sb="16" eb="17">
      <t>ソウ</t>
    </rPh>
    <rPh sb="18" eb="19">
      <t>ゴウ</t>
    </rPh>
    <rPh sb="20" eb="21">
      <t>ケイ</t>
    </rPh>
    <phoneticPr fontId="3"/>
  </si>
  <si>
    <t>NO・31　　　　小　　計</t>
    <rPh sb="9" eb="10">
      <t>ショウ</t>
    </rPh>
    <rPh sb="12" eb="13">
      <t>ケイ</t>
    </rPh>
    <phoneticPr fontId="3"/>
  </si>
  <si>
    <t>NO・１～NO.31　　　　　　総　合　計</t>
    <rPh sb="16" eb="17">
      <t>ソウ</t>
    </rPh>
    <rPh sb="18" eb="19">
      <t>ゴウ</t>
    </rPh>
    <rPh sb="20" eb="21">
      <t>ケイ</t>
    </rPh>
    <phoneticPr fontId="3"/>
  </si>
  <si>
    <t>NO・32　　　　小　　計</t>
    <rPh sb="9" eb="10">
      <t>ショウ</t>
    </rPh>
    <rPh sb="12" eb="13">
      <t>ケイ</t>
    </rPh>
    <phoneticPr fontId="3"/>
  </si>
  <si>
    <t>NO・１～NO.32　　　　　　総　合　計</t>
    <rPh sb="16" eb="17">
      <t>ソウ</t>
    </rPh>
    <rPh sb="18" eb="19">
      <t>ゴウ</t>
    </rPh>
    <rPh sb="20" eb="21">
      <t>ケイ</t>
    </rPh>
    <phoneticPr fontId="3"/>
  </si>
  <si>
    <t>NO・29　　　　小　　計</t>
    <rPh sb="9" eb="10">
      <t>ショウ</t>
    </rPh>
    <rPh sb="12" eb="13">
      <t>ケイ</t>
    </rPh>
    <phoneticPr fontId="3"/>
  </si>
  <si>
    <t>NO・１～NO.29　　　　　　総　合　計</t>
    <rPh sb="16" eb="17">
      <t>ソウ</t>
    </rPh>
    <rPh sb="18" eb="19">
      <t>ゴウ</t>
    </rPh>
    <rPh sb="20" eb="21">
      <t>ケイ</t>
    </rPh>
    <phoneticPr fontId="3"/>
  </si>
  <si>
    <t>NO・30　　　小　　計</t>
    <rPh sb="8" eb="9">
      <t>ショウ</t>
    </rPh>
    <rPh sb="11" eb="12">
      <t>ケイ</t>
    </rPh>
    <phoneticPr fontId="3"/>
  </si>
  <si>
    <t>NO・１～NO.30　　　　　総　合　計</t>
    <rPh sb="15" eb="16">
      <t>ソウ</t>
    </rPh>
    <rPh sb="17" eb="18">
      <t>ゴウ</t>
    </rPh>
    <rPh sb="19" eb="20">
      <t>ケイ</t>
    </rPh>
    <phoneticPr fontId="3"/>
  </si>
  <si>
    <t>NO・33　　　　小　　計</t>
    <rPh sb="9" eb="10">
      <t>ショウ</t>
    </rPh>
    <rPh sb="12" eb="13">
      <t>ケイ</t>
    </rPh>
    <phoneticPr fontId="3"/>
  </si>
  <si>
    <t>NO・１～NO.33　　　　　　総　合　計</t>
    <rPh sb="16" eb="17">
      <t>ソウ</t>
    </rPh>
    <rPh sb="18" eb="19">
      <t>ゴウ</t>
    </rPh>
    <rPh sb="20" eb="21">
      <t>ケイ</t>
    </rPh>
    <phoneticPr fontId="3"/>
  </si>
  <si>
    <t>※科目の追加、削除、変更はできません。</t>
    <rPh sb="1" eb="3">
      <t>カモク</t>
    </rPh>
    <rPh sb="4" eb="6">
      <t>ツイカ</t>
    </rPh>
    <rPh sb="7" eb="9">
      <t>サクジョ</t>
    </rPh>
    <rPh sb="10" eb="12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</si>
</sst>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);[Red]\(0\)"/>
  </numFmts>
  <fonts count="41">
    <font>
      <sz val="12"/>
      <color theme="1"/>
      <name val="HGS平成明朝体W9"/>
      <family val="2"/>
      <charset val="128"/>
    </font>
    <font>
      <sz val="11"/>
      <color theme="1"/>
      <name val="HGS平成明朝体W9"/>
      <family val="2"/>
      <charset val="128"/>
    </font>
    <font>
      <sz val="11"/>
      <color theme="1"/>
      <name val="HGS平成明朝体W9"/>
      <family val="2"/>
      <charset val="128"/>
    </font>
    <font>
      <sz val="6"/>
      <name val="HGS平成明朝体W9"/>
      <family val="2"/>
      <charset val="128"/>
    </font>
    <font>
      <sz val="11"/>
      <color theme="1"/>
      <name val="HGS平成明朝体W9"/>
      <family val="2"/>
      <charset val="128"/>
    </font>
    <font>
      <sz val="9"/>
      <color theme="1"/>
      <name val="HGS平成明朝体W9"/>
      <family val="2"/>
      <charset val="128"/>
    </font>
    <font>
      <sz val="9"/>
      <color theme="1"/>
      <name val="HGS平成明朝体W9"/>
      <family val="1"/>
      <charset val="128"/>
    </font>
    <font>
      <sz val="12"/>
      <color theme="1"/>
      <name val="HGS平成明朝体W9"/>
      <family val="2"/>
      <charset val="128"/>
    </font>
    <font>
      <sz val="6"/>
      <name val="HGP明朝B"/>
      <family val="2"/>
      <charset val="128"/>
    </font>
    <font>
      <sz val="9"/>
      <color theme="1"/>
      <name val="HGP明朝B"/>
      <family val="2"/>
      <charset val="128"/>
    </font>
    <font>
      <sz val="10"/>
      <color theme="1"/>
      <name val="HGP明朝B"/>
      <family val="2"/>
      <charset val="128"/>
    </font>
    <font>
      <sz val="12"/>
      <color rgb="FF00B0F0"/>
      <name val="HGP明朝B"/>
      <family val="2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theme="1"/>
      <name val="HGP明朝B"/>
      <family val="1"/>
      <charset val="128"/>
    </font>
    <font>
      <sz val="12"/>
      <color theme="1"/>
      <name val="HGS平成明朝体W9"/>
      <family val="1"/>
      <charset val="128"/>
    </font>
    <font>
      <sz val="14"/>
      <color theme="1"/>
      <name val="HGS平成明朝体W9"/>
      <family val="1"/>
      <charset val="128"/>
    </font>
    <font>
      <sz val="14"/>
      <color theme="1"/>
      <name val="HGS平成明朝体W9"/>
      <family val="2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rgb="FFFF0000"/>
      <name val="HGS平成明朝体W9"/>
      <family val="2"/>
      <charset val="128"/>
    </font>
    <font>
      <sz val="18"/>
      <color theme="1"/>
      <name val="HGS平成明朝体W9"/>
      <family val="1"/>
      <charset val="128"/>
    </font>
    <font>
      <sz val="18"/>
      <color theme="1"/>
      <name val="HGS平成明朝体W9"/>
      <family val="2"/>
      <charset val="128"/>
    </font>
    <font>
      <b/>
      <sz val="14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HGS平成明朝体W9"/>
      <family val="2"/>
      <charset val="128"/>
    </font>
    <font>
      <sz val="11"/>
      <color theme="1"/>
      <name val="HGS平成明朝体W9"/>
      <family val="1"/>
      <charset val="128"/>
    </font>
    <font>
      <b/>
      <sz val="10"/>
      <color indexed="81"/>
      <name val="MS P ゴシック"/>
      <family val="3"/>
      <charset val="128"/>
    </font>
    <font>
      <sz val="16"/>
      <color theme="1"/>
      <name val="HGS平成明朝体W9"/>
      <family val="2"/>
      <charset val="128"/>
    </font>
    <font>
      <sz val="10"/>
      <color theme="1"/>
      <name val="HGS平成明朝体W9"/>
      <family val="1"/>
      <charset val="128"/>
    </font>
    <font>
      <sz val="8"/>
      <color theme="1"/>
      <name val="HGS平成明朝体W9"/>
      <family val="2"/>
      <charset val="128"/>
    </font>
    <font>
      <b/>
      <sz val="12"/>
      <color indexed="81"/>
      <name val="MS P ゴシック"/>
      <family val="3"/>
      <charset val="128"/>
    </font>
    <font>
      <sz val="12"/>
      <color rgb="FFFF0000"/>
      <name val="HGS平成明朝体W9"/>
      <family val="1"/>
      <charset val="128"/>
    </font>
    <font>
      <b/>
      <sz val="11"/>
      <color rgb="FFFF0000"/>
      <name val="HGS平成明朝体W9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©"/>
      <family val="3"/>
      <charset val="128"/>
    </font>
    <font>
      <sz val="12"/>
      <color theme="1"/>
      <name val="HGS平成明朝体W9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theme="1"/>
      <name val="HGS平成明朝体W9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theme="9" tint="0.79995117038483843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ED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theme="9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9FFE5"/>
        <bgColor indexed="64"/>
      </patternFill>
    </fill>
    <fill>
      <patternFill patternType="solid">
        <fgColor rgb="FFE9FFE5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7FEBE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rgb="FFFF0000"/>
      </bottom>
      <diagonal/>
    </border>
    <border>
      <left/>
      <right style="medium">
        <color rgb="FFFF0000"/>
      </right>
      <top style="medium">
        <color rgb="FFFF0000"/>
      </top>
      <bottom style="double">
        <color rgb="FFFF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00B050"/>
      </left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double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uble">
        <color rgb="FF00B050"/>
      </left>
      <right/>
      <top style="thin">
        <color rgb="FF00B050"/>
      </top>
      <bottom style="double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  <border>
      <left/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double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double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double">
        <color rgb="FF00B050"/>
      </right>
      <top/>
      <bottom style="thin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uble">
        <color rgb="FF00B050"/>
      </left>
      <right/>
      <top style="thin">
        <color rgb="FF00B050"/>
      </top>
      <bottom style="thin">
        <color rgb="FF00B05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double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double">
        <color rgb="FF00B050"/>
      </right>
      <top style="medium">
        <color rgb="FF00B050"/>
      </top>
      <bottom style="double">
        <color rgb="FF00B050"/>
      </bottom>
      <diagonal/>
    </border>
    <border>
      <left style="double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double">
        <color rgb="FF00B050"/>
      </left>
      <right style="thin">
        <color rgb="FF00B050"/>
      </right>
      <top style="double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double">
        <color rgb="FF00B050"/>
      </top>
      <bottom style="medium">
        <color rgb="FF00B050"/>
      </bottom>
      <diagonal/>
    </border>
    <border>
      <left style="thin">
        <color rgb="FF00B050"/>
      </left>
      <right style="double">
        <color rgb="FF00B050"/>
      </right>
      <top style="double">
        <color rgb="FF00B050"/>
      </top>
      <bottom style="medium">
        <color rgb="FF00B050"/>
      </bottom>
      <diagonal/>
    </border>
    <border>
      <left style="double">
        <color rgb="FF00B050"/>
      </left>
      <right/>
      <top style="medium">
        <color rgb="FF00B050"/>
      </top>
      <bottom style="double">
        <color rgb="FF00B050"/>
      </bottom>
      <diagonal/>
    </border>
    <border>
      <left/>
      <right/>
      <top style="medium">
        <color rgb="FF00B050"/>
      </top>
      <bottom style="double">
        <color rgb="FF00B050"/>
      </bottom>
      <diagonal/>
    </border>
    <border>
      <left/>
      <right style="thin">
        <color rgb="FF00B050"/>
      </right>
      <top style="medium">
        <color rgb="FF00B050"/>
      </top>
      <bottom style="double">
        <color rgb="FF00B050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 style="thin">
        <color rgb="FF00B050"/>
      </right>
      <top/>
      <bottom style="double">
        <color rgb="FF00B050"/>
      </bottom>
      <diagonal/>
    </border>
    <border>
      <left style="thin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thin">
        <color rgb="FF00B050"/>
      </right>
      <top style="double">
        <color rgb="FF00B050"/>
      </top>
      <bottom style="double">
        <color rgb="FF00B050"/>
      </bottom>
      <diagonal/>
    </border>
    <border>
      <left style="thick">
        <color rgb="FF6600FF"/>
      </left>
      <right style="dashed">
        <color rgb="FF6600FF"/>
      </right>
      <top style="thick">
        <color rgb="FF6600FF"/>
      </top>
      <bottom style="dashed">
        <color rgb="FF6600FF"/>
      </bottom>
      <diagonal/>
    </border>
    <border>
      <left style="dashed">
        <color rgb="FF6600FF"/>
      </left>
      <right style="thick">
        <color rgb="FF6600FF"/>
      </right>
      <top style="thick">
        <color rgb="FF6600FF"/>
      </top>
      <bottom style="dashed">
        <color rgb="FF6600FF"/>
      </bottom>
      <diagonal/>
    </border>
    <border>
      <left style="thick">
        <color rgb="FF6600FF"/>
      </left>
      <right style="dashed">
        <color rgb="FF6600FF"/>
      </right>
      <top style="dashed">
        <color rgb="FF6600FF"/>
      </top>
      <bottom style="dashed">
        <color rgb="FF6600FF"/>
      </bottom>
      <diagonal/>
    </border>
    <border>
      <left style="dashed">
        <color rgb="FF6600FF"/>
      </left>
      <right style="thick">
        <color rgb="FF6600FF"/>
      </right>
      <top style="dashed">
        <color rgb="FF6600FF"/>
      </top>
      <bottom style="dashed">
        <color rgb="FF6600FF"/>
      </bottom>
      <diagonal/>
    </border>
    <border>
      <left style="thick">
        <color rgb="FF6600FF"/>
      </left>
      <right style="dashed">
        <color rgb="FF6600FF"/>
      </right>
      <top style="dashed">
        <color rgb="FF6600FF"/>
      </top>
      <bottom style="thick">
        <color rgb="FF6600FF"/>
      </bottom>
      <diagonal/>
    </border>
    <border>
      <left style="dashed">
        <color rgb="FF6600FF"/>
      </left>
      <right style="thick">
        <color rgb="FF6600FF"/>
      </right>
      <top style="dashed">
        <color rgb="FF6600FF"/>
      </top>
      <bottom style="thick">
        <color rgb="FF6600FF"/>
      </bottom>
      <diagonal/>
    </border>
    <border>
      <left/>
      <right style="thick">
        <color rgb="FF6600FF"/>
      </right>
      <top/>
      <bottom/>
      <diagonal/>
    </border>
    <border>
      <left/>
      <right style="thin">
        <color rgb="FF00B050"/>
      </right>
      <top style="double">
        <color rgb="FF00B050"/>
      </top>
      <bottom style="medium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medium">
        <color rgb="FFFF0000"/>
      </left>
      <right/>
      <top style="medium">
        <color rgb="FFFF0000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horizontal="center" vertical="center"/>
      <protection locked="0"/>
    </xf>
    <xf numFmtId="38" fontId="0" fillId="2" borderId="0" xfId="1" applyFont="1" applyFill="1" applyBorder="1" applyAlignment="1" applyProtection="1">
      <alignment horizontal="center" vertical="center"/>
      <protection hidden="1"/>
    </xf>
    <xf numFmtId="38" fontId="0" fillId="2" borderId="5" xfId="1" applyFont="1" applyFill="1" applyBorder="1" applyAlignment="1" applyProtection="1">
      <alignment horizontal="center" vertical="center"/>
      <protection hidden="1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7" xfId="1" applyNumberFormat="1" applyFont="1" applyBorder="1" applyProtection="1">
      <alignment vertical="center"/>
      <protection locked="0"/>
    </xf>
    <xf numFmtId="176" fontId="0" fillId="2" borderId="8" xfId="1" applyNumberFormat="1" applyFont="1" applyFill="1" applyBorder="1" applyAlignment="1" applyProtection="1">
      <protection hidden="1"/>
    </xf>
    <xf numFmtId="0" fontId="0" fillId="0" borderId="6" xfId="0" applyBorder="1" applyProtection="1">
      <alignment vertical="center"/>
      <protection hidden="1"/>
    </xf>
    <xf numFmtId="49" fontId="0" fillId="0" borderId="7" xfId="0" applyNumberFormat="1" applyBorder="1" applyAlignment="1" applyProtection="1">
      <alignment horizontal="center" vertical="center"/>
      <protection hidden="1"/>
    </xf>
    <xf numFmtId="176" fontId="0" fillId="0" borderId="7" xfId="1" applyNumberFormat="1" applyFont="1" applyBorder="1" applyProtection="1">
      <alignment vertical="center"/>
      <protection hidden="1"/>
    </xf>
    <xf numFmtId="176" fontId="11" fillId="2" borderId="8" xfId="1" applyNumberFormat="1" applyFont="1" applyFill="1" applyBorder="1" applyAlignment="1" applyProtection="1">
      <protection hidden="1"/>
    </xf>
    <xf numFmtId="0" fontId="0" fillId="2" borderId="9" xfId="0" applyFill="1" applyBorder="1" applyProtection="1">
      <alignment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176" fontId="0" fillId="2" borderId="10" xfId="1" applyNumberFormat="1" applyFont="1" applyFill="1" applyBorder="1" applyProtection="1">
      <alignment vertical="center"/>
      <protection hidden="1"/>
    </xf>
    <xf numFmtId="176" fontId="0" fillId="2" borderId="11" xfId="1" applyNumberFormat="1" applyFont="1" applyFill="1" applyBorder="1" applyProtection="1">
      <alignment vertical="center"/>
      <protection hidden="1"/>
    </xf>
    <xf numFmtId="49" fontId="0" fillId="0" borderId="0" xfId="0" applyNumberFormat="1">
      <alignment vertical="center"/>
    </xf>
    <xf numFmtId="38" fontId="0" fillId="0" borderId="0" xfId="1" applyFont="1" applyBorder="1" applyProtection="1">
      <alignment vertical="center"/>
    </xf>
    <xf numFmtId="38" fontId="0" fillId="2" borderId="0" xfId="1" applyFont="1" applyFill="1" applyBorder="1" applyProtection="1">
      <alignment vertical="center"/>
      <protection hidden="1"/>
    </xf>
    <xf numFmtId="49" fontId="0" fillId="0" borderId="0" xfId="0" applyNumberFormat="1" applyProtection="1">
      <alignment vertical="center"/>
      <protection locked="0"/>
    </xf>
    <xf numFmtId="38" fontId="0" fillId="0" borderId="0" xfId="1" applyFont="1" applyBorder="1" applyProtection="1">
      <alignment vertical="center"/>
      <protection locked="0"/>
    </xf>
    <xf numFmtId="49" fontId="0" fillId="0" borderId="0" xfId="1" applyNumberFormat="1" applyFont="1" applyBorder="1" applyProtection="1">
      <alignment vertical="center"/>
      <protection locked="0"/>
    </xf>
    <xf numFmtId="0" fontId="0" fillId="2" borderId="0" xfId="0" applyFill="1" applyProtection="1">
      <alignment vertical="center"/>
      <protection hidden="1"/>
    </xf>
    <xf numFmtId="38" fontId="0" fillId="2" borderId="13" xfId="1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2" borderId="1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38" fontId="15" fillId="0" borderId="0" xfId="1" applyFont="1">
      <alignment vertical="center"/>
    </xf>
    <xf numFmtId="38" fontId="0" fillId="0" borderId="14" xfId="1" applyFont="1" applyBorder="1" applyAlignment="1" applyProtection="1">
      <alignment horizontal="center" vertical="center"/>
      <protection hidden="1"/>
    </xf>
    <xf numFmtId="38" fontId="0" fillId="0" borderId="0" xfId="1" applyFont="1" applyBorder="1" applyAlignment="1" applyProtection="1">
      <alignment horizontal="center" vertical="center"/>
      <protection hidden="1"/>
    </xf>
    <xf numFmtId="176" fontId="0" fillId="2" borderId="8" xfId="1" applyNumberFormat="1" applyFont="1" applyFill="1" applyBorder="1" applyAlignment="1" applyProtection="1">
      <alignment horizontal="right" indent="1"/>
      <protection hidden="1"/>
    </xf>
    <xf numFmtId="0" fontId="0" fillId="0" borderId="0" xfId="0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38" fontId="15" fillId="0" borderId="0" xfId="1" applyFo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4" fillId="0" borderId="1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38" fontId="7" fillId="0" borderId="2" xfId="1" applyFont="1" applyBorder="1" applyAlignment="1" applyProtection="1">
      <alignment horizontal="center" vertical="center"/>
      <protection hidden="1"/>
    </xf>
    <xf numFmtId="0" fontId="5" fillId="0" borderId="1" xfId="0" applyFont="1" applyBorder="1" applyProtection="1">
      <alignment vertical="center"/>
      <protection hidden="1"/>
    </xf>
    <xf numFmtId="0" fontId="1" fillId="0" borderId="1" xfId="0" applyFont="1" applyBorder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38" fontId="16" fillId="0" borderId="1" xfId="1" applyFont="1" applyBorder="1" applyProtection="1">
      <alignment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38" fontId="0" fillId="0" borderId="1" xfId="0" applyNumberFormat="1" applyBorder="1" applyAlignment="1" applyProtection="1">
      <alignment horizontal="right" vertical="center" indent="1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0" fillId="0" borderId="18" xfId="0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3" borderId="19" xfId="0" applyFont="1" applyFill="1" applyBorder="1" applyAlignment="1" applyProtection="1">
      <alignment horizontal="center" vertical="center"/>
      <protection hidden="1"/>
    </xf>
    <xf numFmtId="0" fontId="0" fillId="2" borderId="21" xfId="0" applyFill="1" applyBorder="1" applyProtection="1">
      <alignment vertical="center"/>
      <protection hidden="1"/>
    </xf>
    <xf numFmtId="38" fontId="0" fillId="0" borderId="22" xfId="0" applyNumberFormat="1" applyBorder="1" applyAlignment="1" applyProtection="1">
      <alignment horizontal="right" vertical="center" indent="1"/>
      <protection hidden="1"/>
    </xf>
    <xf numFmtId="0" fontId="0" fillId="0" borderId="25" xfId="0" applyBorder="1" applyAlignment="1">
      <alignment horizontal="center" vertical="center"/>
    </xf>
    <xf numFmtId="0" fontId="0" fillId="2" borderId="30" xfId="0" applyFill="1" applyBorder="1" applyProtection="1">
      <alignment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38" fontId="17" fillId="2" borderId="31" xfId="0" applyNumberFormat="1" applyFont="1" applyFill="1" applyBorder="1" applyProtection="1">
      <alignment vertical="center"/>
      <protection hidden="1"/>
    </xf>
    <xf numFmtId="38" fontId="17" fillId="0" borderId="31" xfId="0" applyNumberFormat="1" applyFont="1" applyBorder="1" applyAlignment="1" applyProtection="1">
      <alignment horizontal="right" vertical="center"/>
      <protection hidden="1"/>
    </xf>
    <xf numFmtId="38" fontId="0" fillId="0" borderId="0" xfId="1" applyFont="1" applyAlignment="1">
      <alignment horizontal="center" vertical="center"/>
    </xf>
    <xf numFmtId="38" fontId="0" fillId="0" borderId="1" xfId="1" applyFont="1" applyBorder="1" applyAlignment="1" applyProtection="1">
      <alignment horizontal="right" vertical="center" indent="1"/>
      <protection locked="0"/>
    </xf>
    <xf numFmtId="38" fontId="0" fillId="0" borderId="1" xfId="1" applyFont="1" applyBorder="1" applyAlignment="1" applyProtection="1">
      <alignment horizontal="right" vertical="center" indent="1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17" fillId="0" borderId="31" xfId="1" applyFont="1" applyBorder="1" applyAlignment="1" applyProtection="1">
      <alignment horizontal="right" vertical="center"/>
      <protection hidden="1"/>
    </xf>
    <xf numFmtId="38" fontId="0" fillId="0" borderId="22" xfId="1" applyFont="1" applyBorder="1" applyAlignment="1" applyProtection="1">
      <alignment horizontal="right" vertical="center" indent="1"/>
      <protection hidden="1"/>
    </xf>
    <xf numFmtId="0" fontId="24" fillId="0" borderId="20" xfId="0" applyFont="1" applyBorder="1" applyProtection="1">
      <alignment vertical="center"/>
      <protection locked="0"/>
    </xf>
    <xf numFmtId="0" fontId="24" fillId="0" borderId="23" xfId="0" applyFon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hidden="1"/>
    </xf>
    <xf numFmtId="0" fontId="5" fillId="0" borderId="34" xfId="0" applyFont="1" applyBorder="1" applyAlignment="1">
      <alignment horizontal="center" vertical="center"/>
    </xf>
    <xf numFmtId="38" fontId="0" fillId="0" borderId="43" xfId="1" applyFont="1" applyBorder="1" applyAlignment="1" applyProtection="1">
      <alignment horizontal="right" vertical="center" indent="2"/>
      <protection hidden="1"/>
    </xf>
    <xf numFmtId="38" fontId="0" fillId="0" borderId="41" xfId="1" applyFont="1" applyBorder="1" applyAlignment="1" applyProtection="1">
      <alignment horizontal="right" vertical="center" indent="2"/>
      <protection hidden="1"/>
    </xf>
    <xf numFmtId="38" fontId="0" fillId="0" borderId="0" xfId="1" applyFont="1" applyProtection="1">
      <alignment vertical="center"/>
      <protection hidden="1"/>
    </xf>
    <xf numFmtId="38" fontId="0" fillId="0" borderId="40" xfId="1" applyFont="1" applyBorder="1" applyAlignment="1" applyProtection="1">
      <alignment horizontal="right" vertical="center" indent="2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5" fillId="0" borderId="33" xfId="0" applyFont="1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38" fontId="0" fillId="0" borderId="40" xfId="1" applyFont="1" applyBorder="1" applyAlignment="1" applyProtection="1">
      <alignment horizontal="center" vertical="center"/>
      <protection hidden="1"/>
    </xf>
    <xf numFmtId="38" fontId="0" fillId="0" borderId="41" xfId="1" applyFont="1" applyBorder="1" applyAlignment="1" applyProtection="1">
      <alignment horizontal="right" vertical="center" indent="1"/>
      <protection locked="0"/>
    </xf>
    <xf numFmtId="38" fontId="0" fillId="0" borderId="43" xfId="1" applyFont="1" applyBorder="1" applyAlignment="1" applyProtection="1">
      <alignment horizontal="right" vertical="center" indent="1"/>
      <protection hidden="1"/>
    </xf>
    <xf numFmtId="38" fontId="0" fillId="0" borderId="0" xfId="1" applyFont="1" applyProtection="1">
      <alignment vertical="center"/>
      <protection locked="0"/>
    </xf>
    <xf numFmtId="38" fontId="0" fillId="0" borderId="41" xfId="1" applyFont="1" applyBorder="1" applyAlignment="1" applyProtection="1">
      <alignment horizontal="right" vertical="center" indent="1"/>
      <protection hidden="1"/>
    </xf>
    <xf numFmtId="38" fontId="0" fillId="6" borderId="49" xfId="1" applyFont="1" applyFill="1" applyBorder="1" applyAlignment="1" applyProtection="1">
      <alignment horizontal="center" vertical="center"/>
      <protection hidden="1"/>
    </xf>
    <xf numFmtId="38" fontId="17" fillId="6" borderId="50" xfId="1" applyFont="1" applyFill="1" applyBorder="1" applyAlignment="1" applyProtection="1">
      <alignment horizontal="right" vertical="center" indent="1"/>
      <protection hidden="1"/>
    </xf>
    <xf numFmtId="38" fontId="0" fillId="0" borderId="44" xfId="1" applyFont="1" applyBorder="1" applyAlignment="1" applyProtection="1">
      <alignment horizontal="right" vertical="center" indent="2"/>
      <protection hidden="1"/>
    </xf>
    <xf numFmtId="38" fontId="28" fillId="6" borderId="50" xfId="1" applyFont="1" applyFill="1" applyBorder="1" applyAlignment="1" applyProtection="1">
      <alignment horizontal="right" vertical="center" indent="2"/>
      <protection hidden="1"/>
    </xf>
    <xf numFmtId="31" fontId="5" fillId="0" borderId="0" xfId="0" applyNumberFormat="1" applyFont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horizontal="right" vertical="center" indent="1"/>
      <protection locked="0"/>
    </xf>
    <xf numFmtId="0" fontId="25" fillId="0" borderId="32" xfId="0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38" fontId="0" fillId="0" borderId="0" xfId="1" applyFont="1" applyBorder="1" applyAlignment="1" applyProtection="1">
      <alignment horizontal="right" vertical="center" indent="1"/>
      <protection hidden="1"/>
    </xf>
    <xf numFmtId="38" fontId="0" fillId="7" borderId="49" xfId="1" applyFont="1" applyFill="1" applyBorder="1" applyAlignment="1" applyProtection="1">
      <alignment horizontal="center" vertical="center"/>
      <protection hidden="1"/>
    </xf>
    <xf numFmtId="38" fontId="17" fillId="7" borderId="50" xfId="0" applyNumberFormat="1" applyFont="1" applyFill="1" applyBorder="1" applyAlignment="1" applyProtection="1">
      <alignment horizontal="right" vertical="center" indent="1"/>
      <protection hidden="1"/>
    </xf>
    <xf numFmtId="0" fontId="0" fillId="0" borderId="0" xfId="0" applyBorder="1" applyAlignment="1" applyProtection="1">
      <alignment horizontal="center" vertical="center"/>
      <protection locked="0"/>
    </xf>
    <xf numFmtId="38" fontId="17" fillId="8" borderId="50" xfId="1" applyFont="1" applyFill="1" applyBorder="1" applyAlignment="1" applyProtection="1">
      <alignment horizontal="right" vertical="center" indent="1"/>
      <protection hidden="1"/>
    </xf>
    <xf numFmtId="0" fontId="0" fillId="0" borderId="45" xfId="0" applyFont="1" applyBorder="1" applyAlignment="1" applyProtection="1">
      <alignment vertical="center"/>
      <protection hidden="1"/>
    </xf>
    <xf numFmtId="38" fontId="0" fillId="8" borderId="50" xfId="1" applyFont="1" applyFill="1" applyBorder="1" applyAlignment="1" applyProtection="1">
      <alignment horizontal="right" vertical="center" indent="1"/>
      <protection hidden="1"/>
    </xf>
    <xf numFmtId="56" fontId="2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38" fontId="17" fillId="9" borderId="63" xfId="0" applyNumberFormat="1" applyFont="1" applyFill="1" applyBorder="1" applyAlignment="1" applyProtection="1">
      <alignment horizontal="right" vertical="center" indent="1"/>
      <protection hidden="1"/>
    </xf>
    <xf numFmtId="38" fontId="5" fillId="2" borderId="0" xfId="1" applyFont="1" applyFill="1" applyBorder="1" applyAlignment="1" applyProtection="1">
      <alignment horizontal="right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30" fillId="0" borderId="0" xfId="0" applyFont="1" applyBorder="1" applyAlignment="1" applyProtection="1">
      <alignment horizontal="center" vertical="center"/>
      <protection hidden="1"/>
    </xf>
    <xf numFmtId="0" fontId="0" fillId="0" borderId="3" xfId="0" applyBorder="1" applyProtection="1">
      <alignment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49" fontId="0" fillId="0" borderId="4" xfId="0" applyNumberFormat="1" applyBorder="1" applyAlignment="1" applyProtection="1">
      <alignment horizontal="center" vertical="center"/>
      <protection hidden="1"/>
    </xf>
    <xf numFmtId="38" fontId="0" fillId="0" borderId="12" xfId="1" applyFont="1" applyBorder="1" applyAlignment="1" applyProtection="1">
      <alignment horizontal="center" vertical="center"/>
      <protection hidden="1"/>
    </xf>
    <xf numFmtId="38" fontId="0" fillId="0" borderId="4" xfId="1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38" fontId="0" fillId="2" borderId="0" xfId="1" applyFont="1" applyFill="1" applyBorder="1" applyAlignment="1" applyProtection="1">
      <alignment horizont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2" borderId="0" xfId="0" applyFill="1" applyBorder="1" applyProtection="1">
      <alignment vertical="center"/>
      <protection hidden="1"/>
    </xf>
    <xf numFmtId="38" fontId="17" fillId="2" borderId="0" xfId="0" applyNumberFormat="1" applyFont="1" applyFill="1" applyBorder="1" applyAlignment="1" applyProtection="1">
      <alignment horizontal="right" vertical="center" indent="1"/>
      <protection hidden="1"/>
    </xf>
    <xf numFmtId="38" fontId="0" fillId="0" borderId="0" xfId="1" applyFont="1">
      <alignment vertical="center"/>
    </xf>
    <xf numFmtId="0" fontId="0" fillId="0" borderId="74" xfId="0" applyBorder="1" applyAlignment="1" applyProtection="1">
      <alignment horizontal="center" vertical="center"/>
      <protection hidden="1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Border="1" applyAlignment="1">
      <alignment horizontal="left" vertical="center"/>
    </xf>
    <xf numFmtId="0" fontId="17" fillId="0" borderId="0" xfId="0" applyFont="1" applyAlignment="1" applyProtection="1">
      <alignment horizontal="right" vertical="center"/>
      <protection hidden="1"/>
    </xf>
    <xf numFmtId="0" fontId="17" fillId="0" borderId="0" xfId="0" applyFont="1" applyProtection="1">
      <alignment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1" fillId="10" borderId="19" xfId="0" applyFont="1" applyFill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left" vertical="center"/>
      <protection hidden="1"/>
    </xf>
    <xf numFmtId="0" fontId="1" fillId="11" borderId="19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left"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2" borderId="19" xfId="0" applyFill="1" applyBorder="1" applyProtection="1">
      <alignment vertical="center"/>
      <protection hidden="1"/>
    </xf>
    <xf numFmtId="0" fontId="17" fillId="0" borderId="80" xfId="0" applyFont="1" applyBorder="1" applyAlignment="1" applyProtection="1">
      <alignment horizontal="center" vertical="center"/>
      <protection locked="0"/>
    </xf>
    <xf numFmtId="0" fontId="1" fillId="13" borderId="19" xfId="0" applyFont="1" applyFill="1" applyBorder="1" applyAlignment="1" applyProtection="1">
      <alignment horizontal="center" vertical="center"/>
      <protection hidden="1"/>
    </xf>
    <xf numFmtId="0" fontId="1" fillId="14" borderId="19" xfId="0" applyFont="1" applyFill="1" applyBorder="1" applyAlignment="1" applyProtection="1">
      <alignment horizontal="center" vertical="center"/>
      <protection hidden="1"/>
    </xf>
    <xf numFmtId="38" fontId="17" fillId="0" borderId="0" xfId="1" applyFont="1" applyAlignment="1" applyProtection="1">
      <alignment horizontal="right" vertical="center" indent="1"/>
      <protection hidden="1"/>
    </xf>
    <xf numFmtId="0" fontId="1" fillId="0" borderId="0" xfId="0" applyFont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38" fontId="0" fillId="0" borderId="17" xfId="1" applyFont="1" applyBorder="1" applyAlignment="1" applyProtection="1">
      <alignment horizontal="center" vertical="center"/>
      <protection hidden="1"/>
    </xf>
    <xf numFmtId="38" fontId="0" fillId="0" borderId="2" xfId="1" applyFont="1" applyBorder="1" applyAlignment="1" applyProtection="1">
      <alignment horizontal="center" vertical="center"/>
      <protection hidden="1"/>
    </xf>
    <xf numFmtId="0" fontId="29" fillId="0" borderId="0" xfId="0" applyFont="1" applyBorder="1" applyProtection="1">
      <alignment vertical="center"/>
      <protection hidden="1"/>
    </xf>
    <xf numFmtId="49" fontId="0" fillId="0" borderId="35" xfId="0" applyNumberFormat="1" applyBorder="1" applyProtection="1">
      <alignment vertical="center"/>
      <protection locked="0"/>
    </xf>
    <xf numFmtId="176" fontId="0" fillId="0" borderId="41" xfId="1" applyNumberFormat="1" applyFont="1" applyBorder="1" applyAlignment="1" applyProtection="1">
      <alignment horizontal="right" vertical="center" indent="1"/>
      <protection locked="0"/>
    </xf>
    <xf numFmtId="0" fontId="0" fillId="15" borderId="62" xfId="0" applyFill="1" applyBorder="1">
      <alignment vertical="center"/>
    </xf>
    <xf numFmtId="0" fontId="0" fillId="15" borderId="72" xfId="0" applyFill="1" applyBorder="1" applyProtection="1">
      <alignment vertical="center"/>
      <protection hidden="1"/>
    </xf>
    <xf numFmtId="38" fontId="17" fillId="12" borderId="73" xfId="0" applyNumberFormat="1" applyFont="1" applyFill="1" applyBorder="1" applyAlignment="1" applyProtection="1">
      <alignment horizontal="right" vertical="center" inden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49" fontId="0" fillId="0" borderId="52" xfId="0" applyNumberFormat="1" applyBorder="1" applyProtection="1">
      <alignment vertical="center"/>
      <protection locked="0"/>
    </xf>
    <xf numFmtId="38" fontId="17" fillId="16" borderId="73" xfId="0" applyNumberFormat="1" applyFont="1" applyFill="1" applyBorder="1" applyAlignment="1" applyProtection="1">
      <alignment horizontal="right" vertical="center" indent="1"/>
      <protection hidden="1"/>
    </xf>
    <xf numFmtId="38" fontId="0" fillId="16" borderId="0" xfId="0" applyNumberFormat="1" applyFill="1">
      <alignment vertical="center"/>
    </xf>
    <xf numFmtId="0" fontId="0" fillId="0" borderId="52" xfId="0" applyBorder="1" applyAlignment="1" applyProtection="1">
      <alignment horizontal="center" vertical="center"/>
      <protection hidden="1"/>
    </xf>
    <xf numFmtId="176" fontId="0" fillId="0" borderId="40" xfId="1" applyNumberFormat="1" applyFont="1" applyBorder="1" applyAlignment="1" applyProtection="1">
      <alignment horizontal="right" vertical="center" indent="1"/>
      <protection hidden="1"/>
    </xf>
    <xf numFmtId="176" fontId="0" fillId="0" borderId="41" xfId="1" applyNumberFormat="1" applyFont="1" applyBorder="1" applyAlignment="1" applyProtection="1">
      <alignment horizontal="right" vertical="center" indent="1"/>
      <protection hidden="1"/>
    </xf>
    <xf numFmtId="38" fontId="15" fillId="0" borderId="84" xfId="1" applyFont="1" applyBorder="1" applyProtection="1">
      <alignment vertical="center"/>
      <protection hidden="1"/>
    </xf>
    <xf numFmtId="0" fontId="17" fillId="0" borderId="85" xfId="0" applyFont="1" applyBorder="1" applyAlignment="1" applyProtection="1">
      <alignment horizontal="left" vertical="center"/>
      <protection hidden="1"/>
    </xf>
    <xf numFmtId="0" fontId="16" fillId="0" borderId="86" xfId="0" applyFont="1" applyBorder="1" applyAlignment="1" applyProtection="1">
      <alignment horizontal="right" vertical="center"/>
      <protection hidden="1"/>
    </xf>
    <xf numFmtId="38" fontId="17" fillId="0" borderId="87" xfId="0" applyNumberFormat="1" applyFont="1" applyBorder="1" applyAlignment="1" applyProtection="1">
      <alignment horizontal="right" vertical="center" indent="18"/>
      <protection hidden="1"/>
    </xf>
    <xf numFmtId="38" fontId="16" fillId="0" borderId="86" xfId="1" applyFont="1" applyBorder="1" applyAlignment="1" applyProtection="1">
      <alignment horizontal="right" vertical="center"/>
      <protection hidden="1"/>
    </xf>
    <xf numFmtId="38" fontId="15" fillId="0" borderId="88" xfId="1" applyFont="1" applyBorder="1" applyProtection="1">
      <alignment vertical="center"/>
      <protection hidden="1"/>
    </xf>
    <xf numFmtId="0" fontId="4" fillId="0" borderId="89" xfId="0" applyFont="1" applyBorder="1" applyAlignment="1" applyProtection="1">
      <alignment horizontal="left"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38" fontId="0" fillId="0" borderId="76" xfId="1" applyFont="1" applyBorder="1" applyAlignment="1" applyProtection="1">
      <alignment horizontal="right" vertical="center" indent="1"/>
      <protection hidden="1"/>
    </xf>
    <xf numFmtId="0" fontId="1" fillId="5" borderId="1" xfId="0" applyFont="1" applyFill="1" applyBorder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 indent="1"/>
      <protection locked="0"/>
    </xf>
    <xf numFmtId="0" fontId="0" fillId="0" borderId="9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8" fontId="28" fillId="2" borderId="0" xfId="1" applyFont="1" applyFill="1" applyBorder="1" applyAlignment="1" applyProtection="1">
      <alignment horizontal="right" vertical="center" indent="2"/>
      <protection hidden="1"/>
    </xf>
    <xf numFmtId="58" fontId="25" fillId="0" borderId="35" xfId="0" applyNumberFormat="1" applyFont="1" applyBorder="1" applyAlignment="1" applyProtection="1">
      <alignment horizontal="center" vertical="center"/>
      <protection locked="0"/>
    </xf>
    <xf numFmtId="38" fontId="7" fillId="6" borderId="49" xfId="1" applyFont="1" applyFill="1" applyBorder="1" applyAlignment="1" applyProtection="1">
      <alignment horizontal="center" vertical="center"/>
      <protection hidden="1"/>
    </xf>
    <xf numFmtId="38" fontId="7" fillId="2" borderId="0" xfId="1" applyFont="1" applyFill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177" fontId="0" fillId="2" borderId="8" xfId="1" applyNumberFormat="1" applyFont="1" applyFill="1" applyBorder="1" applyAlignment="1" applyProtection="1">
      <alignment horizontal="right" indent="1"/>
      <protection hidden="1"/>
    </xf>
    <xf numFmtId="0" fontId="0" fillId="0" borderId="35" xfId="0" applyBorder="1" applyAlignment="1" applyProtection="1">
      <alignment horizontal="left" vertical="center"/>
      <protection locked="0"/>
    </xf>
    <xf numFmtId="58" fontId="5" fillId="0" borderId="35" xfId="0" applyNumberFormat="1" applyFont="1" applyBorder="1" applyAlignment="1" applyProtection="1">
      <alignment horizontal="center" vertical="center"/>
      <protection locked="0"/>
    </xf>
    <xf numFmtId="58" fontId="5" fillId="0" borderId="34" xfId="0" applyNumberFormat="1" applyFont="1" applyBorder="1" applyAlignment="1" applyProtection="1">
      <alignment horizontal="center" vertical="center"/>
      <protection locked="0"/>
    </xf>
    <xf numFmtId="38" fontId="35" fillId="0" borderId="43" xfId="1" applyFont="1" applyBorder="1" applyAlignment="1" applyProtection="1">
      <alignment horizontal="right" vertical="center" indent="1"/>
      <protection hidden="1"/>
    </xf>
    <xf numFmtId="49" fontId="36" fillId="0" borderId="35" xfId="0" applyNumberFormat="1" applyFont="1" applyBorder="1" applyProtection="1">
      <alignment vertical="center"/>
      <protection locked="0"/>
    </xf>
    <xf numFmtId="38" fontId="36" fillId="0" borderId="41" xfId="1" applyFont="1" applyBorder="1" applyAlignment="1" applyProtection="1">
      <alignment horizontal="right" vertical="center" indent="2"/>
      <protection locked="0"/>
    </xf>
    <xf numFmtId="0" fontId="0" fillId="3" borderId="35" xfId="0" applyFont="1" applyFill="1" applyBorder="1" applyAlignment="1" applyProtection="1">
      <alignment horizontal="center" vertical="center"/>
      <protection hidden="1"/>
    </xf>
    <xf numFmtId="49" fontId="0" fillId="0" borderId="55" xfId="0" applyNumberFormat="1" applyFont="1" applyBorder="1" applyProtection="1">
      <alignment vertical="center"/>
      <protection locked="0"/>
    </xf>
    <xf numFmtId="176" fontId="7" fillId="0" borderId="44" xfId="1" applyNumberFormat="1" applyFont="1" applyBorder="1" applyAlignment="1" applyProtection="1">
      <alignment horizontal="right" vertical="center" indent="1"/>
      <protection locked="0"/>
    </xf>
    <xf numFmtId="38" fontId="7" fillId="0" borderId="53" xfId="1" applyFont="1" applyBorder="1" applyAlignment="1" applyProtection="1">
      <alignment horizontal="right" vertical="center" indent="1"/>
      <protection hidden="1"/>
    </xf>
    <xf numFmtId="38" fontId="7" fillId="0" borderId="44" xfId="1" applyFont="1" applyBorder="1" applyAlignment="1" applyProtection="1">
      <alignment horizontal="right" vertical="center" indent="1"/>
      <protection locked="0"/>
    </xf>
    <xf numFmtId="49" fontId="0" fillId="0" borderId="35" xfId="0" applyNumberFormat="1" applyFont="1" applyBorder="1" applyProtection="1">
      <alignment vertical="center"/>
      <protection locked="0"/>
    </xf>
    <xf numFmtId="176" fontId="7" fillId="0" borderId="41" xfId="1" applyNumberFormat="1" applyFont="1" applyBorder="1" applyAlignment="1" applyProtection="1">
      <alignment horizontal="right" vertical="center" indent="1"/>
      <protection locked="0"/>
    </xf>
    <xf numFmtId="38" fontId="7" fillId="0" borderId="43" xfId="1" applyFont="1" applyBorder="1" applyAlignment="1" applyProtection="1">
      <alignment horizontal="right" vertical="center" indent="1"/>
      <protection hidden="1"/>
    </xf>
    <xf numFmtId="58" fontId="5" fillId="0" borderId="54" xfId="0" applyNumberFormat="1" applyFont="1" applyBorder="1" applyAlignment="1" applyProtection="1">
      <alignment horizontal="center" vertical="center"/>
      <protection locked="0"/>
    </xf>
    <xf numFmtId="58" fontId="5" fillId="0" borderId="92" xfId="0" applyNumberFormat="1" applyFont="1" applyBorder="1" applyAlignment="1" applyProtection="1">
      <alignment horizontal="center" vertical="center"/>
      <protection locked="0"/>
    </xf>
    <xf numFmtId="58" fontId="5" fillId="0" borderId="51" xfId="0" applyNumberFormat="1" applyFont="1" applyBorder="1" applyAlignment="1" applyProtection="1">
      <alignment horizontal="center" vertical="center"/>
      <protection locked="0"/>
    </xf>
    <xf numFmtId="58" fontId="9" fillId="0" borderId="6" xfId="0" applyNumberFormat="1" applyFont="1" applyBorder="1" applyProtection="1">
      <alignment vertical="center"/>
      <protection locked="0"/>
    </xf>
    <xf numFmtId="176" fontId="0" fillId="0" borderId="44" xfId="1" applyNumberFormat="1" applyFont="1" applyBorder="1" applyAlignment="1" applyProtection="1">
      <alignment horizontal="right" vertical="center" indent="1"/>
      <protection locked="0"/>
    </xf>
    <xf numFmtId="38" fontId="40" fillId="0" borderId="41" xfId="1" applyFont="1" applyBorder="1" applyAlignment="1" applyProtection="1">
      <alignment horizontal="right" vertical="center" indent="2"/>
      <protection locked="0"/>
    </xf>
    <xf numFmtId="38" fontId="36" fillId="0" borderId="41" xfId="1" applyFont="1" applyBorder="1" applyAlignment="1" applyProtection="1">
      <alignment horizontal="right" vertical="center" indent="2"/>
      <protection hidden="1"/>
    </xf>
    <xf numFmtId="38" fontId="7" fillId="0" borderId="79" xfId="1" applyFont="1" applyBorder="1" applyAlignment="1" applyProtection="1">
      <alignment horizontal="right" vertical="center" indent="1"/>
      <protection hidden="1"/>
    </xf>
    <xf numFmtId="38" fontId="7" fillId="0" borderId="76" xfId="1" applyFont="1" applyBorder="1" applyAlignment="1" applyProtection="1">
      <alignment horizontal="right" vertical="center" indent="1"/>
      <protection hidden="1"/>
    </xf>
    <xf numFmtId="0" fontId="20" fillId="0" borderId="0" xfId="0" applyFont="1" applyProtection="1">
      <alignment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90" xfId="0" applyFont="1" applyBorder="1" applyAlignment="1" applyProtection="1">
      <alignment horizontal="center" vertical="center"/>
      <protection hidden="1"/>
    </xf>
    <xf numFmtId="38" fontId="15" fillId="0" borderId="0" xfId="1" applyFont="1" applyAlignment="1" applyProtection="1">
      <alignment horizontal="center" vertical="center"/>
      <protection hidden="1"/>
    </xf>
    <xf numFmtId="38" fontId="0" fillId="0" borderId="93" xfId="1" applyFont="1" applyBorder="1" applyAlignment="1" applyProtection="1">
      <alignment horizontal="left" vertical="center"/>
      <protection locked="0"/>
    </xf>
    <xf numFmtId="38" fontId="0" fillId="0" borderId="15" xfId="1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hidden="1"/>
    </xf>
    <xf numFmtId="0" fontId="22" fillId="2" borderId="24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0" fillId="2" borderId="26" xfId="0" applyFill="1" applyBorder="1" applyAlignment="1" applyProtection="1">
      <alignment horizontal="center" vertical="center"/>
      <protection hidden="1"/>
    </xf>
    <xf numFmtId="0" fontId="0" fillId="2" borderId="27" xfId="0" applyFill="1" applyBorder="1" applyAlignment="1" applyProtection="1">
      <alignment horizontal="center" vertical="center"/>
      <protection hidden="1"/>
    </xf>
    <xf numFmtId="0" fontId="1" fillId="3" borderId="26" xfId="0" applyFont="1" applyFill="1" applyBorder="1" applyAlignment="1" applyProtection="1">
      <alignment horizontal="center" vertical="center"/>
      <protection hidden="1"/>
    </xf>
    <xf numFmtId="0" fontId="1" fillId="3" borderId="27" xfId="0" applyFont="1" applyFill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hidden="1"/>
    </xf>
    <xf numFmtId="0" fontId="26" fillId="0" borderId="36" xfId="0" applyFont="1" applyBorder="1" applyAlignment="1" applyProtection="1">
      <alignment horizontal="center" vertical="center"/>
      <protection hidden="1"/>
    </xf>
    <xf numFmtId="0" fontId="26" fillId="0" borderId="37" xfId="0" applyFont="1" applyBorder="1" applyAlignment="1" applyProtection="1">
      <alignment horizontal="center" vertical="center"/>
      <protection hidden="1"/>
    </xf>
    <xf numFmtId="0" fontId="26" fillId="0" borderId="38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26" fillId="0" borderId="39" xfId="0" applyFont="1" applyBorder="1" applyAlignment="1" applyProtection="1">
      <alignment horizontal="center" vertical="center"/>
      <protection hidden="1"/>
    </xf>
    <xf numFmtId="0" fontId="26" fillId="0" borderId="42" xfId="0" applyFont="1" applyBorder="1" applyAlignment="1" applyProtection="1">
      <alignment horizontal="center" vertical="center"/>
      <protection hidden="1"/>
    </xf>
    <xf numFmtId="0" fontId="1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hidden="1"/>
    </xf>
    <xf numFmtId="0" fontId="5" fillId="0" borderId="46" xfId="0" applyFont="1" applyBorder="1" applyAlignment="1" applyProtection="1">
      <alignment horizontal="center" vertical="center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15" fillId="0" borderId="37" xfId="0" applyFont="1" applyBorder="1" applyAlignment="1" applyProtection="1">
      <alignment horizontal="center" vertical="center"/>
      <protection hidden="1"/>
    </xf>
    <xf numFmtId="0" fontId="15" fillId="0" borderId="38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39" xfId="0" applyFont="1" applyBorder="1" applyAlignment="1" applyProtection="1">
      <alignment horizontal="center" vertical="center"/>
      <protection hidden="1"/>
    </xf>
    <xf numFmtId="0" fontId="15" fillId="0" borderId="42" xfId="0" applyFont="1" applyBorder="1" applyAlignment="1" applyProtection="1">
      <alignment horizontal="center" vertical="center"/>
      <protection hidden="1"/>
    </xf>
    <xf numFmtId="31" fontId="15" fillId="0" borderId="36" xfId="0" applyNumberFormat="1" applyFont="1" applyBorder="1" applyAlignment="1" applyProtection="1">
      <alignment horizontal="center" vertical="center"/>
      <protection locked="0"/>
    </xf>
    <xf numFmtId="31" fontId="15" fillId="0" borderId="37" xfId="0" applyNumberFormat="1" applyFont="1" applyBorder="1" applyAlignment="1" applyProtection="1">
      <alignment horizontal="center" vertical="center"/>
      <protection locked="0"/>
    </xf>
    <xf numFmtId="31" fontId="15" fillId="0" borderId="38" xfId="0" applyNumberFormat="1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4" xfId="0" applyFont="1" applyBorder="1" applyAlignment="1" applyProtection="1">
      <alignment horizontal="center" vertical="center"/>
      <protection hidden="1"/>
    </xf>
    <xf numFmtId="0" fontId="15" fillId="0" borderId="35" xfId="0" applyFont="1" applyBorder="1" applyAlignment="1" applyProtection="1">
      <alignment horizontal="center" vertical="center"/>
      <protection hidden="1"/>
    </xf>
    <xf numFmtId="0" fontId="25" fillId="0" borderId="39" xfId="0" applyFont="1" applyBorder="1" applyAlignment="1" applyProtection="1">
      <alignment horizontal="center" vertical="center"/>
      <protection hidden="1"/>
    </xf>
    <xf numFmtId="0" fontId="25" fillId="0" borderId="42" xfId="0" applyFont="1" applyBorder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vertical="center"/>
    </xf>
    <xf numFmtId="56" fontId="15" fillId="0" borderId="59" xfId="0" applyNumberFormat="1" applyFont="1" applyBorder="1" applyAlignment="1" applyProtection="1">
      <alignment horizontal="center" vertical="center"/>
      <protection hidden="1"/>
    </xf>
    <xf numFmtId="56" fontId="25" fillId="0" borderId="60" xfId="0" applyNumberFormat="1" applyFont="1" applyBorder="1" applyAlignment="1" applyProtection="1">
      <alignment horizontal="center" vertical="center"/>
      <protection hidden="1"/>
    </xf>
    <xf numFmtId="56" fontId="25" fillId="0" borderId="61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56" fontId="15" fillId="0" borderId="60" xfId="0" applyNumberFormat="1" applyFont="1" applyBorder="1" applyAlignment="1" applyProtection="1">
      <alignment horizontal="center" vertical="center"/>
      <protection hidden="1"/>
    </xf>
    <xf numFmtId="56" fontId="15" fillId="0" borderId="61" xfId="0" applyNumberFormat="1" applyFont="1" applyBorder="1" applyAlignment="1" applyProtection="1">
      <alignment horizontal="center" vertical="center"/>
      <protection hidden="1"/>
    </xf>
    <xf numFmtId="56" fontId="16" fillId="0" borderId="39" xfId="0" applyNumberFormat="1" applyFont="1" applyBorder="1" applyAlignment="1" applyProtection="1">
      <alignment horizontal="center" vertical="center"/>
      <protection locked="0"/>
    </xf>
    <xf numFmtId="56" fontId="16" fillId="0" borderId="42" xfId="0" applyNumberFormat="1" applyFont="1" applyBorder="1" applyAlignment="1" applyProtection="1">
      <alignment horizontal="center" vertical="center"/>
      <protection locked="0"/>
    </xf>
    <xf numFmtId="56" fontId="16" fillId="0" borderId="45" xfId="0" applyNumberFormat="1" applyFont="1" applyBorder="1" applyAlignment="1" applyProtection="1">
      <alignment horizontal="center" vertical="center"/>
      <protection locked="0"/>
    </xf>
    <xf numFmtId="56" fontId="25" fillId="0" borderId="45" xfId="0" applyNumberFormat="1" applyFont="1" applyBorder="1" applyAlignment="1" applyProtection="1">
      <alignment horizontal="center" vertical="center"/>
      <protection locked="0"/>
    </xf>
    <xf numFmtId="56" fontId="25" fillId="0" borderId="75" xfId="0" applyNumberFormat="1" applyFont="1" applyBorder="1" applyAlignment="1" applyProtection="1">
      <alignment horizontal="center" vertical="center"/>
      <protection locked="0"/>
    </xf>
    <xf numFmtId="56" fontId="15" fillId="0" borderId="77" xfId="0" applyNumberFormat="1" applyFont="1" applyBorder="1" applyAlignment="1" applyProtection="1">
      <alignment horizontal="center" vertical="center"/>
      <protection locked="0"/>
    </xf>
    <xf numFmtId="56" fontId="15" fillId="0" borderId="78" xfId="0" applyNumberFormat="1" applyFont="1" applyBorder="1" applyAlignment="1" applyProtection="1">
      <alignment horizontal="center" vertical="center"/>
      <protection locked="0"/>
    </xf>
    <xf numFmtId="56" fontId="16" fillId="0" borderId="36" xfId="0" applyNumberFormat="1" applyFont="1" applyBorder="1" applyAlignment="1" applyProtection="1">
      <alignment horizontal="center" vertical="center"/>
      <protection hidden="1"/>
    </xf>
    <xf numFmtId="56" fontId="25" fillId="0" borderId="37" xfId="0" applyNumberFormat="1" applyFont="1" applyBorder="1" applyAlignment="1" applyProtection="1">
      <alignment horizontal="center" vertical="center"/>
      <protection hidden="1"/>
    </xf>
    <xf numFmtId="56" fontId="25" fillId="0" borderId="38" xfId="0" applyNumberFormat="1" applyFont="1" applyBorder="1" applyAlignment="1" applyProtection="1">
      <alignment horizontal="center" vertical="center"/>
      <protection hidden="1"/>
    </xf>
    <xf numFmtId="0" fontId="0" fillId="0" borderId="45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56" fontId="25" fillId="0" borderId="42" xfId="0" applyNumberFormat="1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hidden="1"/>
    </xf>
    <xf numFmtId="56" fontId="16" fillId="0" borderId="81" xfId="0" applyNumberFormat="1" applyFont="1" applyBorder="1" applyAlignment="1" applyProtection="1">
      <alignment horizontal="center" vertical="center"/>
      <protection hidden="1"/>
    </xf>
    <xf numFmtId="56" fontId="25" fillId="0" borderId="82" xfId="0" applyNumberFormat="1" applyFont="1" applyBorder="1" applyAlignment="1" applyProtection="1">
      <alignment horizontal="center" vertical="center"/>
      <protection hidden="1"/>
    </xf>
    <xf numFmtId="56" fontId="25" fillId="0" borderId="83" xfId="0" applyNumberFormat="1" applyFont="1" applyBorder="1" applyAlignment="1" applyProtection="1">
      <alignment horizontal="center" vertical="center"/>
      <protection hidden="1"/>
    </xf>
    <xf numFmtId="56" fontId="15" fillId="0" borderId="36" xfId="0" applyNumberFormat="1" applyFont="1" applyBorder="1" applyAlignment="1" applyProtection="1">
      <alignment horizontal="center" vertical="center"/>
      <protection hidden="1"/>
    </xf>
    <xf numFmtId="56" fontId="15" fillId="0" borderId="37" xfId="0" applyNumberFormat="1" applyFont="1" applyBorder="1" applyAlignment="1" applyProtection="1">
      <alignment horizontal="center" vertical="center"/>
      <protection hidden="1"/>
    </xf>
    <xf numFmtId="56" fontId="15" fillId="0" borderId="38" xfId="0" applyNumberFormat="1" applyFont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56" fontId="25" fillId="0" borderId="45" xfId="0" applyNumberFormat="1" applyFont="1" applyBorder="1" applyAlignment="1" applyProtection="1">
      <alignment horizontal="center" vertical="center"/>
      <protection hidden="1"/>
    </xf>
    <xf numFmtId="56" fontId="25" fillId="0" borderId="75" xfId="0" applyNumberFormat="1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10"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S平成明朝体W9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平成明朝体W9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S平成明朝体W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S平成明朝体W9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top style="thin">
          <color indexed="64"/>
        </top>
      </border>
    </dxf>
    <dxf>
      <protection locked="1" hidden="1"/>
    </dxf>
    <dxf>
      <border outline="0">
        <bottom style="thin">
          <color indexed="64"/>
        </bottom>
      </border>
    </dxf>
    <dxf>
      <protection locked="1" hidden="1"/>
    </dxf>
  </dxfs>
  <tableStyles count="0" defaultTableStyle="TableStyleMedium2" defaultPivotStyle="PivotStyleLight16"/>
  <colors>
    <mruColors>
      <color rgb="FFC7FEBE"/>
      <color rgb="FF6600FF"/>
      <color rgb="FFE9FFE5"/>
      <color rgb="FFFFFFCC"/>
      <color rgb="FFCFD3FD"/>
      <color rgb="FF3C4EF6"/>
      <color rgb="FFFED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3:E34" totalsRowShown="0" headerRowDxfId="9" dataDxfId="7" headerRowBorderDxfId="8" tableBorderDxfId="6">
  <autoFilter ref="B3:E34" xr:uid="{00000000-0009-0000-0100-000001000000}"/>
  <tableColumns count="4">
    <tableColumn id="1" xr3:uid="{00000000-0010-0000-0000-000001000000}" name="列1" dataDxfId="5"/>
    <tableColumn id="2" xr3:uid="{00000000-0010-0000-0000-000002000000}" name="科　目" dataDxfId="4"/>
    <tableColumn id="3" xr3:uid="{00000000-0010-0000-0000-000003000000}" name="金　　額" dataDxfId="3" dataCellStyle="桁区切り"/>
    <tableColumn id="4" xr3:uid="{00000000-0010-0000-0000-000004000000}" name="摘　　要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E41"/>
  <sheetViews>
    <sheetView tabSelected="1" workbookViewId="0">
      <selection activeCell="C13" sqref="C13"/>
    </sheetView>
  </sheetViews>
  <sheetFormatPr defaultColWidth="10.125" defaultRowHeight="21" customHeight="1"/>
  <cols>
    <col min="1" max="1" width="5.625" style="1" customWidth="1"/>
    <col min="2" max="2" width="8.625" style="1" customWidth="1"/>
    <col min="3" max="3" width="12.625" style="2" customWidth="1"/>
    <col min="4" max="4" width="16.125" style="33" customWidth="1"/>
    <col min="5" max="5" width="62.25" style="3" customWidth="1"/>
    <col min="6" max="16384" width="10.125" style="1"/>
  </cols>
  <sheetData>
    <row r="1" spans="1:5" ht="21" customHeight="1">
      <c r="A1" s="245" t="s">
        <v>103</v>
      </c>
      <c r="B1" s="245"/>
      <c r="C1" s="245"/>
      <c r="D1" s="245"/>
      <c r="E1" s="245"/>
    </row>
    <row r="2" spans="1:5" ht="21" customHeight="1">
      <c r="A2" s="240" t="s">
        <v>352</v>
      </c>
      <c r="B2" s="42"/>
      <c r="C2" s="39"/>
      <c r="D2" s="40"/>
      <c r="E2" s="38"/>
    </row>
    <row r="3" spans="1:5" ht="21" customHeight="1">
      <c r="A3" s="43"/>
      <c r="B3" s="44" t="s">
        <v>77</v>
      </c>
      <c r="C3" s="45" t="s">
        <v>0</v>
      </c>
      <c r="D3" s="46" t="s">
        <v>78</v>
      </c>
      <c r="E3" s="45" t="s">
        <v>1</v>
      </c>
    </row>
    <row r="4" spans="1:5" ht="21" customHeight="1">
      <c r="A4" s="47" t="s">
        <v>26</v>
      </c>
      <c r="B4" s="48" t="s">
        <v>74</v>
      </c>
      <c r="C4" s="53" t="s">
        <v>108</v>
      </c>
      <c r="D4" s="50">
        <f>SUMIF(現金出納簿!$B$4:$B$33,テーブル1[[#This Row],[科　目]],現金出納簿!$D$4:$D$33)+SUMIF(現金出納簿!$H$4:$H$33,テーブル1[[#This Row],[科　目]],現金出納簿!$J$4:$J$33)</f>
        <v>0</v>
      </c>
      <c r="E4" s="52" t="s">
        <v>121</v>
      </c>
    </row>
    <row r="5" spans="1:5" ht="21" customHeight="1">
      <c r="A5" s="47" t="s">
        <v>27</v>
      </c>
      <c r="B5" s="43"/>
      <c r="C5" s="53" t="s">
        <v>109</v>
      </c>
      <c r="D5" s="50">
        <f>SUMIF(現金出納簿!$B$4:$B$33,テーブル1[[#This Row],[科　目]],現金出納簿!$D$4:$D$33)+SUMIF(現金出納簿!$H$4:$H$33,テーブル1[[#This Row],[科　目]],現金出納簿!$J$4:$J$33)+SUMIF(現金出納簿!$N$4:$N$33,テーブル1[[#This Row],[科　目]],現金出納簿!$P$4:$P$33)+SUMIF(現金出納簿!$T$4:$T$33,テーブル1[[#This Row],[科　目]],現金出納簿!$V$4:$V$33)+SUMIF(現金出納簿!$Z$4:$Z$33,テーブル1[[#This Row],[科　目]],現金出納簿!$AB$4:$AB$33)+SUMIF(現金出納簿!$AF$4:$AF$33,テーブル1[[#This Row],[科　目]],現金出納簿!$AH$4:$AH$33)+SUMIF(現金出納簿!$AL$4:$AL$33,テーブル1[[#This Row],[科　目]],現金出納簿!$AN$4:$AN$33)+SUMIF(現金出納簿!$AR$4:$AR$33,テーブル1[[#This Row],[科　目]],現金出納簿!$AT$4:$AT$33)+SUMIF(現金出納簿!$AX$4:$AX$33,テーブル1[[#This Row],[科　目]],現金出納簿!$AZ$4:$AZ$33)+SUMIF(現金出納簿!$BD$4:$BD$33,テーブル1[[#This Row],[科　目]],現金出納簿!$BF$4:$BF$33)</f>
        <v>0</v>
      </c>
      <c r="E5" s="52" t="s">
        <v>124</v>
      </c>
    </row>
    <row r="6" spans="1:5" ht="21" customHeight="1">
      <c r="A6" s="47" t="s">
        <v>28</v>
      </c>
      <c r="B6" s="43"/>
      <c r="C6" s="49" t="s">
        <v>3</v>
      </c>
      <c r="D6" s="50">
        <f>SUMIF(現金出納簿!$B$4:$B$33,テーブル1[[#This Row],[科　目]],現金出納簿!$D$4:$D$33)+SUMIF(現金出納簿!$H$4:$H$33,テーブル1[[#This Row],[科　目]],現金出納簿!$J$4:$J$33)+SUMIF(現金出納簿!$N$4:$N$33,テーブル1[[#This Row],[科　目]],現金出納簿!$P$4:$P$33)+SUMIF(現金出納簿!$T$4:$T$33,テーブル1[[#This Row],[科　目]],現金出納簿!$V$4:$V$33)+SUMIF(現金出納簿!$Z$4:$Z$33,テーブル1[[#This Row],[科　目]],現金出納簿!$AB$4:$AB$33)+SUMIF(現金出納簿!$AF$4:$AF$33,テーブル1[[#This Row],[科　目]],現金出納簿!$AH$4:$AH$33)+SUMIF(現金出納簿!$AL$4:$AL$33,テーブル1[[#This Row],[科　目]],現金出納簿!$AN$4:$AN$33)+SUMIF(現金出納簿!$AR$4:$AR$33,テーブル1[[#This Row],[科　目]],現金出納簿!$AT$4:$AT$33)+SUMIF(現金出納簿!$AX$4:$AX$33,テーブル1[[#This Row],[科　目]],現金出納簿!$AZ$4:$AZ$33)+SUMIF(現金出納簿!$BD$4:$BD$33,テーブル1[[#This Row],[科　目]],現金出納簿!$BF$4:$BF$33)</f>
        <v>0</v>
      </c>
      <c r="E6" s="51" t="s">
        <v>4</v>
      </c>
    </row>
    <row r="7" spans="1:5" ht="21" customHeight="1">
      <c r="A7" s="47" t="s">
        <v>29</v>
      </c>
      <c r="B7" s="43"/>
      <c r="C7" s="49" t="s">
        <v>5</v>
      </c>
      <c r="D7" s="50">
        <f>SUMIF(現金出納簿!$B$4:$B$33,テーブル1[[#This Row],[科　目]],現金出納簿!$D$4:$D$33)+SUMIF(現金出納簿!$H$4:$H$33,テーブル1[[#This Row],[科　目]],現金出納簿!$J$4:$J$33)+SUMIF(現金出納簿!$N$4:$N$33,テーブル1[[#This Row],[科　目]],現金出納簿!$P$4:$P$33)+SUMIF(現金出納簿!$T$4:$T$33,テーブル1[[#This Row],[科　目]],現金出納簿!$V$4:$V$33)+SUMIF(現金出納簿!$Z$4:$Z$33,テーブル1[[#This Row],[科　目]],現金出納簿!$AB$4:$AB$33)+SUMIF(現金出納簿!$AF$4:$AF$33,テーブル1[[#This Row],[科　目]],現金出納簿!$AH$4:$AH$33)+SUMIF(現金出納簿!$AL$4:$AL$33,テーブル1[[#This Row],[科　目]],現金出納簿!$AN$4:$AN$33)+SUMIF(現金出納簿!$AR$4:$AR$33,テーブル1[[#This Row],[科　目]],現金出納簿!$AT$4:$AT$33)+SUMIF(現金出納簿!$AX$4:$AX$33,テーブル1[[#This Row],[科　目]],現金出納簿!$AZ$4:$AZ$33)+SUMIF(現金出納簿!$BD$4:$BD$33,テーブル1[[#This Row],[科　目]],現金出納簿!$BF$4:$BF$33)</f>
        <v>0</v>
      </c>
      <c r="E7" s="52" t="s">
        <v>52</v>
      </c>
    </row>
    <row r="8" spans="1:5" ht="21" customHeight="1">
      <c r="A8" s="47" t="s">
        <v>30</v>
      </c>
      <c r="B8" s="43"/>
      <c r="C8" s="49" t="s">
        <v>6</v>
      </c>
      <c r="D8" s="50">
        <f>SUMIF(現金出納簿!$B$4:$B$33,テーブル1[[#This Row],[科　目]],現金出納簿!$D$4:$D$33)+SUMIF(現金出納簿!$H$4:$H$33,テーブル1[[#This Row],[科　目]],現金出納簿!$J$4:$J$33)+SUMIF(現金出納簿!$N$4:$N$33,テーブル1[[#This Row],[科　目]],現金出納簿!$P$4:$P$33)+SUMIF(現金出納簿!$T$4:$T$33,テーブル1[[#This Row],[科　目]],現金出納簿!$V$4:$V$33)+SUMIF(現金出納簿!$Z$4:$Z$33,テーブル1[[#This Row],[科　目]],現金出納簿!$AB$4:$AB$33)+SUMIF(現金出納簿!$AF$4:$AF$33,テーブル1[[#This Row],[科　目]],現金出納簿!$AH$4:$AH$33)+SUMIF(現金出納簿!$AL$4:$AL$33,テーブル1[[#This Row],[科　目]],現金出納簿!$AN$4:$AN$33)+SUMIF(現金出納簿!$AR$4:$AR$33,テーブル1[[#This Row],[科　目]],現金出納簿!$AT$4:$AT$33)+SUMIF(現金出納簿!$AX$4:$AX$33,テーブル1[[#This Row],[科　目]],現金出納簿!$AZ$4:$AZ$33)+SUMIF(現金出納簿!$BD$4:$BD$33,テーブル1[[#This Row],[科　目]],現金出納簿!$BF$4:$BF$33)</f>
        <v>0</v>
      </c>
      <c r="E8" s="51" t="s">
        <v>7</v>
      </c>
    </row>
    <row r="9" spans="1:5" ht="21" customHeight="1">
      <c r="A9" s="47" t="s">
        <v>31</v>
      </c>
      <c r="B9" s="43"/>
      <c r="C9" s="53" t="s">
        <v>123</v>
      </c>
      <c r="D9" s="50">
        <f>SUMIF(現金出納簿!$B$4:$B$33,テーブル1[[#This Row],[科　目]],現金出納簿!$D$4:$D$33)+SUMIF(現金出納簿!$H$4:$H$33,テーブル1[[#This Row],[科　目]],現金出納簿!$J$4:$J$33)+SUMIF(現金出納簿!$N$4:$N$33,テーブル1[[#This Row],[科　目]],現金出納簿!$P$4:$P$33)+SUMIF(現金出納簿!$T$4:$T$33,テーブル1[[#This Row],[科　目]],現金出納簿!$V$4:$V$33)+SUMIF(現金出納簿!$Z$4:$Z$33,テーブル1[[#This Row],[科　目]],現金出納簿!$AB$4:$AB$33)+SUMIF(現金出納簿!$AF$4:$AF$33,テーブル1[[#This Row],[科　目]],現金出納簿!$AH$4:$AH$33)+SUMIF(現金出納簿!$AL$4:$AL$33,テーブル1[[#This Row],[科　目]],現金出納簿!$AN$4:$AN$33)+SUMIF(現金出納簿!$AR$4:$AR$33,テーブル1[[#This Row],[科　目]],現金出納簿!$AT$4:$AT$33)+SUMIF(現金出納簿!$AX$4:$AX$33,テーブル1[[#This Row],[科　目]],現金出納簿!$AZ$4:$AZ$33)+SUMIF(現金出納簿!$BD$4:$BD$33,テーブル1[[#This Row],[科　目]],現金出納簿!$BF$4:$BF$33)</f>
        <v>0</v>
      </c>
      <c r="E9" s="51" t="s">
        <v>10</v>
      </c>
    </row>
    <row r="10" spans="1:5" ht="21" customHeight="1">
      <c r="A10" s="47" t="s">
        <v>32</v>
      </c>
      <c r="B10" s="43"/>
      <c r="C10" s="53" t="s">
        <v>76</v>
      </c>
      <c r="D10" s="50">
        <f>SUMIF(現金出納簿!$B$4:$B$33,テーブル1[[#This Row],[科　目]],現金出納簿!$D$4:$D$33)+SUMIF(現金出納簿!$H$4:$H$33,テーブル1[[#This Row],[科　目]],現金出納簿!$J$4:$J$33)+SUMIF(現金出納簿!$N$4:$N$33,テーブル1[[#This Row],[科　目]],現金出納簿!$P$4:$P$33)+SUMIF(現金出納簿!$T$4:$T$33,テーブル1[[#This Row],[科　目]],現金出納簿!$V$4:$V$33)+SUMIF(現金出納簿!$Z$4:$Z$33,テーブル1[[#This Row],[科　目]],現金出納簿!$AB$4:$AB$33)+SUMIF(現金出納簿!$AF$4:$AF$33,テーブル1[[#This Row],[科　目]],現金出納簿!$AH$4:$AH$33)+SUMIF(現金出納簿!$AL$4:$AL$33,テーブル1[[#This Row],[科　目]],現金出納簿!$AN$4:$AN$33)+SUMIF(現金出納簿!$AR$4:$AR$33,テーブル1[[#This Row],[科　目]],現金出納簿!$AT$4:$AT$33)+SUMIF(現金出納簿!$AX$4:$AX$33,テーブル1[[#This Row],[科　目]],現金出納簿!$AZ$4:$AZ$33)+SUMIF(現金出納簿!$BD$4:$BD$33,テーブル1[[#This Row],[科　目]],現金出納簿!$BF$4:$BF$33)</f>
        <v>0</v>
      </c>
      <c r="E10" s="51" t="s">
        <v>9</v>
      </c>
    </row>
    <row r="11" spans="1:5" ht="21" customHeight="1">
      <c r="A11" s="47" t="s">
        <v>33</v>
      </c>
      <c r="B11" s="43"/>
      <c r="C11" s="49" t="s">
        <v>11</v>
      </c>
      <c r="D11" s="50">
        <f>SUMIF(現金出納簿!$B$4:$B$33,テーブル1[[#This Row],[科　目]],現金出納簿!$D$4:$D$33)+SUMIF(現金出納簿!$H$4:$H$33,テーブル1[[#This Row],[科　目]],現金出納簿!$J$4:$J$33)+SUMIF(現金出納簿!$N$4:$N$33,テーブル1[[#This Row],[科　目]],現金出納簿!$P$4:$P$33)+SUMIF(現金出納簿!$T$4:$T$33,テーブル1[[#This Row],[科　目]],現金出納簿!$V$4:$V$33)+SUMIF(現金出納簿!$Z$4:$Z$33,テーブル1[[#This Row],[科　目]],現金出納簿!$AB$4:$AB$33)+SUMIF(現金出納簿!$AF$4:$AF$33,テーブル1[[#This Row],[科　目]],現金出納簿!$AH$4:$AH$33)+SUMIF(現金出納簿!$AL$4:$AL$33,テーブル1[[#This Row],[科　目]],現金出納簿!$AN$4:$AN$33)+SUMIF(現金出納簿!$AR$4:$AR$33,テーブル1[[#This Row],[科　目]],現金出納簿!$AT$4:$AT$33)+SUMIF(現金出納簿!$AX$4:$AX$33,テーブル1[[#This Row],[科　目]],現金出納簿!$AZ$4:$AZ$33)+SUMIF(現金出納簿!$BD$4:$BD$33,テーブル1[[#This Row],[科　目]],現金出納簿!$BF$4:$BF$33)</f>
        <v>0</v>
      </c>
      <c r="E11" s="52" t="s">
        <v>156</v>
      </c>
    </row>
    <row r="12" spans="1:5" ht="21" customHeight="1">
      <c r="A12" s="47" t="s">
        <v>34</v>
      </c>
      <c r="B12" s="43"/>
      <c r="C12" s="49" t="s">
        <v>12</v>
      </c>
      <c r="D12" s="50">
        <f>SUMIF(現金出納簿!$B$4:$B$33,テーブル1[[#This Row],[科　目]],現金出納簿!$D$4:$D$33)+SUMIF(現金出納簿!$H$4:$H$33,テーブル1[[#This Row],[科　目]],現金出納簿!$J$4:$J$33)+SUMIF(現金出納簿!$N$4:$N$33,テーブル1[[#This Row],[科　目]],現金出納簿!$P$4:$P$33)+SUMIF(現金出納簿!$T$4:$T$33,テーブル1[[#This Row],[科　目]],現金出納簿!$V$4:$V$33)+SUMIF(現金出納簿!$Z$4:$Z$33,テーブル1[[#This Row],[科　目]],現金出納簿!$AB$4:$AB$33)+SUMIF(現金出納簿!$AF$4:$AF$33,テーブル1[[#This Row],[科　目]],現金出納簿!$AH$4:$AH$33)+SUMIF(現金出納簿!$AL$4:$AL$33,テーブル1[[#This Row],[科　目]],現金出納簿!$AN$4:$AN$33)+SUMIF(現金出納簿!$AR$4:$AR$33,テーブル1[[#This Row],[科　目]],現金出納簿!$AT$4:$AT$33)+SUMIF(現金出納簿!$AX$4:$AX$33,テーブル1[[#This Row],[科　目]],現金出納簿!$AZ$4:$AZ$33)+SUMIF(現金出納簿!$BD$4:$BD$33,テーブル1[[#This Row],[科　目]],現金出納簿!$BF$4:$BF$33)</f>
        <v>0</v>
      </c>
      <c r="E12" s="51" t="s">
        <v>14</v>
      </c>
    </row>
    <row r="13" spans="1:5" ht="21" customHeight="1">
      <c r="A13" s="47"/>
      <c r="B13" s="48"/>
      <c r="C13" s="53"/>
      <c r="D13" s="50">
        <f>SUMIF(現金出納簿!$B$4:$B$33,テーブル1[[#This Row],[科　目]],現金出納簿!$D$4:$D$33)+SUMIF(現金出納簿!$H$4:$H$33,テーブル1[[#This Row],[科　目]],現金出納簿!$J$4:$J$33)+SUMIF(現金出納簿!$N$4:$N$33,テーブル1[[#This Row],[科　目]],現金出納簿!$P$4:$P$33)+SUMIF(現金出納簿!$T$4:$T$33,テーブル1[[#This Row],[科　目]],現金出納簿!$V$4:$V$33)+SUMIF(現金出納簿!$Z$4:$Z$33,テーブル1[[#This Row],[科　目]],現金出納簿!$AB$4:$AB$33)+SUMIF(現金出納簿!$AF$4:$AF$33,テーブル1[[#This Row],[科　目]],現金出納簿!$AH$4:$AH$33)+SUMIF(現金出納簿!$AL$4:$AL$33,テーブル1[[#This Row],[科　目]],現金出納簿!$AN$4:$AN$33)+SUMIF(現金出納簿!$AR$4:$AR$33,テーブル1[[#This Row],[科　目]],現金出納簿!$AT$4:$AT$33)+SUMIF(現金出納簿!$AX$4:$AX$33,テーブル1[[#This Row],[科　目]],現金出納簿!$AZ$4:$AZ$33)+SUMIF(現金出納簿!$BD$4:$BD$33,テーブル1[[#This Row],[科　目]],現金出納簿!$BF$4:$BF$33)</f>
        <v>0</v>
      </c>
      <c r="E13" s="52"/>
    </row>
    <row r="14" spans="1:5" ht="21" customHeight="1">
      <c r="A14" s="47" t="s">
        <v>35</v>
      </c>
      <c r="B14" s="43"/>
      <c r="C14" s="49"/>
      <c r="D14" s="50">
        <f>SUMIF(現金出納簿!$B$4:$B$33,テーブル1[[#This Row],[科　目]],現金出納簿!$D$4:$D$33)+SUMIF(現金出納簿!$H$4:$H$33,テーブル1[[#This Row],[科　目]],現金出納簿!$J$4:$J$33)+SUMIF(現金出納簿!$N$4:$N$33,テーブル1[[#This Row],[科　目]],現金出納簿!$P$4:$P$33)+SUMIF(現金出納簿!$T$4:$T$33,テーブル1[[#This Row],[科　目]],現金出納簿!$V$4:$V$33)+SUMIF(現金出納簿!$Z$4:$Z$33,テーブル1[[#This Row],[科　目]],現金出納簿!$AB$4:$AB$33)+SUMIF(現金出納簿!$AF$4:$AF$33,テーブル1[[#This Row],[科　目]],現金出納簿!$AH$4:$AH$33)+SUMIF(現金出納簿!$AL$4:$AL$33,テーブル1[[#This Row],[科　目]],現金出納簿!$AN$4:$AN$33)+SUMIF(現金出納簿!$AR$4:$AR$33,テーブル1[[#This Row],[科　目]],現金出納簿!$AT$4:$AT$33)+SUMIF(現金出納簿!$AX$4:$AX$33,テーブル1[[#This Row],[科　目]],現金出納簿!$AZ$4:$AZ$33)+SUMIF(現金出納簿!$BD$4:$BD$33,テーブル1[[#This Row],[科　目]],現金出納簿!$BF$4:$BF$33)</f>
        <v>0</v>
      </c>
      <c r="E14" s="51"/>
    </row>
    <row r="15" spans="1:5" ht="21" customHeight="1">
      <c r="A15" s="47" t="s">
        <v>36</v>
      </c>
      <c r="B15" s="48" t="s">
        <v>75</v>
      </c>
      <c r="C15" s="49" t="s">
        <v>15</v>
      </c>
      <c r="D15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15" s="51" t="s">
        <v>16</v>
      </c>
    </row>
    <row r="16" spans="1:5" ht="21" customHeight="1">
      <c r="A16" s="47" t="s">
        <v>37</v>
      </c>
      <c r="B16" s="43"/>
      <c r="C16" s="49" t="s">
        <v>6</v>
      </c>
      <c r="D16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16" s="52" t="s">
        <v>51</v>
      </c>
    </row>
    <row r="17" spans="1:5" ht="21" customHeight="1">
      <c r="A17" s="47" t="s">
        <v>38</v>
      </c>
      <c r="B17" s="43"/>
      <c r="C17" s="49" t="s">
        <v>17</v>
      </c>
      <c r="D17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17" s="52" t="s">
        <v>186</v>
      </c>
    </row>
    <row r="18" spans="1:5" ht="21" customHeight="1">
      <c r="A18" s="47" t="s">
        <v>39</v>
      </c>
      <c r="B18" s="43"/>
      <c r="C18" s="49" t="s">
        <v>18</v>
      </c>
      <c r="D18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18" s="51" t="s">
        <v>19</v>
      </c>
    </row>
    <row r="19" spans="1:5" ht="21" customHeight="1">
      <c r="A19" s="47" t="s">
        <v>40</v>
      </c>
      <c r="B19" s="43"/>
      <c r="C19" s="53" t="s">
        <v>62</v>
      </c>
      <c r="D19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19" s="52" t="s">
        <v>63</v>
      </c>
    </row>
    <row r="20" spans="1:5" ht="21" customHeight="1">
      <c r="A20" s="47" t="s">
        <v>41</v>
      </c>
      <c r="B20" s="43"/>
      <c r="C20" s="53" t="s">
        <v>64</v>
      </c>
      <c r="D20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20" s="51" t="s">
        <v>20</v>
      </c>
    </row>
    <row r="21" spans="1:5" ht="21" customHeight="1">
      <c r="A21" s="47" t="s">
        <v>42</v>
      </c>
      <c r="B21" s="43"/>
      <c r="C21" s="53" t="s">
        <v>60</v>
      </c>
      <c r="D21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21" s="52" t="s">
        <v>61</v>
      </c>
    </row>
    <row r="22" spans="1:5" ht="21" customHeight="1">
      <c r="A22" s="47" t="s">
        <v>43</v>
      </c>
      <c r="B22" s="43"/>
      <c r="C22" s="54" t="s">
        <v>21</v>
      </c>
      <c r="D22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22" s="52" t="s">
        <v>59</v>
      </c>
    </row>
    <row r="23" spans="1:5" ht="21" customHeight="1">
      <c r="A23" s="47" t="s">
        <v>44</v>
      </c>
      <c r="B23" s="43"/>
      <c r="C23" s="54" t="s">
        <v>22</v>
      </c>
      <c r="D23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23" s="55" t="s">
        <v>23</v>
      </c>
    </row>
    <row r="24" spans="1:5" ht="21" customHeight="1">
      <c r="A24" s="47" t="s">
        <v>45</v>
      </c>
      <c r="B24" s="43"/>
      <c r="C24" s="54" t="s">
        <v>24</v>
      </c>
      <c r="D24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24" s="52" t="s">
        <v>25</v>
      </c>
    </row>
    <row r="25" spans="1:5" ht="21" customHeight="1">
      <c r="A25" s="47" t="s">
        <v>46</v>
      </c>
      <c r="B25" s="43"/>
      <c r="C25" s="53" t="s">
        <v>122</v>
      </c>
      <c r="D25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25" s="52" t="s">
        <v>238</v>
      </c>
    </row>
    <row r="26" spans="1:5" ht="21" customHeight="1">
      <c r="A26" s="47" t="s">
        <v>47</v>
      </c>
      <c r="B26" s="43"/>
      <c r="C26" s="53" t="s">
        <v>49</v>
      </c>
      <c r="D26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26" s="52" t="s">
        <v>50</v>
      </c>
    </row>
    <row r="27" spans="1:5" ht="21" customHeight="1">
      <c r="A27" s="47" t="s">
        <v>65</v>
      </c>
      <c r="B27" s="43"/>
      <c r="C27" s="53" t="s">
        <v>53</v>
      </c>
      <c r="D27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27" s="52" t="s">
        <v>54</v>
      </c>
    </row>
    <row r="28" spans="1:5" ht="21" customHeight="1">
      <c r="A28" s="47" t="s">
        <v>66</v>
      </c>
      <c r="B28" s="43"/>
      <c r="C28" s="53" t="s">
        <v>55</v>
      </c>
      <c r="D28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28" s="52" t="s">
        <v>57</v>
      </c>
    </row>
    <row r="29" spans="1:5" ht="21" customHeight="1">
      <c r="A29" s="47" t="s">
        <v>67</v>
      </c>
      <c r="B29" s="43"/>
      <c r="C29" s="53" t="s">
        <v>56</v>
      </c>
      <c r="D29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29" s="52" t="s">
        <v>58</v>
      </c>
    </row>
    <row r="30" spans="1:5" ht="21" customHeight="1">
      <c r="A30" s="47" t="s">
        <v>68</v>
      </c>
      <c r="B30" s="43"/>
      <c r="C30" s="53" t="s">
        <v>69</v>
      </c>
      <c r="D30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30" s="52" t="s">
        <v>71</v>
      </c>
    </row>
    <row r="31" spans="1:5" ht="21" customHeight="1">
      <c r="A31" s="47" t="s">
        <v>73</v>
      </c>
      <c r="B31" s="43"/>
      <c r="C31" s="53" t="s">
        <v>70</v>
      </c>
      <c r="D31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31" s="52" t="s">
        <v>72</v>
      </c>
    </row>
    <row r="32" spans="1:5" ht="21" customHeight="1">
      <c r="A32" s="43"/>
      <c r="B32" s="43"/>
      <c r="C32" s="49"/>
      <c r="D32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32" s="51"/>
    </row>
    <row r="33" spans="1:5" ht="21" customHeight="1">
      <c r="A33" s="43"/>
      <c r="B33" s="43"/>
      <c r="C33" s="49"/>
      <c r="D33" s="50">
        <f>SUMIF(現金出納簿!$B$4:$B$33,テーブル1[[#This Row],[科　目]],現金出納簿!$E$4:$E$33)+SUMIF(現金出納簿!$H$4:$H$33,テーブル1[[#This Row],[科　目]],現金出納簿!$K$4:$K$33)+SUMIF(現金出納簿!$N$4:$N$33,テーブル1[[#This Row],[科　目]],現金出納簿!$Q$4:$Q$33)+SUMIF(現金出納簿!$T$4:$T$33,テーブル1[[#This Row],[科　目]],現金出納簿!$W$4:$W$33)+SUMIF(現金出納簿!$Z$4:$Z$33,テーブル1[[#This Row],[科　目]],現金出納簿!$AC$4:$AC$33)+SUMIF(現金出納簿!$AF$4:$AF$33,テーブル1[[#This Row],[科　目]],現金出納簿!$AI$4:$AI$33)+SUMIF(現金出納簿!$AL$4:$AL$33,テーブル1[[#This Row],[科　目]],現金出納簿!$AO$4:$AO$33)+SUMIF(現金出納簿!AR$4:AR$33,テーブル1[[#This Row],[科　目]],現金出納簿!$AU$4:$AU$33)+SUMIF(現金出納簿!$AX$4:$AX$33,テーブル1[[#This Row],[科　目]],現金出納簿!$BA$4:$BA$33)+SUMIF(現金出納簿!$BD$4:$BD$33,テーブル1[[#This Row],[科　目]],現金出納簿!$BG$4:$BG$33)</f>
        <v>0</v>
      </c>
      <c r="E33" s="51"/>
    </row>
    <row r="34" spans="1:5" ht="21" customHeight="1">
      <c r="A34" s="38"/>
      <c r="B34" s="38"/>
      <c r="C34" s="39"/>
      <c r="D34" s="40"/>
      <c r="E34" s="41"/>
    </row>
    <row r="35" spans="1:5" ht="21" customHeight="1" thickBot="1">
      <c r="A35" s="38"/>
      <c r="B35" s="199"/>
      <c r="C35" s="200"/>
      <c r="D35" s="40"/>
      <c r="E35" s="41"/>
    </row>
    <row r="36" spans="1:5" ht="21" customHeight="1" thickTop="1">
      <c r="A36" s="38"/>
      <c r="B36" s="241"/>
      <c r="C36" s="242"/>
      <c r="D36" s="192"/>
      <c r="E36" s="193"/>
    </row>
    <row r="37" spans="1:5" ht="21" customHeight="1">
      <c r="A37" s="38"/>
      <c r="B37" s="243"/>
      <c r="C37" s="244"/>
      <c r="D37" s="194" t="s">
        <v>92</v>
      </c>
      <c r="E37" s="195">
        <f>SUM($D$4:$D$14)</f>
        <v>0</v>
      </c>
    </row>
    <row r="38" spans="1:5" ht="21" customHeight="1">
      <c r="A38" s="38"/>
      <c r="B38" s="38"/>
      <c r="C38" s="39"/>
      <c r="D38" s="194" t="s">
        <v>91</v>
      </c>
      <c r="E38" s="195">
        <f>SUM($D$15:$D$32)</f>
        <v>0</v>
      </c>
    </row>
    <row r="39" spans="1:5" ht="21" customHeight="1">
      <c r="A39" s="38"/>
      <c r="B39" s="38"/>
      <c r="C39" s="39"/>
      <c r="D39" s="196" t="s">
        <v>93</v>
      </c>
      <c r="E39" s="195">
        <f>($E$37-$E$38)</f>
        <v>0</v>
      </c>
    </row>
    <row r="40" spans="1:5" ht="21" customHeight="1" thickBot="1">
      <c r="A40" s="38"/>
      <c r="B40" s="38"/>
      <c r="C40" s="39"/>
      <c r="D40" s="197"/>
      <c r="E40" s="198"/>
    </row>
    <row r="41" spans="1:5" ht="21" customHeight="1" thickTop="1"/>
  </sheetData>
  <sheetProtection algorithmName="SHA-512" hashValue="4+iRsxIEgaIEOZAe9Aw+1yNenrjLXEYzcQzuZZvWUoWyqjHLe0zExLlWflqfclchVqJPwDCTAxO6c5JNJ0qEEw==" saltValue="A1IS6nk3gGL6y0SC7sia1g==" spinCount="100000" sheet="1" formatCells="0"/>
  <mergeCells count="3">
    <mergeCell ref="B36:C36"/>
    <mergeCell ref="B37:C37"/>
    <mergeCell ref="A1:E1"/>
  </mergeCells>
  <phoneticPr fontId="3"/>
  <pageMargins left="0.62992125984251968" right="0.23622047244094491" top="0.74803149606299213" bottom="0.74803149606299213" header="0.31496062992125984" footer="0.31496062992125984"/>
  <pageSetup paperSize="9" scale="94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H36"/>
  <sheetViews>
    <sheetView view="pageLayout" zoomScaleNormal="100" workbookViewId="0"/>
  </sheetViews>
  <sheetFormatPr defaultRowHeight="21" customHeight="1"/>
  <cols>
    <col min="1" max="1" width="12" style="97" customWidth="1"/>
    <col min="2" max="2" width="14.25" style="81" customWidth="1"/>
    <col min="3" max="3" width="39.625" style="4" customWidth="1"/>
    <col min="4" max="4" width="20.125" style="106" customWidth="1"/>
    <col min="5" max="5" width="12" style="97" customWidth="1"/>
    <col min="6" max="6" width="14.25" style="81" customWidth="1"/>
    <col min="7" max="7" width="39.625" style="4" customWidth="1"/>
    <col min="8" max="8" width="20.125" style="106" customWidth="1"/>
  </cols>
  <sheetData>
    <row r="1" spans="1:8" ht="21" customHeight="1">
      <c r="A1" s="99" t="s">
        <v>26</v>
      </c>
      <c r="B1" s="100"/>
      <c r="C1" s="37"/>
      <c r="D1" s="117" t="s">
        <v>134</v>
      </c>
      <c r="E1" s="99" t="s">
        <v>139</v>
      </c>
      <c r="F1" s="100"/>
      <c r="G1" s="37"/>
      <c r="H1" s="90"/>
    </row>
    <row r="2" spans="1:8" ht="21" customHeight="1" thickBot="1">
      <c r="A2" s="99"/>
      <c r="B2" s="284" t="s">
        <v>150</v>
      </c>
      <c r="C2" s="285"/>
      <c r="D2" s="120">
        <f>'科　目'!$D$10</f>
        <v>0</v>
      </c>
      <c r="E2" s="99"/>
      <c r="F2" s="284" t="s">
        <v>150</v>
      </c>
      <c r="G2" s="285"/>
      <c r="H2" s="90"/>
    </row>
    <row r="3" spans="1:8" ht="21" customHeight="1" thickBot="1">
      <c r="A3" s="99"/>
      <c r="B3" s="300" t="s">
        <v>151</v>
      </c>
      <c r="C3" s="300"/>
      <c r="D3" s="300"/>
      <c r="E3" s="99"/>
      <c r="F3" s="300" t="s">
        <v>151</v>
      </c>
      <c r="G3" s="300"/>
      <c r="H3" s="300"/>
    </row>
    <row r="4" spans="1:8" ht="21" customHeight="1" thickTop="1">
      <c r="A4" s="114" t="s">
        <v>132</v>
      </c>
      <c r="B4" s="95" t="s">
        <v>133</v>
      </c>
      <c r="C4" s="95" t="s">
        <v>137</v>
      </c>
      <c r="D4" s="103" t="s">
        <v>78</v>
      </c>
      <c r="E4" s="114" t="s">
        <v>132</v>
      </c>
      <c r="F4" s="95" t="s">
        <v>133</v>
      </c>
      <c r="G4" s="95" t="s">
        <v>137</v>
      </c>
      <c r="H4" s="103" t="s">
        <v>78</v>
      </c>
    </row>
    <row r="5" spans="1:8" ht="21" customHeight="1">
      <c r="A5" s="219"/>
      <c r="B5" s="223" t="str">
        <f>IF(AND(D5=0),"","公民館収入")</f>
        <v/>
      </c>
      <c r="C5" s="217"/>
      <c r="D5" s="104"/>
      <c r="E5" s="219"/>
      <c r="F5" s="223" t="str">
        <f>IF(AND(H5=0),"","公民館収入")</f>
        <v/>
      </c>
      <c r="G5" s="217"/>
      <c r="H5" s="104"/>
    </row>
    <row r="6" spans="1:8" ht="21" customHeight="1">
      <c r="A6" s="219"/>
      <c r="B6" s="223" t="str">
        <f t="shared" ref="B6:B34" si="0">IF(AND(D6=0),"","公民館収入")</f>
        <v/>
      </c>
      <c r="C6" s="217"/>
      <c r="D6" s="104"/>
      <c r="E6" s="219"/>
      <c r="F6" s="223" t="str">
        <f t="shared" ref="F6:F33" si="1">IF(AND(H6=0),"","公民館収入")</f>
        <v/>
      </c>
      <c r="G6" s="217"/>
      <c r="H6" s="104"/>
    </row>
    <row r="7" spans="1:8" ht="21" customHeight="1">
      <c r="A7" s="219"/>
      <c r="B7" s="223" t="str">
        <f t="shared" si="0"/>
        <v/>
      </c>
      <c r="C7" s="217"/>
      <c r="D7" s="104"/>
      <c r="E7" s="219"/>
      <c r="F7" s="223" t="str">
        <f t="shared" si="1"/>
        <v/>
      </c>
      <c r="G7" s="217"/>
      <c r="H7" s="104"/>
    </row>
    <row r="8" spans="1:8" ht="21" customHeight="1">
      <c r="A8" s="219"/>
      <c r="B8" s="223" t="str">
        <f t="shared" si="0"/>
        <v/>
      </c>
      <c r="C8" s="217"/>
      <c r="D8" s="104"/>
      <c r="E8" s="219"/>
      <c r="F8" s="223" t="str">
        <f t="shared" si="1"/>
        <v/>
      </c>
      <c r="G8" s="217"/>
      <c r="H8" s="104"/>
    </row>
    <row r="9" spans="1:8" ht="21" customHeight="1">
      <c r="A9" s="219"/>
      <c r="B9" s="223" t="str">
        <f t="shared" si="0"/>
        <v/>
      </c>
      <c r="C9" s="217"/>
      <c r="D9" s="104"/>
      <c r="E9" s="219"/>
      <c r="F9" s="223" t="str">
        <f t="shared" si="1"/>
        <v/>
      </c>
      <c r="G9" s="217"/>
      <c r="H9" s="104"/>
    </row>
    <row r="10" spans="1:8" ht="21" customHeight="1">
      <c r="A10" s="219"/>
      <c r="B10" s="223" t="str">
        <f>IF(AND(D10=0),"","公民館収入")</f>
        <v/>
      </c>
      <c r="C10" s="217"/>
      <c r="D10" s="104"/>
      <c r="E10" s="219"/>
      <c r="F10" s="223" t="str">
        <f t="shared" si="1"/>
        <v/>
      </c>
      <c r="G10" s="217"/>
      <c r="H10" s="104"/>
    </row>
    <row r="11" spans="1:8" ht="21" customHeight="1">
      <c r="A11" s="219"/>
      <c r="B11" s="223" t="str">
        <f t="shared" si="0"/>
        <v/>
      </c>
      <c r="C11" s="217"/>
      <c r="D11" s="104"/>
      <c r="E11" s="219"/>
      <c r="F11" s="223" t="str">
        <f t="shared" si="1"/>
        <v/>
      </c>
      <c r="G11" s="217"/>
      <c r="H11" s="104"/>
    </row>
    <row r="12" spans="1:8" ht="21" customHeight="1">
      <c r="A12" s="219"/>
      <c r="B12" s="223" t="str">
        <f t="shared" si="0"/>
        <v/>
      </c>
      <c r="C12" s="217"/>
      <c r="D12" s="104"/>
      <c r="E12" s="219"/>
      <c r="F12" s="223" t="str">
        <f t="shared" si="1"/>
        <v/>
      </c>
      <c r="G12" s="217"/>
      <c r="H12" s="104"/>
    </row>
    <row r="13" spans="1:8" ht="21" customHeight="1">
      <c r="A13" s="219"/>
      <c r="B13" s="223" t="str">
        <f t="shared" si="0"/>
        <v/>
      </c>
      <c r="C13" s="217"/>
      <c r="D13" s="104"/>
      <c r="E13" s="219"/>
      <c r="F13" s="223" t="str">
        <f t="shared" si="1"/>
        <v/>
      </c>
      <c r="G13" s="217"/>
      <c r="H13" s="104"/>
    </row>
    <row r="14" spans="1:8" ht="21" customHeight="1">
      <c r="A14" s="219"/>
      <c r="B14" s="223" t="str">
        <f t="shared" si="0"/>
        <v/>
      </c>
      <c r="C14" s="217"/>
      <c r="D14" s="104"/>
      <c r="E14" s="219"/>
      <c r="F14" s="223" t="str">
        <f t="shared" si="1"/>
        <v/>
      </c>
      <c r="G14" s="217"/>
      <c r="H14" s="104"/>
    </row>
    <row r="15" spans="1:8" ht="21" customHeight="1">
      <c r="A15" s="219"/>
      <c r="B15" s="223" t="str">
        <f t="shared" si="0"/>
        <v/>
      </c>
      <c r="C15" s="217"/>
      <c r="D15" s="104"/>
      <c r="E15" s="219"/>
      <c r="F15" s="223" t="str">
        <f t="shared" si="1"/>
        <v/>
      </c>
      <c r="G15" s="217"/>
      <c r="H15" s="104"/>
    </row>
    <row r="16" spans="1:8" ht="21" customHeight="1">
      <c r="A16" s="219"/>
      <c r="B16" s="223" t="str">
        <f t="shared" si="0"/>
        <v/>
      </c>
      <c r="C16" s="217"/>
      <c r="D16" s="104"/>
      <c r="E16" s="219"/>
      <c r="F16" s="223" t="str">
        <f t="shared" si="1"/>
        <v/>
      </c>
      <c r="G16" s="217"/>
      <c r="H16" s="104"/>
    </row>
    <row r="17" spans="1:8" ht="21" customHeight="1">
      <c r="A17" s="219"/>
      <c r="B17" s="223" t="str">
        <f t="shared" si="0"/>
        <v/>
      </c>
      <c r="C17" s="217"/>
      <c r="D17" s="104"/>
      <c r="E17" s="219"/>
      <c r="F17" s="223" t="str">
        <f t="shared" si="1"/>
        <v/>
      </c>
      <c r="G17" s="217"/>
      <c r="H17" s="104"/>
    </row>
    <row r="18" spans="1:8" ht="21" customHeight="1">
      <c r="A18" s="219"/>
      <c r="B18" s="223" t="str">
        <f t="shared" si="0"/>
        <v/>
      </c>
      <c r="C18" s="217"/>
      <c r="D18" s="104"/>
      <c r="E18" s="219"/>
      <c r="F18" s="223" t="str">
        <f t="shared" si="1"/>
        <v/>
      </c>
      <c r="G18" s="217"/>
      <c r="H18" s="104"/>
    </row>
    <row r="19" spans="1:8" ht="21" customHeight="1">
      <c r="A19" s="219"/>
      <c r="B19" s="223" t="str">
        <f t="shared" si="0"/>
        <v/>
      </c>
      <c r="C19" s="217"/>
      <c r="D19" s="104"/>
      <c r="E19" s="219"/>
      <c r="F19" s="223" t="str">
        <f t="shared" si="1"/>
        <v/>
      </c>
      <c r="G19" s="217"/>
      <c r="H19" s="104"/>
    </row>
    <row r="20" spans="1:8" ht="21" customHeight="1">
      <c r="A20" s="219"/>
      <c r="B20" s="223" t="str">
        <f t="shared" si="0"/>
        <v/>
      </c>
      <c r="C20" s="217"/>
      <c r="D20" s="104"/>
      <c r="E20" s="219"/>
      <c r="F20" s="223" t="str">
        <f t="shared" si="1"/>
        <v/>
      </c>
      <c r="G20" s="217"/>
      <c r="H20" s="104"/>
    </row>
    <row r="21" spans="1:8" ht="21" customHeight="1">
      <c r="A21" s="219"/>
      <c r="B21" s="223" t="str">
        <f t="shared" si="0"/>
        <v/>
      </c>
      <c r="C21" s="217"/>
      <c r="D21" s="104"/>
      <c r="E21" s="219"/>
      <c r="F21" s="223" t="str">
        <f t="shared" si="1"/>
        <v/>
      </c>
      <c r="G21" s="217"/>
      <c r="H21" s="104"/>
    </row>
    <row r="22" spans="1:8" ht="21" customHeight="1">
      <c r="A22" s="219"/>
      <c r="B22" s="223" t="str">
        <f t="shared" si="0"/>
        <v/>
      </c>
      <c r="C22" s="217"/>
      <c r="D22" s="104"/>
      <c r="E22" s="219"/>
      <c r="F22" s="223" t="str">
        <f t="shared" si="1"/>
        <v/>
      </c>
      <c r="G22" s="217"/>
      <c r="H22" s="104"/>
    </row>
    <row r="23" spans="1:8" ht="21" customHeight="1">
      <c r="A23" s="219"/>
      <c r="B23" s="223" t="str">
        <f t="shared" si="0"/>
        <v/>
      </c>
      <c r="C23" s="217"/>
      <c r="D23" s="104"/>
      <c r="E23" s="219"/>
      <c r="F23" s="223" t="str">
        <f t="shared" si="1"/>
        <v/>
      </c>
      <c r="G23" s="217"/>
      <c r="H23" s="104"/>
    </row>
    <row r="24" spans="1:8" ht="21" customHeight="1">
      <c r="A24" s="219"/>
      <c r="B24" s="223" t="str">
        <f t="shared" si="0"/>
        <v/>
      </c>
      <c r="C24" s="217"/>
      <c r="D24" s="104"/>
      <c r="E24" s="219"/>
      <c r="F24" s="223" t="str">
        <f t="shared" si="1"/>
        <v/>
      </c>
      <c r="G24" s="217"/>
      <c r="H24" s="104"/>
    </row>
    <row r="25" spans="1:8" ht="21" customHeight="1">
      <c r="A25" s="219"/>
      <c r="B25" s="223" t="str">
        <f t="shared" si="0"/>
        <v/>
      </c>
      <c r="C25" s="217"/>
      <c r="D25" s="104"/>
      <c r="E25" s="219"/>
      <c r="F25" s="223" t="str">
        <f t="shared" si="1"/>
        <v/>
      </c>
      <c r="G25" s="217"/>
      <c r="H25" s="104"/>
    </row>
    <row r="26" spans="1:8" ht="21" customHeight="1">
      <c r="A26" s="219"/>
      <c r="B26" s="223" t="str">
        <f t="shared" si="0"/>
        <v/>
      </c>
      <c r="C26" s="217"/>
      <c r="D26" s="104"/>
      <c r="E26" s="219"/>
      <c r="F26" s="223" t="str">
        <f t="shared" si="1"/>
        <v/>
      </c>
      <c r="G26" s="217"/>
      <c r="H26" s="104"/>
    </row>
    <row r="27" spans="1:8" ht="21" customHeight="1">
      <c r="A27" s="219"/>
      <c r="B27" s="223" t="str">
        <f t="shared" si="0"/>
        <v/>
      </c>
      <c r="C27" s="217"/>
      <c r="D27" s="104"/>
      <c r="E27" s="219"/>
      <c r="F27" s="223" t="str">
        <f t="shared" si="1"/>
        <v/>
      </c>
      <c r="G27" s="217"/>
      <c r="H27" s="104"/>
    </row>
    <row r="28" spans="1:8" ht="21" customHeight="1">
      <c r="A28" s="219"/>
      <c r="B28" s="223" t="str">
        <f t="shared" si="0"/>
        <v/>
      </c>
      <c r="C28" s="217"/>
      <c r="D28" s="104"/>
      <c r="E28" s="219"/>
      <c r="F28" s="223" t="str">
        <f t="shared" si="1"/>
        <v/>
      </c>
      <c r="G28" s="217"/>
      <c r="H28" s="104"/>
    </row>
    <row r="29" spans="1:8" ht="21" customHeight="1">
      <c r="A29" s="219"/>
      <c r="B29" s="223" t="str">
        <f t="shared" si="0"/>
        <v/>
      </c>
      <c r="C29" s="217"/>
      <c r="D29" s="104"/>
      <c r="E29" s="219"/>
      <c r="F29" s="223" t="str">
        <f t="shared" si="1"/>
        <v/>
      </c>
      <c r="G29" s="217"/>
      <c r="H29" s="104"/>
    </row>
    <row r="30" spans="1:8" ht="21" customHeight="1">
      <c r="A30" s="219"/>
      <c r="B30" s="223" t="str">
        <f t="shared" si="0"/>
        <v/>
      </c>
      <c r="C30" s="217"/>
      <c r="D30" s="104"/>
      <c r="E30" s="219"/>
      <c r="F30" s="223" t="str">
        <f t="shared" si="1"/>
        <v/>
      </c>
      <c r="G30" s="217"/>
      <c r="H30" s="104"/>
    </row>
    <row r="31" spans="1:8" ht="21" customHeight="1">
      <c r="A31" s="219"/>
      <c r="B31" s="223" t="str">
        <f t="shared" si="0"/>
        <v/>
      </c>
      <c r="C31" s="217"/>
      <c r="D31" s="104"/>
      <c r="E31" s="219"/>
      <c r="F31" s="223" t="str">
        <f t="shared" si="1"/>
        <v/>
      </c>
      <c r="G31" s="217"/>
      <c r="H31" s="104"/>
    </row>
    <row r="32" spans="1:8" ht="21" customHeight="1">
      <c r="A32" s="219"/>
      <c r="B32" s="223" t="str">
        <f t="shared" si="0"/>
        <v/>
      </c>
      <c r="C32" s="217"/>
      <c r="D32" s="104"/>
      <c r="E32" s="219"/>
      <c r="F32" s="223" t="str">
        <f t="shared" si="1"/>
        <v/>
      </c>
      <c r="G32" s="217"/>
      <c r="H32" s="104"/>
    </row>
    <row r="33" spans="1:8" ht="21" customHeight="1">
      <c r="A33" s="219"/>
      <c r="B33" s="223" t="str">
        <f t="shared" si="0"/>
        <v/>
      </c>
      <c r="C33" s="217"/>
      <c r="D33" s="104"/>
      <c r="E33" s="219"/>
      <c r="F33" s="223" t="str">
        <f t="shared" si="1"/>
        <v/>
      </c>
      <c r="G33" s="217"/>
      <c r="H33" s="104"/>
    </row>
    <row r="34" spans="1:8" s="37" customFormat="1" ht="21" customHeight="1">
      <c r="A34" s="219"/>
      <c r="B34" s="223" t="str">
        <f t="shared" si="0"/>
        <v/>
      </c>
      <c r="C34" s="217"/>
      <c r="D34" s="104"/>
      <c r="E34" s="296" t="s">
        <v>153</v>
      </c>
      <c r="F34" s="297"/>
      <c r="G34" s="297"/>
      <c r="H34" s="107" t="str">
        <f>IF(AND($G$5,$H$5=""),"",SUM($H$5:$H$33))</f>
        <v/>
      </c>
    </row>
    <row r="35" spans="1:8" s="37" customFormat="1" ht="21" customHeight="1" thickBot="1">
      <c r="A35" s="298" t="s">
        <v>152</v>
      </c>
      <c r="B35" s="299"/>
      <c r="C35" s="299"/>
      <c r="D35" s="105" t="str">
        <f>IF(AND($C$5,$D$5=""),"",SUM($D$5:$D$34))</f>
        <v/>
      </c>
      <c r="E35" s="288" t="s">
        <v>154</v>
      </c>
      <c r="F35" s="289"/>
      <c r="G35" s="289"/>
      <c r="H35" s="105" t="str">
        <f>IF(AND($G$5,$H$5=""),"",SUM($D$35+$H$34))</f>
        <v/>
      </c>
    </row>
    <row r="36" spans="1:8" ht="21" customHeight="1" thickTop="1"/>
  </sheetData>
  <sheetProtection formatCells="0"/>
  <mergeCells count="7">
    <mergeCell ref="E34:G34"/>
    <mergeCell ref="A35:C35"/>
    <mergeCell ref="E35:G35"/>
    <mergeCell ref="B2:C2"/>
    <mergeCell ref="B3:D3"/>
    <mergeCell ref="F2:G2"/>
    <mergeCell ref="F3:H3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79998168889431442"/>
  </sheetPr>
  <dimension ref="A1:H35"/>
  <sheetViews>
    <sheetView view="pageLayout" zoomScaleNormal="100" workbookViewId="0"/>
  </sheetViews>
  <sheetFormatPr defaultRowHeight="23.25" customHeight="1"/>
  <cols>
    <col min="1" max="1" width="12" style="97" customWidth="1"/>
    <col min="2" max="2" width="14.25" style="81" customWidth="1"/>
    <col min="3" max="3" width="39.625" style="4" customWidth="1"/>
    <col min="4" max="4" width="20.125" style="106" customWidth="1"/>
    <col min="5" max="5" width="12" style="97" customWidth="1"/>
    <col min="6" max="6" width="14.25" style="81" customWidth="1"/>
    <col min="7" max="7" width="39.625" style="4" customWidth="1"/>
    <col min="8" max="8" width="20.125" style="106" customWidth="1"/>
  </cols>
  <sheetData>
    <row r="1" spans="1:8" ht="23.25" customHeight="1">
      <c r="A1" s="99" t="s">
        <v>130</v>
      </c>
      <c r="B1" s="100"/>
      <c r="C1" s="37"/>
      <c r="D1" s="117" t="s">
        <v>134</v>
      </c>
      <c r="E1" s="99" t="s">
        <v>94</v>
      </c>
      <c r="F1" s="100"/>
      <c r="G1" s="37"/>
      <c r="H1" s="90"/>
    </row>
    <row r="2" spans="1:8" ht="23.25" customHeight="1" thickBot="1">
      <c r="A2" s="99"/>
      <c r="B2" s="284" t="s">
        <v>155</v>
      </c>
      <c r="C2" s="285"/>
      <c r="D2" s="122">
        <f>'科　目'!$D$11</f>
        <v>0</v>
      </c>
      <c r="E2" s="99"/>
      <c r="F2" s="284" t="s">
        <v>155</v>
      </c>
      <c r="G2" s="285"/>
      <c r="H2" s="90"/>
    </row>
    <row r="3" spans="1:8" ht="23.25" customHeight="1" thickBot="1">
      <c r="A3" s="99"/>
      <c r="B3" s="121" t="s">
        <v>156</v>
      </c>
      <c r="C3" s="121"/>
      <c r="D3" s="121"/>
      <c r="E3" s="99"/>
      <c r="F3" s="121" t="s">
        <v>156</v>
      </c>
      <c r="G3" s="121"/>
      <c r="H3" s="121"/>
    </row>
    <row r="4" spans="1:8" ht="23.25" customHeight="1" thickTop="1">
      <c r="A4" s="114" t="s">
        <v>132</v>
      </c>
      <c r="B4" s="95" t="s">
        <v>133</v>
      </c>
      <c r="C4" s="95" t="s">
        <v>137</v>
      </c>
      <c r="D4" s="103" t="s">
        <v>78</v>
      </c>
      <c r="E4" s="114" t="s">
        <v>132</v>
      </c>
      <c r="F4" s="95" t="s">
        <v>133</v>
      </c>
      <c r="G4" s="95" t="s">
        <v>137</v>
      </c>
      <c r="H4" s="103" t="s">
        <v>78</v>
      </c>
    </row>
    <row r="5" spans="1:8" ht="23.25" customHeight="1">
      <c r="A5" s="219"/>
      <c r="B5" s="223" t="str">
        <f>IF(AND(D5=0),"","預 り 金")</f>
        <v/>
      </c>
      <c r="C5" s="217"/>
      <c r="D5" s="104"/>
      <c r="E5" s="219"/>
      <c r="F5" s="223" t="str">
        <f>IF(AND(H5=0),"","預 り 金")</f>
        <v/>
      </c>
      <c r="G5" s="217"/>
      <c r="H5" s="104"/>
    </row>
    <row r="6" spans="1:8" ht="23.25" customHeight="1">
      <c r="A6" s="219"/>
      <c r="B6" s="223" t="str">
        <f t="shared" ref="B6:B32" si="0">IF(AND(D6=0),"","預 り 金")</f>
        <v/>
      </c>
      <c r="C6" s="217"/>
      <c r="D6" s="104"/>
      <c r="E6" s="219"/>
      <c r="F6" s="223" t="str">
        <f t="shared" ref="F6:F32" si="1">IF(AND(H6=0),"","預 り 金")</f>
        <v/>
      </c>
      <c r="G6" s="217"/>
      <c r="H6" s="104"/>
    </row>
    <row r="7" spans="1:8" ht="23.25" customHeight="1">
      <c r="A7" s="219"/>
      <c r="B7" s="223" t="str">
        <f t="shared" si="0"/>
        <v/>
      </c>
      <c r="C7" s="217"/>
      <c r="D7" s="104"/>
      <c r="E7" s="219"/>
      <c r="F7" s="223" t="str">
        <f t="shared" si="1"/>
        <v/>
      </c>
      <c r="G7" s="217"/>
      <c r="H7" s="104"/>
    </row>
    <row r="8" spans="1:8" ht="23.25" customHeight="1">
      <c r="A8" s="219"/>
      <c r="B8" s="223" t="str">
        <f t="shared" si="0"/>
        <v/>
      </c>
      <c r="C8" s="217"/>
      <c r="D8" s="104"/>
      <c r="E8" s="219"/>
      <c r="F8" s="223" t="str">
        <f t="shared" si="1"/>
        <v/>
      </c>
      <c r="G8" s="217"/>
      <c r="H8" s="104"/>
    </row>
    <row r="9" spans="1:8" ht="23.25" customHeight="1">
      <c r="A9" s="219"/>
      <c r="B9" s="223" t="str">
        <f t="shared" si="0"/>
        <v/>
      </c>
      <c r="C9" s="217"/>
      <c r="D9" s="104"/>
      <c r="E9" s="219"/>
      <c r="F9" s="223" t="str">
        <f t="shared" si="1"/>
        <v/>
      </c>
      <c r="G9" s="217"/>
      <c r="H9" s="104"/>
    </row>
    <row r="10" spans="1:8" ht="23.25" customHeight="1">
      <c r="A10" s="219"/>
      <c r="B10" s="223" t="str">
        <f t="shared" si="0"/>
        <v/>
      </c>
      <c r="C10" s="217"/>
      <c r="D10" s="104"/>
      <c r="E10" s="219"/>
      <c r="F10" s="223" t="str">
        <f t="shared" si="1"/>
        <v/>
      </c>
      <c r="G10" s="217"/>
      <c r="H10" s="104"/>
    </row>
    <row r="11" spans="1:8" ht="23.25" customHeight="1">
      <c r="A11" s="219"/>
      <c r="B11" s="223" t="str">
        <f t="shared" si="0"/>
        <v/>
      </c>
      <c r="C11" s="217"/>
      <c r="D11" s="104"/>
      <c r="E11" s="219"/>
      <c r="F11" s="223" t="str">
        <f t="shared" si="1"/>
        <v/>
      </c>
      <c r="G11" s="217"/>
      <c r="H11" s="104"/>
    </row>
    <row r="12" spans="1:8" ht="23.25" customHeight="1">
      <c r="A12" s="219"/>
      <c r="B12" s="223" t="str">
        <f t="shared" si="0"/>
        <v/>
      </c>
      <c r="C12" s="217"/>
      <c r="D12" s="104"/>
      <c r="E12" s="219"/>
      <c r="F12" s="223" t="str">
        <f t="shared" si="1"/>
        <v/>
      </c>
      <c r="G12" s="217"/>
      <c r="H12" s="104"/>
    </row>
    <row r="13" spans="1:8" ht="23.25" customHeight="1">
      <c r="A13" s="219"/>
      <c r="B13" s="223" t="str">
        <f t="shared" si="0"/>
        <v/>
      </c>
      <c r="C13" s="217"/>
      <c r="D13" s="104"/>
      <c r="E13" s="219"/>
      <c r="F13" s="223" t="str">
        <f t="shared" si="1"/>
        <v/>
      </c>
      <c r="G13" s="217"/>
      <c r="H13" s="104"/>
    </row>
    <row r="14" spans="1:8" ht="23.25" customHeight="1">
      <c r="A14" s="219"/>
      <c r="B14" s="223" t="str">
        <f t="shared" si="0"/>
        <v/>
      </c>
      <c r="C14" s="217"/>
      <c r="D14" s="104"/>
      <c r="E14" s="219"/>
      <c r="F14" s="223" t="str">
        <f t="shared" si="1"/>
        <v/>
      </c>
      <c r="G14" s="217"/>
      <c r="H14" s="104"/>
    </row>
    <row r="15" spans="1:8" ht="23.25" customHeight="1">
      <c r="A15" s="219"/>
      <c r="B15" s="223" t="str">
        <f t="shared" si="0"/>
        <v/>
      </c>
      <c r="C15" s="217"/>
      <c r="D15" s="104"/>
      <c r="E15" s="219"/>
      <c r="F15" s="223" t="str">
        <f t="shared" si="1"/>
        <v/>
      </c>
      <c r="G15" s="217"/>
      <c r="H15" s="104"/>
    </row>
    <row r="16" spans="1:8" ht="23.25" customHeight="1">
      <c r="A16" s="219"/>
      <c r="B16" s="223" t="str">
        <f t="shared" si="0"/>
        <v/>
      </c>
      <c r="C16" s="217"/>
      <c r="D16" s="104"/>
      <c r="E16" s="219"/>
      <c r="F16" s="223" t="str">
        <f t="shared" si="1"/>
        <v/>
      </c>
      <c r="G16" s="217"/>
      <c r="H16" s="104"/>
    </row>
    <row r="17" spans="1:8" ht="23.25" customHeight="1">
      <c r="A17" s="219"/>
      <c r="B17" s="223" t="str">
        <f t="shared" si="0"/>
        <v/>
      </c>
      <c r="C17" s="217"/>
      <c r="D17" s="104"/>
      <c r="E17" s="219"/>
      <c r="F17" s="223" t="str">
        <f t="shared" si="1"/>
        <v/>
      </c>
      <c r="G17" s="217"/>
      <c r="H17" s="104"/>
    </row>
    <row r="18" spans="1:8" ht="23.25" customHeight="1">
      <c r="A18" s="219"/>
      <c r="B18" s="223" t="str">
        <f t="shared" si="0"/>
        <v/>
      </c>
      <c r="C18" s="217"/>
      <c r="D18" s="104"/>
      <c r="E18" s="219"/>
      <c r="F18" s="223" t="str">
        <f t="shared" si="1"/>
        <v/>
      </c>
      <c r="G18" s="217"/>
      <c r="H18" s="104"/>
    </row>
    <row r="19" spans="1:8" ht="23.25" customHeight="1">
      <c r="A19" s="219"/>
      <c r="B19" s="223" t="str">
        <f t="shared" si="0"/>
        <v/>
      </c>
      <c r="C19" s="217"/>
      <c r="D19" s="104"/>
      <c r="E19" s="219"/>
      <c r="F19" s="223" t="str">
        <f t="shared" si="1"/>
        <v/>
      </c>
      <c r="G19" s="217"/>
      <c r="H19" s="104"/>
    </row>
    <row r="20" spans="1:8" ht="23.25" customHeight="1">
      <c r="A20" s="219"/>
      <c r="B20" s="223" t="str">
        <f t="shared" si="0"/>
        <v/>
      </c>
      <c r="C20" s="217"/>
      <c r="D20" s="104"/>
      <c r="E20" s="219"/>
      <c r="F20" s="223" t="str">
        <f t="shared" si="1"/>
        <v/>
      </c>
      <c r="G20" s="217"/>
      <c r="H20" s="104"/>
    </row>
    <row r="21" spans="1:8" ht="23.25" customHeight="1">
      <c r="A21" s="219"/>
      <c r="B21" s="223" t="str">
        <f t="shared" si="0"/>
        <v/>
      </c>
      <c r="C21" s="217"/>
      <c r="D21" s="104"/>
      <c r="E21" s="219"/>
      <c r="F21" s="223" t="str">
        <f t="shared" si="1"/>
        <v/>
      </c>
      <c r="G21" s="217"/>
      <c r="H21" s="104"/>
    </row>
    <row r="22" spans="1:8" ht="23.25" customHeight="1">
      <c r="A22" s="219"/>
      <c r="B22" s="223" t="str">
        <f t="shared" si="0"/>
        <v/>
      </c>
      <c r="C22" s="217"/>
      <c r="D22" s="104"/>
      <c r="E22" s="219"/>
      <c r="F22" s="223" t="str">
        <f t="shared" si="1"/>
        <v/>
      </c>
      <c r="G22" s="217"/>
      <c r="H22" s="104"/>
    </row>
    <row r="23" spans="1:8" ht="23.25" customHeight="1">
      <c r="A23" s="219"/>
      <c r="B23" s="223" t="str">
        <f t="shared" si="0"/>
        <v/>
      </c>
      <c r="C23" s="217"/>
      <c r="D23" s="104"/>
      <c r="E23" s="219"/>
      <c r="F23" s="223" t="str">
        <f t="shared" si="1"/>
        <v/>
      </c>
      <c r="G23" s="217"/>
      <c r="H23" s="104"/>
    </row>
    <row r="24" spans="1:8" ht="23.25" customHeight="1">
      <c r="A24" s="219"/>
      <c r="B24" s="223" t="str">
        <f t="shared" si="0"/>
        <v/>
      </c>
      <c r="C24" s="217"/>
      <c r="D24" s="104"/>
      <c r="E24" s="219"/>
      <c r="F24" s="223" t="str">
        <f t="shared" si="1"/>
        <v/>
      </c>
      <c r="G24" s="217"/>
      <c r="H24" s="104"/>
    </row>
    <row r="25" spans="1:8" ht="23.25" customHeight="1">
      <c r="A25" s="219"/>
      <c r="B25" s="223" t="str">
        <f t="shared" si="0"/>
        <v/>
      </c>
      <c r="C25" s="217"/>
      <c r="D25" s="104"/>
      <c r="E25" s="219"/>
      <c r="F25" s="223" t="str">
        <f t="shared" si="1"/>
        <v/>
      </c>
      <c r="G25" s="217"/>
      <c r="H25" s="104"/>
    </row>
    <row r="26" spans="1:8" ht="23.25" customHeight="1">
      <c r="A26" s="219"/>
      <c r="B26" s="223" t="str">
        <f t="shared" si="0"/>
        <v/>
      </c>
      <c r="C26" s="217"/>
      <c r="D26" s="104"/>
      <c r="E26" s="219"/>
      <c r="F26" s="223" t="str">
        <f t="shared" si="1"/>
        <v/>
      </c>
      <c r="G26" s="217"/>
      <c r="H26" s="104"/>
    </row>
    <row r="27" spans="1:8" ht="23.25" customHeight="1">
      <c r="A27" s="219"/>
      <c r="B27" s="223" t="str">
        <f t="shared" si="0"/>
        <v/>
      </c>
      <c r="C27" s="217"/>
      <c r="D27" s="104"/>
      <c r="E27" s="219"/>
      <c r="F27" s="223" t="str">
        <f t="shared" si="1"/>
        <v/>
      </c>
      <c r="G27" s="217"/>
      <c r="H27" s="104"/>
    </row>
    <row r="28" spans="1:8" ht="23.25" customHeight="1">
      <c r="A28" s="219"/>
      <c r="B28" s="223" t="str">
        <f t="shared" si="0"/>
        <v/>
      </c>
      <c r="C28" s="217"/>
      <c r="D28" s="104"/>
      <c r="E28" s="219"/>
      <c r="F28" s="223" t="str">
        <f t="shared" si="1"/>
        <v/>
      </c>
      <c r="G28" s="217"/>
      <c r="H28" s="104"/>
    </row>
    <row r="29" spans="1:8" ht="23.25" customHeight="1">
      <c r="A29" s="219"/>
      <c r="B29" s="223" t="str">
        <f t="shared" si="0"/>
        <v/>
      </c>
      <c r="C29" s="217"/>
      <c r="D29" s="104"/>
      <c r="E29" s="219"/>
      <c r="F29" s="223" t="str">
        <f t="shared" si="1"/>
        <v/>
      </c>
      <c r="G29" s="217"/>
      <c r="H29" s="104"/>
    </row>
    <row r="30" spans="1:8" ht="23.25" customHeight="1">
      <c r="A30" s="219"/>
      <c r="B30" s="223" t="str">
        <f t="shared" si="0"/>
        <v/>
      </c>
      <c r="C30" s="217"/>
      <c r="D30" s="104"/>
      <c r="E30" s="219"/>
      <c r="F30" s="223" t="str">
        <f t="shared" si="1"/>
        <v/>
      </c>
      <c r="G30" s="217"/>
      <c r="H30" s="104"/>
    </row>
    <row r="31" spans="1:8" ht="23.25" customHeight="1">
      <c r="A31" s="219"/>
      <c r="B31" s="223" t="str">
        <f t="shared" si="0"/>
        <v/>
      </c>
      <c r="C31" s="217"/>
      <c r="D31" s="104"/>
      <c r="E31" s="219"/>
      <c r="F31" s="223" t="str">
        <f t="shared" si="1"/>
        <v/>
      </c>
      <c r="G31" s="217"/>
      <c r="H31" s="104"/>
    </row>
    <row r="32" spans="1:8" ht="23.25" customHeight="1">
      <c r="A32" s="219"/>
      <c r="B32" s="223" t="str">
        <f t="shared" si="0"/>
        <v/>
      </c>
      <c r="C32" s="217"/>
      <c r="D32" s="104"/>
      <c r="E32" s="219"/>
      <c r="F32" s="223" t="str">
        <f t="shared" si="1"/>
        <v/>
      </c>
      <c r="G32" s="217"/>
      <c r="H32" s="104"/>
    </row>
    <row r="33" spans="1:8" s="37" customFormat="1" ht="23.25" customHeight="1">
      <c r="A33" s="296" t="s">
        <v>153</v>
      </c>
      <c r="B33" s="297"/>
      <c r="C33" s="297"/>
      <c r="D33" s="107" t="str">
        <f>IF(AND($C$5,$D$5=""),"",SUM($D$5:$D$32))</f>
        <v/>
      </c>
      <c r="E33" s="296" t="s">
        <v>153</v>
      </c>
      <c r="F33" s="297"/>
      <c r="G33" s="297"/>
      <c r="H33" s="107" t="str">
        <f>IF(AND($G$5,$H$5=""),"",SUM($H$5:$H$32))</f>
        <v/>
      </c>
    </row>
    <row r="34" spans="1:8" s="37" customFormat="1" ht="23.25" customHeight="1" thickBot="1">
      <c r="A34" s="288" t="s">
        <v>157</v>
      </c>
      <c r="B34" s="289"/>
      <c r="C34" s="289"/>
      <c r="D34" s="105" t="str">
        <f>IF(AND($C$5,$D$5=""),"",$D$33)</f>
        <v/>
      </c>
      <c r="E34" s="288" t="s">
        <v>157</v>
      </c>
      <c r="F34" s="289"/>
      <c r="G34" s="289"/>
      <c r="H34" s="105" t="str">
        <f>IF(AND($G$5,$H$5=""),"",SUM($D$34+$H$33))</f>
        <v/>
      </c>
    </row>
    <row r="35" spans="1:8" ht="23.25" customHeight="1" thickTop="1"/>
  </sheetData>
  <mergeCells count="6">
    <mergeCell ref="B2:C2"/>
    <mergeCell ref="A33:C33"/>
    <mergeCell ref="A34:C34"/>
    <mergeCell ref="F2:G2"/>
    <mergeCell ref="E33:G33"/>
    <mergeCell ref="E34:G34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59999389629810485"/>
  </sheetPr>
  <dimension ref="A1:D34"/>
  <sheetViews>
    <sheetView topLeftCell="A4" workbookViewId="0">
      <selection activeCell="D34" sqref="D34"/>
    </sheetView>
  </sheetViews>
  <sheetFormatPr defaultRowHeight="22.5" customHeight="1"/>
  <cols>
    <col min="1" max="1" width="12" style="97" customWidth="1"/>
    <col min="2" max="2" width="14.25" style="81" customWidth="1"/>
    <col min="3" max="3" width="39.625" style="4" customWidth="1"/>
    <col min="4" max="4" width="20.125" style="106" customWidth="1"/>
  </cols>
  <sheetData>
    <row r="1" spans="1:4" ht="22.5" customHeight="1">
      <c r="A1" s="99" t="s">
        <v>94</v>
      </c>
      <c r="B1" s="100"/>
      <c r="C1" s="37"/>
      <c r="D1" s="117" t="s">
        <v>134</v>
      </c>
    </row>
    <row r="2" spans="1:4" ht="22.5" customHeight="1" thickBot="1">
      <c r="A2" s="99"/>
      <c r="B2" s="284" t="s">
        <v>158</v>
      </c>
      <c r="C2" s="285"/>
      <c r="D2" s="120">
        <f>'科　目'!$D$12</f>
        <v>0</v>
      </c>
    </row>
    <row r="3" spans="1:4" ht="22.5" customHeight="1" thickBot="1">
      <c r="A3" s="99"/>
      <c r="B3" s="121"/>
      <c r="C3" s="121"/>
      <c r="D3" s="121"/>
    </row>
    <row r="4" spans="1:4" ht="22.5" customHeight="1" thickTop="1">
      <c r="A4" s="114" t="s">
        <v>132</v>
      </c>
      <c r="B4" s="95" t="s">
        <v>133</v>
      </c>
      <c r="C4" s="95" t="s">
        <v>137</v>
      </c>
      <c r="D4" s="103" t="s">
        <v>78</v>
      </c>
    </row>
    <row r="5" spans="1:4" ht="22.5" customHeight="1">
      <c r="A5" s="219"/>
      <c r="B5" s="223" t="str">
        <f>IF(AND(D5=0),"","雑 収 入")</f>
        <v/>
      </c>
      <c r="C5" s="217"/>
      <c r="D5" s="104"/>
    </row>
    <row r="6" spans="1:4" ht="22.5" customHeight="1">
      <c r="A6" s="219"/>
      <c r="B6" s="223" t="str">
        <f t="shared" ref="B6:B33" si="0">IF(AND(D6=0),"","雑 収 入")</f>
        <v/>
      </c>
      <c r="C6" s="217"/>
      <c r="D6" s="104"/>
    </row>
    <row r="7" spans="1:4" ht="22.5" customHeight="1">
      <c r="A7" s="219"/>
      <c r="B7" s="223" t="str">
        <f t="shared" si="0"/>
        <v/>
      </c>
      <c r="C7" s="217"/>
      <c r="D7" s="104"/>
    </row>
    <row r="8" spans="1:4" ht="22.5" customHeight="1">
      <c r="A8" s="219"/>
      <c r="B8" s="223" t="str">
        <f t="shared" si="0"/>
        <v/>
      </c>
      <c r="C8" s="217"/>
      <c r="D8" s="104"/>
    </row>
    <row r="9" spans="1:4" ht="22.5" customHeight="1">
      <c r="A9" s="219"/>
      <c r="B9" s="223" t="str">
        <f t="shared" si="0"/>
        <v/>
      </c>
      <c r="C9" s="217"/>
      <c r="D9" s="104"/>
    </row>
    <row r="10" spans="1:4" ht="22.5" customHeight="1">
      <c r="A10" s="219"/>
      <c r="B10" s="223" t="str">
        <f t="shared" si="0"/>
        <v/>
      </c>
      <c r="C10" s="217"/>
      <c r="D10" s="104"/>
    </row>
    <row r="11" spans="1:4" ht="22.5" customHeight="1">
      <c r="A11" s="219"/>
      <c r="B11" s="223" t="str">
        <f t="shared" si="0"/>
        <v/>
      </c>
      <c r="C11" s="217"/>
      <c r="D11" s="104"/>
    </row>
    <row r="12" spans="1:4" ht="22.5" customHeight="1">
      <c r="A12" s="219"/>
      <c r="B12" s="223" t="str">
        <f t="shared" si="0"/>
        <v/>
      </c>
      <c r="C12" s="217"/>
      <c r="D12" s="104"/>
    </row>
    <row r="13" spans="1:4" ht="22.5" customHeight="1">
      <c r="A13" s="219"/>
      <c r="B13" s="223" t="str">
        <f t="shared" si="0"/>
        <v/>
      </c>
      <c r="C13" s="217"/>
      <c r="D13" s="104"/>
    </row>
    <row r="14" spans="1:4" ht="22.5" customHeight="1">
      <c r="A14" s="219"/>
      <c r="B14" s="223" t="str">
        <f t="shared" si="0"/>
        <v/>
      </c>
      <c r="C14" s="217"/>
      <c r="D14" s="104"/>
    </row>
    <row r="15" spans="1:4" ht="22.5" customHeight="1">
      <c r="A15" s="219"/>
      <c r="B15" s="223" t="str">
        <f t="shared" si="0"/>
        <v/>
      </c>
      <c r="C15" s="217"/>
      <c r="D15" s="104"/>
    </row>
    <row r="16" spans="1:4" ht="22.5" customHeight="1">
      <c r="A16" s="219"/>
      <c r="B16" s="223" t="str">
        <f t="shared" si="0"/>
        <v/>
      </c>
      <c r="C16" s="217"/>
      <c r="D16" s="104"/>
    </row>
    <row r="17" spans="1:4" ht="22.5" customHeight="1">
      <c r="A17" s="219"/>
      <c r="B17" s="223" t="str">
        <f t="shared" si="0"/>
        <v/>
      </c>
      <c r="C17" s="217"/>
      <c r="D17" s="104"/>
    </row>
    <row r="18" spans="1:4" ht="22.5" customHeight="1">
      <c r="A18" s="219"/>
      <c r="B18" s="223" t="str">
        <f t="shared" si="0"/>
        <v/>
      </c>
      <c r="C18" s="217"/>
      <c r="D18" s="104"/>
    </row>
    <row r="19" spans="1:4" ht="22.5" customHeight="1">
      <c r="A19" s="219"/>
      <c r="B19" s="223" t="str">
        <f t="shared" si="0"/>
        <v/>
      </c>
      <c r="C19" s="217"/>
      <c r="D19" s="104"/>
    </row>
    <row r="20" spans="1:4" ht="22.5" customHeight="1">
      <c r="A20" s="219"/>
      <c r="B20" s="223" t="str">
        <f t="shared" si="0"/>
        <v/>
      </c>
      <c r="C20" s="217"/>
      <c r="D20" s="104"/>
    </row>
    <row r="21" spans="1:4" ht="22.5" customHeight="1">
      <c r="A21" s="219"/>
      <c r="B21" s="223" t="str">
        <f t="shared" si="0"/>
        <v/>
      </c>
      <c r="C21" s="217"/>
      <c r="D21" s="104"/>
    </row>
    <row r="22" spans="1:4" ht="22.5" customHeight="1">
      <c r="A22" s="219"/>
      <c r="B22" s="223" t="str">
        <f t="shared" si="0"/>
        <v/>
      </c>
      <c r="C22" s="217"/>
      <c r="D22" s="104"/>
    </row>
    <row r="23" spans="1:4" ht="22.5" customHeight="1">
      <c r="A23" s="219"/>
      <c r="B23" s="223" t="str">
        <f t="shared" si="0"/>
        <v/>
      </c>
      <c r="C23" s="217"/>
      <c r="D23" s="104"/>
    </row>
    <row r="24" spans="1:4" ht="22.5" customHeight="1">
      <c r="A24" s="219"/>
      <c r="B24" s="223" t="str">
        <f t="shared" si="0"/>
        <v/>
      </c>
      <c r="C24" s="217"/>
      <c r="D24" s="104"/>
    </row>
    <row r="25" spans="1:4" ht="22.5" customHeight="1">
      <c r="A25" s="219"/>
      <c r="B25" s="223" t="str">
        <f t="shared" si="0"/>
        <v/>
      </c>
      <c r="C25" s="217"/>
      <c r="D25" s="104"/>
    </row>
    <row r="26" spans="1:4" ht="22.5" customHeight="1">
      <c r="A26" s="219"/>
      <c r="B26" s="223" t="str">
        <f t="shared" si="0"/>
        <v/>
      </c>
      <c r="C26" s="217"/>
      <c r="D26" s="104"/>
    </row>
    <row r="27" spans="1:4" ht="22.5" customHeight="1">
      <c r="A27" s="219"/>
      <c r="B27" s="223" t="str">
        <f t="shared" si="0"/>
        <v/>
      </c>
      <c r="C27" s="217"/>
      <c r="D27" s="104"/>
    </row>
    <row r="28" spans="1:4" ht="22.5" customHeight="1">
      <c r="A28" s="219"/>
      <c r="B28" s="223" t="str">
        <f t="shared" si="0"/>
        <v/>
      </c>
      <c r="C28" s="217"/>
      <c r="D28" s="104"/>
    </row>
    <row r="29" spans="1:4" ht="22.5" customHeight="1">
      <c r="A29" s="219"/>
      <c r="B29" s="223" t="str">
        <f t="shared" si="0"/>
        <v/>
      </c>
      <c r="C29" s="217"/>
      <c r="D29" s="104"/>
    </row>
    <row r="30" spans="1:4" ht="22.5" customHeight="1">
      <c r="A30" s="219"/>
      <c r="B30" s="223" t="str">
        <f t="shared" si="0"/>
        <v/>
      </c>
      <c r="C30" s="217"/>
      <c r="D30" s="104"/>
    </row>
    <row r="31" spans="1:4" ht="22.5" customHeight="1">
      <c r="A31" s="219"/>
      <c r="B31" s="223" t="str">
        <f t="shared" si="0"/>
        <v/>
      </c>
      <c r="C31" s="217"/>
      <c r="D31" s="104"/>
    </row>
    <row r="32" spans="1:4" ht="22.5" customHeight="1">
      <c r="A32" s="219"/>
      <c r="B32" s="223" t="str">
        <f t="shared" si="0"/>
        <v/>
      </c>
      <c r="C32" s="217"/>
      <c r="D32" s="104"/>
    </row>
    <row r="33" spans="1:4" ht="22.5" customHeight="1">
      <c r="A33" s="219"/>
      <c r="B33" s="223" t="str">
        <f t="shared" si="0"/>
        <v/>
      </c>
      <c r="C33" s="217"/>
      <c r="D33" s="104"/>
    </row>
    <row r="34" spans="1:4" ht="22.5" customHeight="1">
      <c r="A34" s="296" t="s">
        <v>153</v>
      </c>
      <c r="B34" s="297"/>
      <c r="C34" s="297"/>
      <c r="D34" s="107" t="str">
        <f>IF(AND($C$5,$D$5=""),"",SUM($D$5:$D$33))</f>
        <v/>
      </c>
    </row>
  </sheetData>
  <sheetProtection formatCells="0"/>
  <mergeCells count="2">
    <mergeCell ref="B2:C2"/>
    <mergeCell ref="A34:C34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D39"/>
  <sheetViews>
    <sheetView workbookViewId="0">
      <selection activeCell="D38" sqref="D38"/>
    </sheetView>
  </sheetViews>
  <sheetFormatPr defaultRowHeight="20.25" customHeight="1"/>
  <cols>
    <col min="1" max="1" width="12" style="57" customWidth="1"/>
    <col min="2" max="2" width="15.5" customWidth="1"/>
    <col min="3" max="3" width="41" customWidth="1"/>
    <col min="4" max="4" width="19.625" customWidth="1"/>
  </cols>
  <sheetData>
    <row r="1" spans="1:4" ht="20.25" customHeight="1">
      <c r="A1" s="57" t="s">
        <v>26</v>
      </c>
      <c r="D1" s="182" t="s">
        <v>134</v>
      </c>
    </row>
    <row r="2" spans="1:4" ht="20.25" customHeight="1" thickBot="1">
      <c r="B2" s="250" t="s">
        <v>160</v>
      </c>
      <c r="C2" s="301"/>
      <c r="D2" s="130">
        <f>'科　目'!$D$15</f>
        <v>0</v>
      </c>
    </row>
    <row r="3" spans="1:4" ht="20.25" customHeight="1" thickBot="1">
      <c r="A3" s="124"/>
      <c r="B3" s="294" t="s">
        <v>161</v>
      </c>
      <c r="C3" s="294"/>
    </row>
    <row r="4" spans="1:4" ht="20.25" customHeight="1" thickTop="1" thickBot="1">
      <c r="A4" s="126" t="s">
        <v>159</v>
      </c>
      <c r="B4" s="127" t="s">
        <v>105</v>
      </c>
      <c r="C4" s="128" t="s">
        <v>162</v>
      </c>
      <c r="D4" s="129" t="s">
        <v>163</v>
      </c>
    </row>
    <row r="5" spans="1:4" ht="20.25" customHeight="1">
      <c r="A5" s="231"/>
      <c r="B5" s="125" t="str">
        <f>IF(AND(D5=""),"","負　担　金")</f>
        <v/>
      </c>
      <c r="C5" s="224"/>
      <c r="D5" s="235"/>
    </row>
    <row r="6" spans="1:4" ht="20.25" customHeight="1">
      <c r="A6" s="231"/>
      <c r="B6" s="125" t="str">
        <f>IF(AND(D6=""),"","負　担　金")</f>
        <v/>
      </c>
      <c r="C6" s="224"/>
      <c r="D6" s="225"/>
    </row>
    <row r="7" spans="1:4" ht="20.25" customHeight="1">
      <c r="A7" s="231"/>
      <c r="B7" s="125" t="str">
        <f t="shared" ref="B7:B37" si="0">IF(AND(D7=""),"","負　担　金")</f>
        <v/>
      </c>
      <c r="C7" s="224"/>
      <c r="D7" s="225"/>
    </row>
    <row r="8" spans="1:4" ht="20.25" customHeight="1">
      <c r="A8" s="231"/>
      <c r="B8" s="125" t="str">
        <f t="shared" si="0"/>
        <v/>
      </c>
      <c r="C8" s="224"/>
      <c r="D8" s="225"/>
    </row>
    <row r="9" spans="1:4" ht="20.25" customHeight="1">
      <c r="A9" s="231"/>
      <c r="B9" s="125" t="str">
        <f t="shared" si="0"/>
        <v/>
      </c>
      <c r="C9" s="224"/>
      <c r="D9" s="225"/>
    </row>
    <row r="10" spans="1:4" ht="20.25" customHeight="1">
      <c r="A10" s="231"/>
      <c r="B10" s="125" t="str">
        <f t="shared" si="0"/>
        <v/>
      </c>
      <c r="C10" s="224"/>
      <c r="D10" s="225"/>
    </row>
    <row r="11" spans="1:4" ht="20.25" customHeight="1">
      <c r="A11" s="231"/>
      <c r="B11" s="125" t="str">
        <f t="shared" si="0"/>
        <v/>
      </c>
      <c r="C11" s="224"/>
      <c r="D11" s="225"/>
    </row>
    <row r="12" spans="1:4" ht="20.25" customHeight="1">
      <c r="A12" s="231"/>
      <c r="B12" s="125" t="str">
        <f t="shared" si="0"/>
        <v/>
      </c>
      <c r="C12" s="224"/>
      <c r="D12" s="225"/>
    </row>
    <row r="13" spans="1:4" ht="20.25" customHeight="1">
      <c r="A13" s="231"/>
      <c r="B13" s="125" t="str">
        <f t="shared" si="0"/>
        <v/>
      </c>
      <c r="C13" s="224"/>
      <c r="D13" s="225"/>
    </row>
    <row r="14" spans="1:4" ht="20.25" customHeight="1">
      <c r="A14" s="231"/>
      <c r="B14" s="125" t="str">
        <f t="shared" si="0"/>
        <v/>
      </c>
      <c r="C14" s="224"/>
      <c r="D14" s="225"/>
    </row>
    <row r="15" spans="1:4" ht="20.25" customHeight="1">
      <c r="A15" s="231"/>
      <c r="B15" s="125" t="str">
        <f t="shared" si="0"/>
        <v/>
      </c>
      <c r="C15" s="224"/>
      <c r="D15" s="225"/>
    </row>
    <row r="16" spans="1:4" ht="20.25" customHeight="1">
      <c r="A16" s="231"/>
      <c r="B16" s="125" t="str">
        <f t="shared" si="0"/>
        <v/>
      </c>
      <c r="C16" s="224"/>
      <c r="D16" s="225"/>
    </row>
    <row r="17" spans="1:4" ht="20.25" customHeight="1">
      <c r="A17" s="231"/>
      <c r="B17" s="125" t="str">
        <f t="shared" si="0"/>
        <v/>
      </c>
      <c r="C17" s="224"/>
      <c r="D17" s="225"/>
    </row>
    <row r="18" spans="1:4" ht="20.25" customHeight="1">
      <c r="A18" s="231"/>
      <c r="B18" s="125" t="str">
        <f t="shared" si="0"/>
        <v/>
      </c>
      <c r="C18" s="224"/>
      <c r="D18" s="225"/>
    </row>
    <row r="19" spans="1:4" ht="20.25" customHeight="1">
      <c r="A19" s="231"/>
      <c r="B19" s="125" t="str">
        <f t="shared" si="0"/>
        <v/>
      </c>
      <c r="C19" s="224"/>
      <c r="D19" s="225"/>
    </row>
    <row r="20" spans="1:4" ht="20.25" customHeight="1">
      <c r="A20" s="231"/>
      <c r="B20" s="125" t="str">
        <f t="shared" si="0"/>
        <v/>
      </c>
      <c r="C20" s="224"/>
      <c r="D20" s="225"/>
    </row>
    <row r="21" spans="1:4" ht="20.25" customHeight="1">
      <c r="A21" s="231"/>
      <c r="B21" s="125" t="str">
        <f t="shared" si="0"/>
        <v/>
      </c>
      <c r="C21" s="224"/>
      <c r="D21" s="225"/>
    </row>
    <row r="22" spans="1:4" ht="20.25" customHeight="1">
      <c r="A22" s="231"/>
      <c r="B22" s="125" t="str">
        <f t="shared" si="0"/>
        <v/>
      </c>
      <c r="C22" s="224"/>
      <c r="D22" s="225"/>
    </row>
    <row r="23" spans="1:4" ht="20.25" customHeight="1">
      <c r="A23" s="231"/>
      <c r="B23" s="125" t="str">
        <f t="shared" si="0"/>
        <v/>
      </c>
      <c r="C23" s="224"/>
      <c r="D23" s="225"/>
    </row>
    <row r="24" spans="1:4" ht="20.25" customHeight="1">
      <c r="A24" s="231"/>
      <c r="B24" s="125" t="str">
        <f t="shared" si="0"/>
        <v/>
      </c>
      <c r="C24" s="224"/>
      <c r="D24" s="225"/>
    </row>
    <row r="25" spans="1:4" ht="20.25" customHeight="1">
      <c r="A25" s="231"/>
      <c r="B25" s="125" t="str">
        <f t="shared" si="0"/>
        <v/>
      </c>
      <c r="C25" s="224"/>
      <c r="D25" s="225"/>
    </row>
    <row r="26" spans="1:4" ht="20.25" customHeight="1">
      <c r="A26" s="231"/>
      <c r="B26" s="125" t="str">
        <f t="shared" si="0"/>
        <v/>
      </c>
      <c r="C26" s="224"/>
      <c r="D26" s="225"/>
    </row>
    <row r="27" spans="1:4" ht="20.25" customHeight="1">
      <c r="A27" s="231"/>
      <c r="B27" s="125" t="str">
        <f t="shared" si="0"/>
        <v/>
      </c>
      <c r="C27" s="224"/>
      <c r="D27" s="225"/>
    </row>
    <row r="28" spans="1:4" ht="20.25" customHeight="1">
      <c r="A28" s="231"/>
      <c r="B28" s="125" t="str">
        <f t="shared" si="0"/>
        <v/>
      </c>
      <c r="C28" s="224"/>
      <c r="D28" s="225"/>
    </row>
    <row r="29" spans="1:4" ht="20.25" customHeight="1">
      <c r="A29" s="231"/>
      <c r="B29" s="125" t="str">
        <f t="shared" si="0"/>
        <v/>
      </c>
      <c r="C29" s="224"/>
      <c r="D29" s="225"/>
    </row>
    <row r="30" spans="1:4" ht="20.25" customHeight="1">
      <c r="A30" s="231"/>
      <c r="B30" s="125" t="str">
        <f t="shared" si="0"/>
        <v/>
      </c>
      <c r="C30" s="224"/>
      <c r="D30" s="225"/>
    </row>
    <row r="31" spans="1:4" ht="20.25" customHeight="1">
      <c r="A31" s="231"/>
      <c r="B31" s="125" t="str">
        <f t="shared" si="0"/>
        <v/>
      </c>
      <c r="C31" s="224"/>
      <c r="D31" s="225"/>
    </row>
    <row r="32" spans="1:4" ht="20.25" customHeight="1">
      <c r="A32" s="231"/>
      <c r="B32" s="125" t="str">
        <f t="shared" si="0"/>
        <v/>
      </c>
      <c r="C32" s="224"/>
      <c r="D32" s="225"/>
    </row>
    <row r="33" spans="1:4" ht="20.25" customHeight="1">
      <c r="A33" s="231"/>
      <c r="B33" s="125" t="str">
        <f t="shared" si="0"/>
        <v/>
      </c>
      <c r="C33" s="224"/>
      <c r="D33" s="225"/>
    </row>
    <row r="34" spans="1:4" ht="20.25" customHeight="1">
      <c r="A34" s="231"/>
      <c r="B34" s="125" t="str">
        <f t="shared" si="0"/>
        <v/>
      </c>
      <c r="C34" s="224"/>
      <c r="D34" s="225"/>
    </row>
    <row r="35" spans="1:4" ht="20.25" customHeight="1">
      <c r="A35" s="231"/>
      <c r="B35" s="125" t="str">
        <f t="shared" si="0"/>
        <v/>
      </c>
      <c r="C35" s="224"/>
      <c r="D35" s="225"/>
    </row>
    <row r="36" spans="1:4" ht="20.25" customHeight="1">
      <c r="A36" s="231"/>
      <c r="B36" s="125" t="str">
        <f t="shared" si="0"/>
        <v/>
      </c>
      <c r="C36" s="224"/>
      <c r="D36" s="225"/>
    </row>
    <row r="37" spans="1:4" ht="20.25" customHeight="1" thickBot="1">
      <c r="A37" s="231"/>
      <c r="B37" s="125" t="str">
        <f t="shared" si="0"/>
        <v/>
      </c>
      <c r="C37" s="224"/>
      <c r="D37" s="225"/>
    </row>
    <row r="38" spans="1:4" ht="20.25" customHeight="1" thickBot="1">
      <c r="A38" s="302" t="s">
        <v>164</v>
      </c>
      <c r="B38" s="303"/>
      <c r="C38" s="304"/>
      <c r="D38" s="226" t="str">
        <f>IF(AND($C$5,$D$5=""),"",SUM($D$5:$D$37))</f>
        <v/>
      </c>
    </row>
    <row r="39" spans="1:4" ht="20.25" customHeight="1" thickTop="1">
      <c r="A39" s="123"/>
      <c r="B39" s="100"/>
    </row>
  </sheetData>
  <mergeCells count="3">
    <mergeCell ref="B2:C2"/>
    <mergeCell ref="B3:C3"/>
    <mergeCell ref="A38:C38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D37"/>
  <sheetViews>
    <sheetView workbookViewId="0"/>
  </sheetViews>
  <sheetFormatPr defaultRowHeight="21" customHeight="1"/>
  <cols>
    <col min="1" max="1" width="12" style="57" customWidth="1"/>
    <col min="2" max="2" width="17.5" customWidth="1"/>
    <col min="3" max="3" width="39.375" customWidth="1"/>
    <col min="4" max="4" width="19.625" customWidth="1"/>
  </cols>
  <sheetData>
    <row r="1" spans="1:4" ht="21" customHeight="1">
      <c r="A1" s="57" t="s">
        <v>26</v>
      </c>
      <c r="D1" s="183" t="s">
        <v>134</v>
      </c>
    </row>
    <row r="2" spans="1:4" ht="21" customHeight="1" thickBot="1">
      <c r="B2" s="284" t="s">
        <v>182</v>
      </c>
      <c r="C2" s="285"/>
      <c r="D2" s="184">
        <f>'科　目'!D16</f>
        <v>0</v>
      </c>
    </row>
    <row r="3" spans="1:4" ht="21" customHeight="1" thickBot="1">
      <c r="A3" s="124"/>
      <c r="B3" s="305" t="s">
        <v>183</v>
      </c>
      <c r="C3" s="305"/>
    </row>
    <row r="4" spans="1:4" ht="21" customHeight="1" thickTop="1" thickBot="1">
      <c r="A4" s="150" t="s">
        <v>159</v>
      </c>
      <c r="B4" s="127" t="s">
        <v>105</v>
      </c>
      <c r="C4" s="127" t="s">
        <v>162</v>
      </c>
      <c r="D4" s="149" t="s">
        <v>163</v>
      </c>
    </row>
    <row r="5" spans="1:4" ht="21" customHeight="1">
      <c r="A5" s="231"/>
      <c r="B5" s="125" t="str">
        <f>IF(AND(D5=""),"","助成金")</f>
        <v/>
      </c>
      <c r="C5" s="224"/>
      <c r="D5" s="227"/>
    </row>
    <row r="6" spans="1:4" ht="21" customHeight="1">
      <c r="A6" s="231"/>
      <c r="B6" s="125" t="str">
        <f t="shared" ref="B6:B35" si="0">IF(AND(D6=""),"","助成金")</f>
        <v/>
      </c>
      <c r="C6" s="224"/>
      <c r="D6" s="227"/>
    </row>
    <row r="7" spans="1:4" ht="21" customHeight="1">
      <c r="A7" s="231"/>
      <c r="B7" s="125" t="str">
        <f t="shared" si="0"/>
        <v/>
      </c>
      <c r="C7" s="224"/>
      <c r="D7" s="227"/>
    </row>
    <row r="8" spans="1:4" ht="21" customHeight="1">
      <c r="A8" s="231"/>
      <c r="B8" s="125" t="str">
        <f t="shared" si="0"/>
        <v/>
      </c>
      <c r="C8" s="224"/>
      <c r="D8" s="227"/>
    </row>
    <row r="9" spans="1:4" ht="21" customHeight="1">
      <c r="A9" s="231"/>
      <c r="B9" s="125" t="str">
        <f t="shared" si="0"/>
        <v/>
      </c>
      <c r="C9" s="224"/>
      <c r="D9" s="227"/>
    </row>
    <row r="10" spans="1:4" ht="21" customHeight="1">
      <c r="A10" s="231"/>
      <c r="B10" s="125" t="str">
        <f t="shared" si="0"/>
        <v/>
      </c>
      <c r="C10" s="224"/>
      <c r="D10" s="227"/>
    </row>
    <row r="11" spans="1:4" ht="21" customHeight="1">
      <c r="A11" s="231"/>
      <c r="B11" s="125" t="str">
        <f t="shared" si="0"/>
        <v/>
      </c>
      <c r="C11" s="224"/>
      <c r="D11" s="227"/>
    </row>
    <row r="12" spans="1:4" ht="21" customHeight="1">
      <c r="A12" s="231"/>
      <c r="B12" s="125" t="str">
        <f t="shared" si="0"/>
        <v/>
      </c>
      <c r="C12" s="224"/>
      <c r="D12" s="227"/>
    </row>
    <row r="13" spans="1:4" ht="21" customHeight="1">
      <c r="A13" s="231"/>
      <c r="B13" s="125" t="str">
        <f t="shared" si="0"/>
        <v/>
      </c>
      <c r="C13" s="224"/>
      <c r="D13" s="227"/>
    </row>
    <row r="14" spans="1:4" ht="21" customHeight="1">
      <c r="A14" s="231"/>
      <c r="B14" s="125" t="str">
        <f t="shared" si="0"/>
        <v/>
      </c>
      <c r="C14" s="224"/>
      <c r="D14" s="227"/>
    </row>
    <row r="15" spans="1:4" ht="21" customHeight="1">
      <c r="A15" s="231"/>
      <c r="B15" s="125" t="str">
        <f t="shared" si="0"/>
        <v/>
      </c>
      <c r="C15" s="224"/>
      <c r="D15" s="227"/>
    </row>
    <row r="16" spans="1:4" ht="21" customHeight="1">
      <c r="A16" s="231"/>
      <c r="B16" s="125" t="str">
        <f t="shared" si="0"/>
        <v/>
      </c>
      <c r="C16" s="224"/>
      <c r="D16" s="227"/>
    </row>
    <row r="17" spans="1:4" ht="21" customHeight="1">
      <c r="A17" s="231"/>
      <c r="B17" s="125" t="str">
        <f t="shared" si="0"/>
        <v/>
      </c>
      <c r="C17" s="224"/>
      <c r="D17" s="227"/>
    </row>
    <row r="18" spans="1:4" ht="21" customHeight="1">
      <c r="A18" s="231"/>
      <c r="B18" s="125" t="str">
        <f t="shared" si="0"/>
        <v/>
      </c>
      <c r="C18" s="224"/>
      <c r="D18" s="227"/>
    </row>
    <row r="19" spans="1:4" ht="21" customHeight="1">
      <c r="A19" s="231"/>
      <c r="B19" s="125" t="str">
        <f t="shared" si="0"/>
        <v/>
      </c>
      <c r="C19" s="224"/>
      <c r="D19" s="227"/>
    </row>
    <row r="20" spans="1:4" ht="21" customHeight="1">
      <c r="A20" s="231"/>
      <c r="B20" s="125" t="str">
        <f t="shared" si="0"/>
        <v/>
      </c>
      <c r="C20" s="224"/>
      <c r="D20" s="227"/>
    </row>
    <row r="21" spans="1:4" ht="21" customHeight="1">
      <c r="A21" s="231"/>
      <c r="B21" s="125" t="str">
        <f t="shared" si="0"/>
        <v/>
      </c>
      <c r="C21" s="224"/>
      <c r="D21" s="227"/>
    </row>
    <row r="22" spans="1:4" ht="21" customHeight="1">
      <c r="A22" s="231"/>
      <c r="B22" s="125" t="str">
        <f t="shared" si="0"/>
        <v/>
      </c>
      <c r="C22" s="224"/>
      <c r="D22" s="227"/>
    </row>
    <row r="23" spans="1:4" ht="21" customHeight="1">
      <c r="A23" s="231"/>
      <c r="B23" s="125" t="str">
        <f t="shared" si="0"/>
        <v/>
      </c>
      <c r="C23" s="224"/>
      <c r="D23" s="227"/>
    </row>
    <row r="24" spans="1:4" ht="21" customHeight="1">
      <c r="A24" s="231"/>
      <c r="B24" s="125" t="str">
        <f t="shared" si="0"/>
        <v/>
      </c>
      <c r="C24" s="224"/>
      <c r="D24" s="227"/>
    </row>
    <row r="25" spans="1:4" ht="21" customHeight="1">
      <c r="A25" s="231"/>
      <c r="B25" s="125" t="str">
        <f t="shared" si="0"/>
        <v/>
      </c>
      <c r="C25" s="224"/>
      <c r="D25" s="227"/>
    </row>
    <row r="26" spans="1:4" ht="21" customHeight="1">
      <c r="A26" s="231"/>
      <c r="B26" s="125" t="str">
        <f t="shared" si="0"/>
        <v/>
      </c>
      <c r="C26" s="224"/>
      <c r="D26" s="227"/>
    </row>
    <row r="27" spans="1:4" ht="21" customHeight="1">
      <c r="A27" s="231"/>
      <c r="B27" s="125" t="str">
        <f t="shared" si="0"/>
        <v/>
      </c>
      <c r="C27" s="224"/>
      <c r="D27" s="227"/>
    </row>
    <row r="28" spans="1:4" ht="21" customHeight="1">
      <c r="A28" s="231"/>
      <c r="B28" s="125" t="str">
        <f t="shared" si="0"/>
        <v/>
      </c>
      <c r="C28" s="224"/>
      <c r="D28" s="227"/>
    </row>
    <row r="29" spans="1:4" ht="21" customHeight="1">
      <c r="A29" s="231"/>
      <c r="B29" s="125" t="str">
        <f t="shared" si="0"/>
        <v/>
      </c>
      <c r="C29" s="224"/>
      <c r="D29" s="227"/>
    </row>
    <row r="30" spans="1:4" ht="21" customHeight="1">
      <c r="A30" s="231"/>
      <c r="B30" s="125" t="str">
        <f t="shared" si="0"/>
        <v/>
      </c>
      <c r="C30" s="224"/>
      <c r="D30" s="227"/>
    </row>
    <row r="31" spans="1:4" ht="21" customHeight="1">
      <c r="A31" s="231"/>
      <c r="B31" s="125" t="str">
        <f t="shared" si="0"/>
        <v/>
      </c>
      <c r="C31" s="224"/>
      <c r="D31" s="227"/>
    </row>
    <row r="32" spans="1:4" ht="21" customHeight="1">
      <c r="A32" s="231"/>
      <c r="B32" s="125" t="str">
        <f t="shared" si="0"/>
        <v/>
      </c>
      <c r="C32" s="224"/>
      <c r="D32" s="227"/>
    </row>
    <row r="33" spans="1:4" ht="21" customHeight="1">
      <c r="A33" s="231"/>
      <c r="B33" s="125" t="str">
        <f t="shared" si="0"/>
        <v/>
      </c>
      <c r="C33" s="224"/>
      <c r="D33" s="227"/>
    </row>
    <row r="34" spans="1:4" ht="21" customHeight="1">
      <c r="A34" s="231"/>
      <c r="B34" s="125" t="str">
        <f t="shared" si="0"/>
        <v/>
      </c>
      <c r="C34" s="224"/>
      <c r="D34" s="227"/>
    </row>
    <row r="35" spans="1:4" ht="21" customHeight="1" thickBot="1">
      <c r="A35" s="231"/>
      <c r="B35" s="125" t="str">
        <f t="shared" si="0"/>
        <v/>
      </c>
      <c r="C35" s="224"/>
      <c r="D35" s="227"/>
    </row>
    <row r="36" spans="1:4" ht="21" customHeight="1" thickBot="1">
      <c r="A36" s="302" t="s">
        <v>184</v>
      </c>
      <c r="B36" s="306"/>
      <c r="C36" s="307"/>
      <c r="D36" s="226" t="str">
        <f>IF(AND($C$5,$D$5=""),"",SUM($D$5:$D$35))</f>
        <v/>
      </c>
    </row>
    <row r="37" spans="1:4" ht="21" customHeight="1" thickTop="1">
      <c r="A37" s="123"/>
      <c r="B37" s="100"/>
    </row>
  </sheetData>
  <mergeCells count="3">
    <mergeCell ref="B2:C2"/>
    <mergeCell ref="B3:C3"/>
    <mergeCell ref="A36:C36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J38"/>
  <sheetViews>
    <sheetView view="pageLayout" zoomScale="106" zoomScaleNormal="100" zoomScalePageLayoutView="106" workbookViewId="0"/>
  </sheetViews>
  <sheetFormatPr defaultColWidth="8.875" defaultRowHeight="20.25" customHeight="1"/>
  <cols>
    <col min="1" max="1" width="13.25" style="57" bestFit="1" customWidth="1"/>
    <col min="2" max="2" width="14.25" customWidth="1"/>
    <col min="3" max="3" width="39.375" customWidth="1"/>
    <col min="4" max="4" width="19.625" customWidth="1"/>
    <col min="5" max="5" width="13.125" style="57" customWidth="1"/>
    <col min="6" max="6" width="14.25" customWidth="1"/>
    <col min="7" max="7" width="39.375" customWidth="1"/>
    <col min="8" max="8" width="19.625" customWidth="1"/>
  </cols>
  <sheetData>
    <row r="1" spans="1:8" ht="20.25" customHeight="1">
      <c r="A1" s="57" t="s">
        <v>26</v>
      </c>
      <c r="D1" s="183" t="s">
        <v>134</v>
      </c>
      <c r="E1" s="57" t="s">
        <v>94</v>
      </c>
      <c r="H1" s="151"/>
    </row>
    <row r="2" spans="1:8" ht="20.25" customHeight="1" thickBot="1">
      <c r="B2" s="250" t="s">
        <v>185</v>
      </c>
      <c r="C2" s="301"/>
      <c r="D2" s="184">
        <f>'科　目'!$D$17</f>
        <v>0</v>
      </c>
      <c r="F2" s="250" t="s">
        <v>185</v>
      </c>
      <c r="G2" s="301"/>
      <c r="H2" s="152"/>
    </row>
    <row r="3" spans="1:8" ht="20.25" customHeight="1" thickBot="1">
      <c r="A3" s="124"/>
      <c r="B3" s="294" t="s">
        <v>187</v>
      </c>
      <c r="C3" s="294"/>
      <c r="E3" s="124"/>
      <c r="F3" s="294" t="s">
        <v>187</v>
      </c>
      <c r="G3" s="294"/>
    </row>
    <row r="4" spans="1:8" ht="20.25" customHeight="1" thickTop="1" thickBot="1">
      <c r="A4" s="208" t="s">
        <v>159</v>
      </c>
      <c r="B4" s="95" t="s">
        <v>105</v>
      </c>
      <c r="C4" s="209" t="s">
        <v>162</v>
      </c>
      <c r="D4" s="210" t="s">
        <v>163</v>
      </c>
      <c r="E4" s="207" t="s">
        <v>159</v>
      </c>
      <c r="F4" s="127" t="s">
        <v>105</v>
      </c>
      <c r="G4" s="128" t="s">
        <v>162</v>
      </c>
      <c r="H4" s="129" t="s">
        <v>163</v>
      </c>
    </row>
    <row r="5" spans="1:8" ht="20.25" customHeight="1">
      <c r="A5" s="219"/>
      <c r="B5" s="102" t="str">
        <f>IF(AND(D5=""),"","会議費")</f>
        <v/>
      </c>
      <c r="C5" s="228"/>
      <c r="D5" s="229"/>
      <c r="E5" s="232"/>
      <c r="F5" s="125" t="str">
        <f>IF(AND(H5=""),"","会議費")</f>
        <v/>
      </c>
      <c r="G5" s="224"/>
      <c r="H5" s="229"/>
    </row>
    <row r="6" spans="1:8" ht="20.25" customHeight="1">
      <c r="A6" s="219"/>
      <c r="B6" s="102" t="str">
        <f t="shared" ref="B6:B36" si="0">IF(AND(D6=""),"","会議費")</f>
        <v/>
      </c>
      <c r="C6" s="228"/>
      <c r="D6" s="229"/>
      <c r="E6" s="232"/>
      <c r="F6" s="125" t="str">
        <f t="shared" ref="F6:F35" si="1">IF(AND(H6=""),"","会議費")</f>
        <v/>
      </c>
      <c r="G6" s="224"/>
      <c r="H6" s="229"/>
    </row>
    <row r="7" spans="1:8" ht="20.25" customHeight="1">
      <c r="A7" s="219"/>
      <c r="B7" s="102" t="str">
        <f t="shared" si="0"/>
        <v/>
      </c>
      <c r="C7" s="228"/>
      <c r="D7" s="229"/>
      <c r="E7" s="232"/>
      <c r="F7" s="125" t="str">
        <f t="shared" si="1"/>
        <v/>
      </c>
      <c r="G7" s="224"/>
      <c r="H7" s="229"/>
    </row>
    <row r="8" spans="1:8" ht="20.25" customHeight="1">
      <c r="A8" s="219"/>
      <c r="B8" s="102" t="str">
        <f t="shared" si="0"/>
        <v/>
      </c>
      <c r="C8" s="228"/>
      <c r="D8" s="229"/>
      <c r="E8" s="232"/>
      <c r="F8" s="125" t="str">
        <f t="shared" si="1"/>
        <v/>
      </c>
      <c r="G8" s="224"/>
      <c r="H8" s="229"/>
    </row>
    <row r="9" spans="1:8" ht="20.25" customHeight="1">
      <c r="A9" s="219"/>
      <c r="B9" s="102" t="str">
        <f t="shared" si="0"/>
        <v/>
      </c>
      <c r="C9" s="228"/>
      <c r="D9" s="229"/>
      <c r="E9" s="232"/>
      <c r="F9" s="125" t="str">
        <f t="shared" si="1"/>
        <v/>
      </c>
      <c r="G9" s="224"/>
      <c r="H9" s="229"/>
    </row>
    <row r="10" spans="1:8" ht="20.25" customHeight="1">
      <c r="A10" s="219"/>
      <c r="B10" s="102" t="str">
        <f t="shared" si="0"/>
        <v/>
      </c>
      <c r="C10" s="228"/>
      <c r="D10" s="229"/>
      <c r="E10" s="232"/>
      <c r="F10" s="125" t="str">
        <f t="shared" si="1"/>
        <v/>
      </c>
      <c r="G10" s="224"/>
      <c r="H10" s="229"/>
    </row>
    <row r="11" spans="1:8" ht="20.25" customHeight="1">
      <c r="A11" s="219"/>
      <c r="B11" s="102" t="str">
        <f t="shared" si="0"/>
        <v/>
      </c>
      <c r="C11" s="228"/>
      <c r="D11" s="229"/>
      <c r="E11" s="232"/>
      <c r="F11" s="125" t="str">
        <f t="shared" si="1"/>
        <v/>
      </c>
      <c r="G11" s="224"/>
      <c r="H11" s="229"/>
    </row>
    <row r="12" spans="1:8" ht="20.25" customHeight="1">
      <c r="A12" s="219"/>
      <c r="B12" s="102" t="str">
        <f t="shared" si="0"/>
        <v/>
      </c>
      <c r="C12" s="228"/>
      <c r="D12" s="229"/>
      <c r="E12" s="232"/>
      <c r="F12" s="125" t="str">
        <f t="shared" si="1"/>
        <v/>
      </c>
      <c r="G12" s="224"/>
      <c r="H12" s="229"/>
    </row>
    <row r="13" spans="1:8" ht="20.25" customHeight="1">
      <c r="A13" s="219"/>
      <c r="B13" s="102" t="str">
        <f t="shared" si="0"/>
        <v/>
      </c>
      <c r="C13" s="228"/>
      <c r="D13" s="229"/>
      <c r="E13" s="232"/>
      <c r="F13" s="125" t="str">
        <f t="shared" si="1"/>
        <v/>
      </c>
      <c r="G13" s="224"/>
      <c r="H13" s="229"/>
    </row>
    <row r="14" spans="1:8" ht="20.25" customHeight="1">
      <c r="A14" s="219"/>
      <c r="B14" s="102" t="str">
        <f t="shared" si="0"/>
        <v/>
      </c>
      <c r="C14" s="228"/>
      <c r="D14" s="229"/>
      <c r="E14" s="232"/>
      <c r="F14" s="125" t="str">
        <f t="shared" si="1"/>
        <v/>
      </c>
      <c r="G14" s="224"/>
      <c r="H14" s="229"/>
    </row>
    <row r="15" spans="1:8" ht="20.25" customHeight="1">
      <c r="A15" s="219"/>
      <c r="B15" s="102" t="str">
        <f t="shared" si="0"/>
        <v/>
      </c>
      <c r="C15" s="228"/>
      <c r="D15" s="229"/>
      <c r="E15" s="232"/>
      <c r="F15" s="125" t="str">
        <f t="shared" si="1"/>
        <v/>
      </c>
      <c r="G15" s="224"/>
      <c r="H15" s="229"/>
    </row>
    <row r="16" spans="1:8" ht="20.25" customHeight="1">
      <c r="A16" s="219"/>
      <c r="B16" s="102" t="str">
        <f t="shared" si="0"/>
        <v/>
      </c>
      <c r="C16" s="228"/>
      <c r="D16" s="229"/>
      <c r="E16" s="232"/>
      <c r="F16" s="125" t="str">
        <f t="shared" si="1"/>
        <v/>
      </c>
      <c r="G16" s="224"/>
      <c r="H16" s="229"/>
    </row>
    <row r="17" spans="1:8" ht="20.25" customHeight="1">
      <c r="A17" s="219"/>
      <c r="B17" s="102" t="str">
        <f t="shared" si="0"/>
        <v/>
      </c>
      <c r="C17" s="228"/>
      <c r="D17" s="229"/>
      <c r="E17" s="232"/>
      <c r="F17" s="125" t="str">
        <f t="shared" si="1"/>
        <v/>
      </c>
      <c r="G17" s="224"/>
      <c r="H17" s="229"/>
    </row>
    <row r="18" spans="1:8" ht="20.25" customHeight="1">
      <c r="A18" s="219"/>
      <c r="B18" s="102" t="str">
        <f t="shared" si="0"/>
        <v/>
      </c>
      <c r="C18" s="228"/>
      <c r="D18" s="229"/>
      <c r="E18" s="232"/>
      <c r="F18" s="125" t="str">
        <f t="shared" si="1"/>
        <v/>
      </c>
      <c r="G18" s="224"/>
      <c r="H18" s="229"/>
    </row>
    <row r="19" spans="1:8" ht="20.25" customHeight="1">
      <c r="A19" s="219"/>
      <c r="B19" s="102" t="str">
        <f t="shared" si="0"/>
        <v/>
      </c>
      <c r="C19" s="228"/>
      <c r="D19" s="229"/>
      <c r="E19" s="232"/>
      <c r="F19" s="125" t="str">
        <f t="shared" si="1"/>
        <v/>
      </c>
      <c r="G19" s="224"/>
      <c r="H19" s="229"/>
    </row>
    <row r="20" spans="1:8" ht="20.25" customHeight="1">
      <c r="A20" s="219"/>
      <c r="B20" s="102" t="str">
        <f t="shared" si="0"/>
        <v/>
      </c>
      <c r="C20" s="228"/>
      <c r="D20" s="229"/>
      <c r="E20" s="232"/>
      <c r="F20" s="125" t="str">
        <f t="shared" si="1"/>
        <v/>
      </c>
      <c r="G20" s="224"/>
      <c r="H20" s="229"/>
    </row>
    <row r="21" spans="1:8" ht="20.25" customHeight="1">
      <c r="A21" s="219"/>
      <c r="B21" s="102" t="str">
        <f t="shared" si="0"/>
        <v/>
      </c>
      <c r="C21" s="228"/>
      <c r="D21" s="229"/>
      <c r="E21" s="232"/>
      <c r="F21" s="125" t="str">
        <f t="shared" si="1"/>
        <v/>
      </c>
      <c r="G21" s="224"/>
      <c r="H21" s="229"/>
    </row>
    <row r="22" spans="1:8" ht="20.25" customHeight="1">
      <c r="A22" s="219"/>
      <c r="B22" s="102" t="str">
        <f t="shared" si="0"/>
        <v/>
      </c>
      <c r="C22" s="228"/>
      <c r="D22" s="229"/>
      <c r="E22" s="232"/>
      <c r="F22" s="125" t="str">
        <f t="shared" si="1"/>
        <v/>
      </c>
      <c r="G22" s="224"/>
      <c r="H22" s="229"/>
    </row>
    <row r="23" spans="1:8" ht="20.25" customHeight="1">
      <c r="A23" s="219"/>
      <c r="B23" s="102" t="str">
        <f t="shared" si="0"/>
        <v/>
      </c>
      <c r="C23" s="228"/>
      <c r="D23" s="229"/>
      <c r="E23" s="232"/>
      <c r="F23" s="125" t="str">
        <f t="shared" si="1"/>
        <v/>
      </c>
      <c r="G23" s="224"/>
      <c r="H23" s="229"/>
    </row>
    <row r="24" spans="1:8" ht="20.25" customHeight="1">
      <c r="A24" s="219"/>
      <c r="B24" s="102" t="str">
        <f t="shared" si="0"/>
        <v/>
      </c>
      <c r="C24" s="228"/>
      <c r="D24" s="229"/>
      <c r="E24" s="232"/>
      <c r="F24" s="125" t="str">
        <f t="shared" si="1"/>
        <v/>
      </c>
      <c r="G24" s="224"/>
      <c r="H24" s="229"/>
    </row>
    <row r="25" spans="1:8" ht="20.25" customHeight="1">
      <c r="A25" s="219"/>
      <c r="B25" s="102" t="str">
        <f t="shared" si="0"/>
        <v/>
      </c>
      <c r="C25" s="228"/>
      <c r="D25" s="229"/>
      <c r="E25" s="232"/>
      <c r="F25" s="125" t="str">
        <f t="shared" si="1"/>
        <v/>
      </c>
      <c r="G25" s="224"/>
      <c r="H25" s="229"/>
    </row>
    <row r="26" spans="1:8" ht="20.25" customHeight="1">
      <c r="A26" s="219"/>
      <c r="B26" s="102" t="str">
        <f t="shared" si="0"/>
        <v/>
      </c>
      <c r="C26" s="228"/>
      <c r="D26" s="229"/>
      <c r="E26" s="232"/>
      <c r="F26" s="125" t="str">
        <f t="shared" si="1"/>
        <v/>
      </c>
      <c r="G26" s="224"/>
      <c r="H26" s="229"/>
    </row>
    <row r="27" spans="1:8" ht="20.25" customHeight="1">
      <c r="A27" s="219"/>
      <c r="B27" s="102" t="str">
        <f t="shared" si="0"/>
        <v/>
      </c>
      <c r="C27" s="228"/>
      <c r="D27" s="229"/>
      <c r="E27" s="232"/>
      <c r="F27" s="125" t="str">
        <f t="shared" si="1"/>
        <v/>
      </c>
      <c r="G27" s="224"/>
      <c r="H27" s="229"/>
    </row>
    <row r="28" spans="1:8" ht="20.25" customHeight="1">
      <c r="A28" s="219"/>
      <c r="B28" s="102" t="str">
        <f t="shared" si="0"/>
        <v/>
      </c>
      <c r="C28" s="228"/>
      <c r="D28" s="229"/>
      <c r="E28" s="232"/>
      <c r="F28" s="125" t="str">
        <f t="shared" si="1"/>
        <v/>
      </c>
      <c r="G28" s="224"/>
      <c r="H28" s="229"/>
    </row>
    <row r="29" spans="1:8" ht="20.25" customHeight="1">
      <c r="A29" s="219"/>
      <c r="B29" s="102" t="str">
        <f t="shared" si="0"/>
        <v/>
      </c>
      <c r="C29" s="228"/>
      <c r="D29" s="229"/>
      <c r="E29" s="232"/>
      <c r="F29" s="125" t="str">
        <f t="shared" si="1"/>
        <v/>
      </c>
      <c r="G29" s="224"/>
      <c r="H29" s="229"/>
    </row>
    <row r="30" spans="1:8" ht="20.25" customHeight="1">
      <c r="A30" s="219"/>
      <c r="B30" s="102" t="str">
        <f t="shared" si="0"/>
        <v/>
      </c>
      <c r="C30" s="228"/>
      <c r="D30" s="229"/>
      <c r="E30" s="232"/>
      <c r="F30" s="125" t="str">
        <f t="shared" si="1"/>
        <v/>
      </c>
      <c r="G30" s="224"/>
      <c r="H30" s="229"/>
    </row>
    <row r="31" spans="1:8" ht="20.25" customHeight="1">
      <c r="A31" s="219"/>
      <c r="B31" s="102" t="str">
        <f t="shared" si="0"/>
        <v/>
      </c>
      <c r="C31" s="228"/>
      <c r="D31" s="229"/>
      <c r="E31" s="232"/>
      <c r="F31" s="125" t="str">
        <f t="shared" si="1"/>
        <v/>
      </c>
      <c r="G31" s="224"/>
      <c r="H31" s="229"/>
    </row>
    <row r="32" spans="1:8" ht="20.25" customHeight="1">
      <c r="A32" s="219"/>
      <c r="B32" s="102" t="str">
        <f t="shared" si="0"/>
        <v/>
      </c>
      <c r="C32" s="228"/>
      <c r="D32" s="229"/>
      <c r="E32" s="232"/>
      <c r="F32" s="125" t="str">
        <f t="shared" si="1"/>
        <v/>
      </c>
      <c r="G32" s="224"/>
      <c r="H32" s="229"/>
    </row>
    <row r="33" spans="1:10" ht="20.25" customHeight="1">
      <c r="A33" s="219"/>
      <c r="B33" s="102" t="str">
        <f t="shared" si="0"/>
        <v/>
      </c>
      <c r="C33" s="228"/>
      <c r="D33" s="229"/>
      <c r="E33" s="232"/>
      <c r="F33" s="125" t="str">
        <f t="shared" si="1"/>
        <v/>
      </c>
      <c r="G33" s="224"/>
      <c r="H33" s="229"/>
    </row>
    <row r="34" spans="1:10" ht="20.25" customHeight="1">
      <c r="A34" s="219"/>
      <c r="B34" s="102" t="str">
        <f t="shared" si="0"/>
        <v/>
      </c>
      <c r="C34" s="228"/>
      <c r="D34" s="229"/>
      <c r="E34" s="232"/>
      <c r="F34" s="125" t="str">
        <f t="shared" si="1"/>
        <v/>
      </c>
      <c r="G34" s="224"/>
      <c r="H34" s="229"/>
    </row>
    <row r="35" spans="1:10" ht="20.25" customHeight="1" thickBot="1">
      <c r="A35" s="219"/>
      <c r="B35" s="102" t="str">
        <f t="shared" si="0"/>
        <v/>
      </c>
      <c r="C35" s="228"/>
      <c r="D35" s="229"/>
      <c r="E35" s="232"/>
      <c r="F35" s="154" t="str">
        <f t="shared" si="1"/>
        <v/>
      </c>
      <c r="G35" s="224"/>
      <c r="H35" s="229"/>
    </row>
    <row r="36" spans="1:10" ht="20.25" customHeight="1" thickBot="1">
      <c r="A36" s="219"/>
      <c r="B36" s="102" t="str">
        <f t="shared" si="0"/>
        <v/>
      </c>
      <c r="C36" s="228"/>
      <c r="D36" s="229"/>
      <c r="E36" s="313" t="s">
        <v>188</v>
      </c>
      <c r="F36" s="313"/>
      <c r="G36" s="314"/>
      <c r="H36" s="238" t="str">
        <f>IF(AND(G5=""),"",SUM($H$5:$H$35))</f>
        <v/>
      </c>
    </row>
    <row r="37" spans="1:10" ht="20.25" customHeight="1" thickBot="1">
      <c r="A37" s="308" t="s">
        <v>188</v>
      </c>
      <c r="B37" s="309"/>
      <c r="C37" s="309"/>
      <c r="D37" s="230" t="str">
        <f>IF(AND(C5=""),"",SUM($D$5:$D$36))</f>
        <v/>
      </c>
      <c r="E37" s="310" t="s">
        <v>189</v>
      </c>
      <c r="F37" s="311"/>
      <c r="G37" s="312"/>
      <c r="H37" s="239" t="str">
        <f>IF(AND(C5=""),"",$D$37+$H$36)</f>
        <v/>
      </c>
      <c r="J37" s="56"/>
    </row>
    <row r="38" spans="1:10" ht="20.25" customHeight="1" thickTop="1">
      <c r="A38" s="123"/>
      <c r="B38" s="100"/>
      <c r="D38" s="153"/>
      <c r="E38" s="123"/>
      <c r="F38" s="100"/>
    </row>
  </sheetData>
  <mergeCells count="7">
    <mergeCell ref="B2:C2"/>
    <mergeCell ref="B3:C3"/>
    <mergeCell ref="A37:C37"/>
    <mergeCell ref="F2:G2"/>
    <mergeCell ref="F3:G3"/>
    <mergeCell ref="E37:G37"/>
    <mergeCell ref="E36:G36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D38"/>
  <sheetViews>
    <sheetView workbookViewId="0">
      <selection activeCell="D35" sqref="D35"/>
    </sheetView>
  </sheetViews>
  <sheetFormatPr defaultColWidth="11.75" defaultRowHeight="21.75" customHeight="1"/>
  <cols>
    <col min="1" max="1" width="12" style="57" customWidth="1"/>
    <col min="2" max="2" width="15.625" style="57" customWidth="1"/>
    <col min="3" max="3" width="41.75" customWidth="1"/>
    <col min="4" max="4" width="19.25" customWidth="1"/>
  </cols>
  <sheetData>
    <row r="1" spans="1:4" ht="21.75" customHeight="1">
      <c r="A1" s="57" t="s">
        <v>130</v>
      </c>
      <c r="D1" s="183" t="s">
        <v>134</v>
      </c>
    </row>
    <row r="2" spans="1:4" ht="21.75" customHeight="1" thickBot="1">
      <c r="B2" s="250" t="s">
        <v>190</v>
      </c>
      <c r="C2" s="250"/>
      <c r="D2" s="187">
        <f>'科　目'!$D$18</f>
        <v>0</v>
      </c>
    </row>
    <row r="3" spans="1:4" ht="21.75" customHeight="1" thickBot="1">
      <c r="A3" s="124"/>
      <c r="B3" s="318" t="s">
        <v>193</v>
      </c>
      <c r="C3" s="318"/>
    </row>
    <row r="4" spans="1:4" ht="21.75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</row>
    <row r="5" spans="1:4" ht="21.75" customHeight="1">
      <c r="A5" s="219"/>
      <c r="B5" s="102" t="str">
        <f>IF(AND(D5=""),"","町内活動費")</f>
        <v/>
      </c>
      <c r="C5" s="180"/>
      <c r="D5" s="181"/>
    </row>
    <row r="6" spans="1:4" ht="21.75" customHeight="1">
      <c r="A6" s="219"/>
      <c r="B6" s="102" t="str">
        <f t="shared" ref="B6:B33" si="0">IF(AND(D6=""),"","町内活動費")</f>
        <v/>
      </c>
      <c r="C6" s="180"/>
      <c r="D6" s="181"/>
    </row>
    <row r="7" spans="1:4" ht="21.75" customHeight="1">
      <c r="A7" s="219"/>
      <c r="B7" s="102" t="str">
        <f t="shared" si="0"/>
        <v/>
      </c>
      <c r="C7" s="180"/>
      <c r="D7" s="181"/>
    </row>
    <row r="8" spans="1:4" ht="21.75" customHeight="1">
      <c r="A8" s="219"/>
      <c r="B8" s="102" t="str">
        <f t="shared" si="0"/>
        <v/>
      </c>
      <c r="C8" s="180"/>
      <c r="D8" s="181"/>
    </row>
    <row r="9" spans="1:4" ht="21.75" customHeight="1">
      <c r="A9" s="219"/>
      <c r="B9" s="102" t="str">
        <f t="shared" si="0"/>
        <v/>
      </c>
      <c r="C9" s="180"/>
      <c r="D9" s="181"/>
    </row>
    <row r="10" spans="1:4" ht="21.75" customHeight="1">
      <c r="A10" s="219"/>
      <c r="B10" s="102" t="str">
        <f t="shared" si="0"/>
        <v/>
      </c>
      <c r="C10" s="180"/>
      <c r="D10" s="181"/>
    </row>
    <row r="11" spans="1:4" ht="21.75" customHeight="1">
      <c r="A11" s="219"/>
      <c r="B11" s="102" t="str">
        <f t="shared" si="0"/>
        <v/>
      </c>
      <c r="C11" s="180"/>
      <c r="D11" s="181"/>
    </row>
    <row r="12" spans="1:4" ht="21.75" customHeight="1">
      <c r="A12" s="219"/>
      <c r="B12" s="102" t="str">
        <f t="shared" si="0"/>
        <v/>
      </c>
      <c r="C12" s="180"/>
      <c r="D12" s="181"/>
    </row>
    <row r="13" spans="1:4" ht="21.75" customHeight="1">
      <c r="A13" s="219"/>
      <c r="B13" s="102" t="str">
        <f t="shared" si="0"/>
        <v/>
      </c>
      <c r="C13" s="180"/>
      <c r="D13" s="181"/>
    </row>
    <row r="14" spans="1:4" ht="21.75" customHeight="1">
      <c r="A14" s="219"/>
      <c r="B14" s="102" t="str">
        <f t="shared" si="0"/>
        <v/>
      </c>
      <c r="C14" s="180"/>
      <c r="D14" s="181"/>
    </row>
    <row r="15" spans="1:4" ht="21.75" customHeight="1">
      <c r="A15" s="219"/>
      <c r="B15" s="102" t="str">
        <f t="shared" si="0"/>
        <v/>
      </c>
      <c r="C15" s="180"/>
      <c r="D15" s="181"/>
    </row>
    <row r="16" spans="1:4" ht="21.75" customHeight="1">
      <c r="A16" s="219"/>
      <c r="B16" s="102" t="str">
        <f t="shared" si="0"/>
        <v/>
      </c>
      <c r="C16" s="180"/>
      <c r="D16" s="181"/>
    </row>
    <row r="17" spans="1:4" ht="21.75" customHeight="1">
      <c r="A17" s="219"/>
      <c r="B17" s="102" t="str">
        <f t="shared" si="0"/>
        <v/>
      </c>
      <c r="C17" s="180"/>
      <c r="D17" s="181"/>
    </row>
    <row r="18" spans="1:4" ht="21.75" customHeight="1">
      <c r="A18" s="219"/>
      <c r="B18" s="102" t="str">
        <f t="shared" si="0"/>
        <v/>
      </c>
      <c r="C18" s="180"/>
      <c r="D18" s="181"/>
    </row>
    <row r="19" spans="1:4" ht="21.75" customHeight="1">
      <c r="A19" s="219"/>
      <c r="B19" s="102" t="str">
        <f t="shared" si="0"/>
        <v/>
      </c>
      <c r="C19" s="180"/>
      <c r="D19" s="181"/>
    </row>
    <row r="20" spans="1:4" ht="21.75" customHeight="1">
      <c r="A20" s="219"/>
      <c r="B20" s="102" t="str">
        <f t="shared" si="0"/>
        <v/>
      </c>
      <c r="C20" s="180"/>
      <c r="D20" s="181"/>
    </row>
    <row r="21" spans="1:4" ht="21.75" customHeight="1">
      <c r="A21" s="219"/>
      <c r="B21" s="102" t="str">
        <f t="shared" si="0"/>
        <v/>
      </c>
      <c r="C21" s="180"/>
      <c r="D21" s="181"/>
    </row>
    <row r="22" spans="1:4" ht="21.75" customHeight="1">
      <c r="A22" s="219"/>
      <c r="B22" s="102" t="str">
        <f t="shared" si="0"/>
        <v/>
      </c>
      <c r="C22" s="180"/>
      <c r="D22" s="181"/>
    </row>
    <row r="23" spans="1:4" ht="21.75" customHeight="1">
      <c r="A23" s="219"/>
      <c r="B23" s="102" t="str">
        <f t="shared" si="0"/>
        <v/>
      </c>
      <c r="C23" s="180"/>
      <c r="D23" s="181"/>
    </row>
    <row r="24" spans="1:4" ht="21.75" customHeight="1">
      <c r="A24" s="219"/>
      <c r="B24" s="102" t="str">
        <f t="shared" si="0"/>
        <v/>
      </c>
      <c r="C24" s="180"/>
      <c r="D24" s="181"/>
    </row>
    <row r="25" spans="1:4" ht="21.75" customHeight="1">
      <c r="A25" s="219"/>
      <c r="B25" s="102" t="str">
        <f t="shared" si="0"/>
        <v/>
      </c>
      <c r="C25" s="180"/>
      <c r="D25" s="181"/>
    </row>
    <row r="26" spans="1:4" ht="21.75" customHeight="1">
      <c r="A26" s="219"/>
      <c r="B26" s="102" t="str">
        <f t="shared" si="0"/>
        <v/>
      </c>
      <c r="C26" s="180"/>
      <c r="D26" s="181"/>
    </row>
    <row r="27" spans="1:4" ht="21.75" customHeight="1">
      <c r="A27" s="219"/>
      <c r="B27" s="102" t="str">
        <f t="shared" si="0"/>
        <v/>
      </c>
      <c r="C27" s="180"/>
      <c r="D27" s="181"/>
    </row>
    <row r="28" spans="1:4" ht="21.75" customHeight="1">
      <c r="A28" s="219"/>
      <c r="B28" s="102" t="str">
        <f t="shared" si="0"/>
        <v/>
      </c>
      <c r="C28" s="180"/>
      <c r="D28" s="181"/>
    </row>
    <row r="29" spans="1:4" ht="21.75" customHeight="1">
      <c r="A29" s="219"/>
      <c r="B29" s="102" t="str">
        <f t="shared" si="0"/>
        <v/>
      </c>
      <c r="C29" s="180"/>
      <c r="D29" s="181"/>
    </row>
    <row r="30" spans="1:4" ht="21.75" customHeight="1">
      <c r="A30" s="219"/>
      <c r="B30" s="102" t="str">
        <f t="shared" si="0"/>
        <v/>
      </c>
      <c r="C30" s="180"/>
      <c r="D30" s="181"/>
    </row>
    <row r="31" spans="1:4" ht="21.75" customHeight="1">
      <c r="A31" s="219"/>
      <c r="B31" s="102" t="str">
        <f t="shared" si="0"/>
        <v/>
      </c>
      <c r="C31" s="180"/>
      <c r="D31" s="181"/>
    </row>
    <row r="32" spans="1:4" ht="21.75" customHeight="1">
      <c r="A32" s="219"/>
      <c r="B32" s="102" t="str">
        <f t="shared" si="0"/>
        <v/>
      </c>
      <c r="C32" s="180"/>
      <c r="D32" s="181"/>
    </row>
    <row r="33" spans="1:4" ht="21.75" customHeight="1">
      <c r="A33" s="219"/>
      <c r="B33" s="102" t="str">
        <f t="shared" si="0"/>
        <v/>
      </c>
      <c r="C33" s="180"/>
      <c r="D33" s="181"/>
    </row>
    <row r="34" spans="1:4" ht="21.75" customHeight="1">
      <c r="A34" s="219"/>
      <c r="B34" s="155" t="str">
        <f t="shared" ref="B34" si="1">IF(AND(D34=""),"","町内活動費")</f>
        <v/>
      </c>
      <c r="C34" s="180"/>
      <c r="D34" s="181"/>
    </row>
    <row r="35" spans="1:4" ht="27.75" customHeight="1" thickBot="1">
      <c r="A35" s="315" t="s">
        <v>192</v>
      </c>
      <c r="B35" s="316"/>
      <c r="C35" s="317"/>
      <c r="D35" s="105" t="str">
        <f>IF(AND(C5=""),"",SUM($D$5:$D$34))</f>
        <v/>
      </c>
    </row>
    <row r="36" spans="1:4" ht="21.75" customHeight="1" thickTop="1">
      <c r="A36"/>
    </row>
    <row r="37" spans="1:4" ht="21.75" customHeight="1">
      <c r="A37"/>
    </row>
    <row r="38" spans="1:4" ht="21.75" customHeight="1">
      <c r="A38" s="123"/>
    </row>
  </sheetData>
  <mergeCells count="3">
    <mergeCell ref="B2:C2"/>
    <mergeCell ref="A35:C35"/>
    <mergeCell ref="B3:C3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D36"/>
  <sheetViews>
    <sheetView workbookViewId="0"/>
  </sheetViews>
  <sheetFormatPr defaultRowHeight="24" customHeight="1"/>
  <cols>
    <col min="1" max="1" width="12" style="57" customWidth="1"/>
    <col min="2" max="2" width="14.125" style="57" customWidth="1"/>
    <col min="3" max="3" width="46.125" customWidth="1"/>
    <col min="4" max="4" width="20.375" customWidth="1"/>
  </cols>
  <sheetData>
    <row r="1" spans="1:4" ht="24" customHeight="1">
      <c r="A1" s="57" t="s">
        <v>130</v>
      </c>
      <c r="D1" s="183" t="s">
        <v>134</v>
      </c>
    </row>
    <row r="2" spans="1:4" ht="24" customHeight="1" thickBot="1">
      <c r="B2" s="319" t="s">
        <v>209</v>
      </c>
      <c r="C2" s="319"/>
      <c r="D2" s="187">
        <f>'科　目'!$D$19</f>
        <v>0</v>
      </c>
    </row>
    <row r="3" spans="1:4" ht="24" customHeight="1" thickBot="1">
      <c r="A3" s="124"/>
      <c r="B3" s="124"/>
      <c r="C3" s="157" t="s">
        <v>210</v>
      </c>
    </row>
    <row r="4" spans="1:4" ht="24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</row>
    <row r="5" spans="1:4" ht="24" customHeight="1">
      <c r="A5" s="219"/>
      <c r="B5" s="102" t="str">
        <f>IF(AND(D5=""),"","備品購入費")</f>
        <v/>
      </c>
      <c r="C5" s="217"/>
      <c r="D5" s="104"/>
    </row>
    <row r="6" spans="1:4" ht="24" customHeight="1">
      <c r="A6" s="219"/>
      <c r="B6" s="102" t="str">
        <f t="shared" ref="B6:B32" si="0">IF(AND(D6=""),"","備品購入費")</f>
        <v/>
      </c>
      <c r="C6" s="217"/>
      <c r="D6" s="104"/>
    </row>
    <row r="7" spans="1:4" ht="24" customHeight="1">
      <c r="A7" s="219"/>
      <c r="B7" s="102" t="str">
        <f t="shared" si="0"/>
        <v/>
      </c>
      <c r="C7" s="217"/>
      <c r="D7" s="104"/>
    </row>
    <row r="8" spans="1:4" ht="24" customHeight="1">
      <c r="A8" s="219"/>
      <c r="B8" s="102" t="str">
        <f t="shared" si="0"/>
        <v/>
      </c>
      <c r="C8" s="217"/>
      <c r="D8" s="104"/>
    </row>
    <row r="9" spans="1:4" ht="24" customHeight="1">
      <c r="A9" s="219"/>
      <c r="B9" s="102" t="str">
        <f t="shared" si="0"/>
        <v/>
      </c>
      <c r="C9" s="217"/>
      <c r="D9" s="104"/>
    </row>
    <row r="10" spans="1:4" ht="24" customHeight="1">
      <c r="A10" s="219"/>
      <c r="B10" s="102" t="str">
        <f t="shared" si="0"/>
        <v/>
      </c>
      <c r="C10" s="217"/>
      <c r="D10" s="104"/>
    </row>
    <row r="11" spans="1:4" ht="24" customHeight="1">
      <c r="A11" s="219"/>
      <c r="B11" s="102" t="str">
        <f t="shared" si="0"/>
        <v/>
      </c>
      <c r="C11" s="217"/>
      <c r="D11" s="104"/>
    </row>
    <row r="12" spans="1:4" ht="24" customHeight="1">
      <c r="A12" s="219"/>
      <c r="B12" s="102" t="str">
        <f t="shared" si="0"/>
        <v/>
      </c>
      <c r="C12" s="217"/>
      <c r="D12" s="104"/>
    </row>
    <row r="13" spans="1:4" ht="24" customHeight="1">
      <c r="A13" s="219"/>
      <c r="B13" s="102" t="str">
        <f t="shared" si="0"/>
        <v/>
      </c>
      <c r="C13" s="217"/>
      <c r="D13" s="104"/>
    </row>
    <row r="14" spans="1:4" ht="24" customHeight="1">
      <c r="A14" s="219"/>
      <c r="B14" s="102" t="str">
        <f t="shared" si="0"/>
        <v/>
      </c>
      <c r="C14" s="217"/>
      <c r="D14" s="104"/>
    </row>
    <row r="15" spans="1:4" ht="24" customHeight="1">
      <c r="A15" s="219"/>
      <c r="B15" s="102" t="str">
        <f t="shared" si="0"/>
        <v/>
      </c>
      <c r="C15" s="217"/>
      <c r="D15" s="104"/>
    </row>
    <row r="16" spans="1:4" ht="24" customHeight="1">
      <c r="A16" s="219"/>
      <c r="B16" s="102" t="str">
        <f t="shared" si="0"/>
        <v/>
      </c>
      <c r="C16" s="217"/>
      <c r="D16" s="104"/>
    </row>
    <row r="17" spans="1:4" ht="24" customHeight="1">
      <c r="A17" s="219"/>
      <c r="B17" s="102" t="str">
        <f t="shared" si="0"/>
        <v/>
      </c>
      <c r="C17" s="217"/>
      <c r="D17" s="104"/>
    </row>
    <row r="18" spans="1:4" ht="24" customHeight="1">
      <c r="A18" s="219"/>
      <c r="B18" s="102" t="str">
        <f t="shared" si="0"/>
        <v/>
      </c>
      <c r="C18" s="217"/>
      <c r="D18" s="104"/>
    </row>
    <row r="19" spans="1:4" ht="24" customHeight="1">
      <c r="A19" s="219"/>
      <c r="B19" s="102" t="str">
        <f t="shared" si="0"/>
        <v/>
      </c>
      <c r="C19" s="217"/>
      <c r="D19" s="104"/>
    </row>
    <row r="20" spans="1:4" ht="24" customHeight="1">
      <c r="A20" s="219"/>
      <c r="B20" s="102" t="str">
        <f t="shared" si="0"/>
        <v/>
      </c>
      <c r="C20" s="217"/>
      <c r="D20" s="104"/>
    </row>
    <row r="21" spans="1:4" ht="24" customHeight="1">
      <c r="A21" s="219"/>
      <c r="B21" s="102" t="str">
        <f t="shared" si="0"/>
        <v/>
      </c>
      <c r="C21" s="217"/>
      <c r="D21" s="104"/>
    </row>
    <row r="22" spans="1:4" ht="24" customHeight="1">
      <c r="A22" s="219"/>
      <c r="B22" s="102" t="str">
        <f t="shared" si="0"/>
        <v/>
      </c>
      <c r="C22" s="217"/>
      <c r="D22" s="104"/>
    </row>
    <row r="23" spans="1:4" ht="24" customHeight="1">
      <c r="A23" s="219"/>
      <c r="B23" s="102" t="str">
        <f t="shared" si="0"/>
        <v/>
      </c>
      <c r="C23" s="217"/>
      <c r="D23" s="104"/>
    </row>
    <row r="24" spans="1:4" ht="24" customHeight="1">
      <c r="A24" s="219"/>
      <c r="B24" s="102" t="str">
        <f t="shared" si="0"/>
        <v/>
      </c>
      <c r="C24" s="217"/>
      <c r="D24" s="104"/>
    </row>
    <row r="25" spans="1:4" ht="24" customHeight="1">
      <c r="A25" s="219"/>
      <c r="B25" s="102" t="str">
        <f t="shared" si="0"/>
        <v/>
      </c>
      <c r="C25" s="217"/>
      <c r="D25" s="104"/>
    </row>
    <row r="26" spans="1:4" ht="24" customHeight="1">
      <c r="A26" s="219"/>
      <c r="B26" s="102" t="str">
        <f t="shared" si="0"/>
        <v/>
      </c>
      <c r="C26" s="217"/>
      <c r="D26" s="104"/>
    </row>
    <row r="27" spans="1:4" ht="24" customHeight="1">
      <c r="A27" s="219"/>
      <c r="B27" s="102" t="str">
        <f t="shared" si="0"/>
        <v/>
      </c>
      <c r="C27" s="217"/>
      <c r="D27" s="104"/>
    </row>
    <row r="28" spans="1:4" ht="24" customHeight="1">
      <c r="A28" s="219"/>
      <c r="B28" s="102" t="str">
        <f t="shared" si="0"/>
        <v/>
      </c>
      <c r="C28" s="217"/>
      <c r="D28" s="104"/>
    </row>
    <row r="29" spans="1:4" ht="24" customHeight="1">
      <c r="A29" s="219"/>
      <c r="B29" s="102" t="str">
        <f t="shared" si="0"/>
        <v/>
      </c>
      <c r="C29" s="217"/>
      <c r="D29" s="104"/>
    </row>
    <row r="30" spans="1:4" ht="24" customHeight="1">
      <c r="A30" s="219"/>
      <c r="B30" s="102" t="str">
        <f t="shared" si="0"/>
        <v/>
      </c>
      <c r="C30" s="217"/>
      <c r="D30" s="104"/>
    </row>
    <row r="31" spans="1:4" ht="24" customHeight="1">
      <c r="A31" s="219"/>
      <c r="B31" s="102" t="str">
        <f t="shared" si="0"/>
        <v/>
      </c>
      <c r="C31" s="217"/>
      <c r="D31" s="104"/>
    </row>
    <row r="32" spans="1:4" ht="24" customHeight="1">
      <c r="A32" s="219"/>
      <c r="B32" s="102" t="str">
        <f t="shared" si="0"/>
        <v/>
      </c>
      <c r="C32" s="217"/>
      <c r="D32" s="104"/>
    </row>
    <row r="33" spans="1:4" ht="24" customHeight="1" thickBot="1">
      <c r="A33" s="308" t="s">
        <v>192</v>
      </c>
      <c r="B33" s="320"/>
      <c r="C33" s="320"/>
      <c r="D33" s="105" t="str">
        <f>IF(AND(C5=""),"",SUM($D$5:$D$32))</f>
        <v/>
      </c>
    </row>
    <row r="34" spans="1:4" ht="24" customHeight="1" thickTop="1">
      <c r="A34"/>
    </row>
    <row r="35" spans="1:4" ht="24" customHeight="1">
      <c r="A35"/>
    </row>
    <row r="36" spans="1:4" ht="24" customHeight="1">
      <c r="A36" s="123"/>
    </row>
  </sheetData>
  <mergeCells count="2">
    <mergeCell ref="B2:C2"/>
    <mergeCell ref="A33:C33"/>
  </mergeCells>
  <phoneticPr fontId="3"/>
  <pageMargins left="0.25" right="0.25" top="0.75" bottom="0.75" header="0.3" footer="0.3"/>
  <pageSetup paperSize="9" orientation="portrait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L42"/>
  <sheetViews>
    <sheetView view="pageLayout" zoomScaleNormal="100" workbookViewId="0"/>
  </sheetViews>
  <sheetFormatPr defaultColWidth="8.875" defaultRowHeight="20.25" customHeight="1"/>
  <cols>
    <col min="1" max="1" width="13.125" style="57" customWidth="1"/>
    <col min="2" max="2" width="14.25" style="57" customWidth="1"/>
    <col min="3" max="3" width="49.75" customWidth="1"/>
    <col min="4" max="4" width="14.625" customWidth="1"/>
    <col min="5" max="5" width="13.125" style="57" customWidth="1"/>
    <col min="6" max="6" width="14.25" style="57" customWidth="1"/>
    <col min="7" max="7" width="49.75" customWidth="1"/>
    <col min="8" max="8" width="14.625" customWidth="1"/>
    <col min="9" max="9" width="13.125" style="57" customWidth="1"/>
    <col min="10" max="10" width="14.25" style="57" customWidth="1"/>
    <col min="11" max="11" width="49.75" customWidth="1"/>
    <col min="12" max="12" width="14.625" customWidth="1"/>
  </cols>
  <sheetData>
    <row r="1" spans="1:12" ht="20.25" customHeight="1">
      <c r="A1" s="57" t="s">
        <v>130</v>
      </c>
      <c r="D1" s="183" t="s">
        <v>134</v>
      </c>
      <c r="E1" s="57" t="s">
        <v>94</v>
      </c>
      <c r="I1" s="57" t="s">
        <v>95</v>
      </c>
    </row>
    <row r="2" spans="1:12" ht="20.25" customHeight="1">
      <c r="B2" s="250" t="s">
        <v>214</v>
      </c>
      <c r="C2" s="250"/>
      <c r="D2" s="188">
        <f>'科　目'!$D$20</f>
        <v>0</v>
      </c>
      <c r="F2" s="250" t="s">
        <v>214</v>
      </c>
      <c r="G2" s="250"/>
      <c r="J2" s="250" t="s">
        <v>214</v>
      </c>
      <c r="K2" s="250"/>
    </row>
    <row r="3" spans="1:12" ht="20.25" customHeight="1" thickBot="1">
      <c r="A3" s="124"/>
      <c r="B3" s="318" t="s">
        <v>215</v>
      </c>
      <c r="C3" s="318"/>
      <c r="E3" s="124"/>
      <c r="F3" s="318" t="s">
        <v>215</v>
      </c>
      <c r="G3" s="318"/>
      <c r="I3" s="124"/>
      <c r="J3" s="318" t="s">
        <v>215</v>
      </c>
      <c r="K3" s="318"/>
    </row>
    <row r="4" spans="1:12" ht="20.25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  <c r="E4" s="126" t="s">
        <v>159</v>
      </c>
      <c r="F4" s="127" t="s">
        <v>105</v>
      </c>
      <c r="G4" s="128" t="s">
        <v>191</v>
      </c>
      <c r="H4" s="129" t="s">
        <v>163</v>
      </c>
      <c r="I4" s="126" t="s">
        <v>159</v>
      </c>
      <c r="J4" s="127" t="s">
        <v>105</v>
      </c>
      <c r="K4" s="128" t="s">
        <v>191</v>
      </c>
      <c r="L4" s="129" t="s">
        <v>163</v>
      </c>
    </row>
    <row r="5" spans="1:12" ht="20.25" customHeight="1">
      <c r="A5" s="219"/>
      <c r="B5" s="102" t="str">
        <f>IF(AND(D5=""),"","消耗品費")</f>
        <v/>
      </c>
      <c r="C5" s="217"/>
      <c r="D5" s="181"/>
      <c r="E5" s="219"/>
      <c r="F5" s="102" t="str">
        <f>IF(AND(H5=""),"","消耗品費")</f>
        <v/>
      </c>
      <c r="G5" s="180"/>
      <c r="H5" s="181"/>
      <c r="I5" s="219"/>
      <c r="J5" s="102" t="str">
        <f>IF(AND(L5=""),"","消耗品費")</f>
        <v/>
      </c>
      <c r="K5" s="180"/>
      <c r="L5" s="181"/>
    </row>
    <row r="6" spans="1:12" ht="20.25" customHeight="1">
      <c r="A6" s="219"/>
      <c r="B6" s="102" t="str">
        <f t="shared" ref="B6:B38" si="0">IF(AND(D6=""),"","消耗品費")</f>
        <v/>
      </c>
      <c r="C6" s="217"/>
      <c r="D6" s="181"/>
      <c r="E6" s="219"/>
      <c r="F6" s="102" t="str">
        <f t="shared" ref="F6:F37" si="1">IF(AND(H6=""),"","消耗品費")</f>
        <v/>
      </c>
      <c r="G6" s="180"/>
      <c r="H6" s="181"/>
      <c r="I6" s="219"/>
      <c r="J6" s="102" t="str">
        <f t="shared" ref="J6:J37" si="2">IF(AND(L6=""),"","消耗品費")</f>
        <v/>
      </c>
      <c r="K6" s="180"/>
      <c r="L6" s="181"/>
    </row>
    <row r="7" spans="1:12" ht="20.25" customHeight="1">
      <c r="A7" s="219"/>
      <c r="B7" s="102" t="str">
        <f t="shared" si="0"/>
        <v/>
      </c>
      <c r="C7" s="217"/>
      <c r="D7" s="181"/>
      <c r="E7" s="219"/>
      <c r="F7" s="102" t="str">
        <f t="shared" si="1"/>
        <v/>
      </c>
      <c r="G7" s="180"/>
      <c r="H7" s="181"/>
      <c r="I7" s="219"/>
      <c r="J7" s="102" t="str">
        <f t="shared" si="2"/>
        <v/>
      </c>
      <c r="K7" s="180"/>
      <c r="L7" s="181"/>
    </row>
    <row r="8" spans="1:12" ht="20.25" customHeight="1">
      <c r="A8" s="219"/>
      <c r="B8" s="102" t="str">
        <f t="shared" si="0"/>
        <v/>
      </c>
      <c r="C8" s="217"/>
      <c r="D8" s="181"/>
      <c r="E8" s="219"/>
      <c r="F8" s="102" t="str">
        <f t="shared" si="1"/>
        <v/>
      </c>
      <c r="G8" s="180"/>
      <c r="H8" s="181"/>
      <c r="I8" s="219"/>
      <c r="J8" s="102" t="str">
        <f t="shared" si="2"/>
        <v/>
      </c>
      <c r="K8" s="180"/>
      <c r="L8" s="181"/>
    </row>
    <row r="9" spans="1:12" ht="20.25" customHeight="1">
      <c r="A9" s="219"/>
      <c r="B9" s="102" t="str">
        <f t="shared" si="0"/>
        <v/>
      </c>
      <c r="C9" s="217"/>
      <c r="D9" s="181"/>
      <c r="E9" s="219"/>
      <c r="F9" s="102" t="str">
        <f t="shared" si="1"/>
        <v/>
      </c>
      <c r="G9" s="180"/>
      <c r="H9" s="181"/>
      <c r="I9" s="219"/>
      <c r="J9" s="102" t="str">
        <f t="shared" si="2"/>
        <v/>
      </c>
      <c r="K9" s="180"/>
      <c r="L9" s="181"/>
    </row>
    <row r="10" spans="1:12" ht="20.25" customHeight="1">
      <c r="A10" s="219"/>
      <c r="B10" s="102" t="str">
        <f t="shared" si="0"/>
        <v/>
      </c>
      <c r="C10" s="217"/>
      <c r="D10" s="181"/>
      <c r="E10" s="219"/>
      <c r="F10" s="102" t="str">
        <f t="shared" si="1"/>
        <v/>
      </c>
      <c r="G10" s="180"/>
      <c r="H10" s="181"/>
      <c r="I10" s="219"/>
      <c r="J10" s="102" t="str">
        <f t="shared" si="2"/>
        <v/>
      </c>
      <c r="K10" s="180"/>
      <c r="L10" s="181"/>
    </row>
    <row r="11" spans="1:12" ht="20.25" customHeight="1">
      <c r="A11" s="219"/>
      <c r="B11" s="102" t="str">
        <f t="shared" si="0"/>
        <v/>
      </c>
      <c r="C11" s="217"/>
      <c r="D11" s="181"/>
      <c r="E11" s="219"/>
      <c r="F11" s="102" t="str">
        <f t="shared" si="1"/>
        <v/>
      </c>
      <c r="G11" s="180"/>
      <c r="H11" s="181"/>
      <c r="I11" s="219"/>
      <c r="J11" s="102" t="str">
        <f t="shared" si="2"/>
        <v/>
      </c>
      <c r="K11" s="180"/>
      <c r="L11" s="181"/>
    </row>
    <row r="12" spans="1:12" ht="20.25" customHeight="1">
      <c r="A12" s="219"/>
      <c r="B12" s="102" t="str">
        <f t="shared" si="0"/>
        <v/>
      </c>
      <c r="C12" s="217"/>
      <c r="D12" s="181"/>
      <c r="E12" s="219"/>
      <c r="F12" s="102" t="str">
        <f t="shared" si="1"/>
        <v/>
      </c>
      <c r="G12" s="180"/>
      <c r="H12" s="181"/>
      <c r="I12" s="219"/>
      <c r="J12" s="102" t="str">
        <f t="shared" si="2"/>
        <v/>
      </c>
      <c r="K12" s="180"/>
      <c r="L12" s="181"/>
    </row>
    <row r="13" spans="1:12" ht="20.25" customHeight="1">
      <c r="A13" s="219"/>
      <c r="B13" s="102" t="str">
        <f t="shared" si="0"/>
        <v/>
      </c>
      <c r="C13" s="217"/>
      <c r="D13" s="181"/>
      <c r="E13" s="219"/>
      <c r="F13" s="102" t="str">
        <f t="shared" si="1"/>
        <v/>
      </c>
      <c r="G13" s="180"/>
      <c r="H13" s="181"/>
      <c r="I13" s="219"/>
      <c r="J13" s="102" t="str">
        <f t="shared" si="2"/>
        <v/>
      </c>
      <c r="K13" s="180"/>
      <c r="L13" s="181"/>
    </row>
    <row r="14" spans="1:12" ht="20.25" customHeight="1">
      <c r="A14" s="219"/>
      <c r="B14" s="102" t="str">
        <f t="shared" si="0"/>
        <v/>
      </c>
      <c r="C14" s="217"/>
      <c r="D14" s="181"/>
      <c r="E14" s="219"/>
      <c r="F14" s="102" t="str">
        <f t="shared" si="1"/>
        <v/>
      </c>
      <c r="G14" s="180"/>
      <c r="H14" s="181"/>
      <c r="I14" s="219"/>
      <c r="J14" s="102" t="str">
        <f t="shared" si="2"/>
        <v/>
      </c>
      <c r="K14" s="180"/>
      <c r="L14" s="181"/>
    </row>
    <row r="15" spans="1:12" ht="20.25" customHeight="1">
      <c r="A15" s="219"/>
      <c r="B15" s="102" t="str">
        <f t="shared" si="0"/>
        <v/>
      </c>
      <c r="C15" s="217"/>
      <c r="D15" s="181"/>
      <c r="E15" s="219"/>
      <c r="F15" s="102" t="str">
        <f t="shared" si="1"/>
        <v/>
      </c>
      <c r="G15" s="180"/>
      <c r="H15" s="181"/>
      <c r="I15" s="219"/>
      <c r="J15" s="102" t="str">
        <f t="shared" si="2"/>
        <v/>
      </c>
      <c r="K15" s="180"/>
      <c r="L15" s="181"/>
    </row>
    <row r="16" spans="1:12" ht="20.25" customHeight="1">
      <c r="A16" s="219"/>
      <c r="B16" s="102" t="str">
        <f t="shared" si="0"/>
        <v/>
      </c>
      <c r="C16" s="217"/>
      <c r="D16" s="181"/>
      <c r="E16" s="219"/>
      <c r="F16" s="102" t="str">
        <f t="shared" si="1"/>
        <v/>
      </c>
      <c r="G16" s="180"/>
      <c r="H16" s="181"/>
      <c r="I16" s="219"/>
      <c r="J16" s="102" t="str">
        <f t="shared" si="2"/>
        <v/>
      </c>
      <c r="K16" s="180"/>
      <c r="L16" s="181"/>
    </row>
    <row r="17" spans="1:12" ht="20.25" customHeight="1">
      <c r="A17" s="219"/>
      <c r="B17" s="102" t="str">
        <f t="shared" si="0"/>
        <v/>
      </c>
      <c r="C17" s="217"/>
      <c r="D17" s="181"/>
      <c r="E17" s="219"/>
      <c r="F17" s="102" t="str">
        <f t="shared" si="1"/>
        <v/>
      </c>
      <c r="G17" s="180"/>
      <c r="H17" s="181"/>
      <c r="I17" s="219"/>
      <c r="J17" s="102" t="str">
        <f t="shared" si="2"/>
        <v/>
      </c>
      <c r="K17" s="180"/>
      <c r="L17" s="181"/>
    </row>
    <row r="18" spans="1:12" ht="20.25" customHeight="1">
      <c r="A18" s="219"/>
      <c r="B18" s="102" t="str">
        <f t="shared" si="0"/>
        <v/>
      </c>
      <c r="C18" s="217"/>
      <c r="D18" s="181"/>
      <c r="E18" s="219"/>
      <c r="F18" s="102" t="str">
        <f t="shared" si="1"/>
        <v/>
      </c>
      <c r="G18" s="180"/>
      <c r="H18" s="181"/>
      <c r="I18" s="219"/>
      <c r="J18" s="102" t="str">
        <f t="shared" si="2"/>
        <v/>
      </c>
      <c r="K18" s="180"/>
      <c r="L18" s="181"/>
    </row>
    <row r="19" spans="1:12" ht="20.25" customHeight="1">
      <c r="A19" s="219"/>
      <c r="B19" s="102" t="str">
        <f t="shared" si="0"/>
        <v/>
      </c>
      <c r="C19" s="217"/>
      <c r="D19" s="181"/>
      <c r="E19" s="219"/>
      <c r="F19" s="102" t="str">
        <f t="shared" si="1"/>
        <v/>
      </c>
      <c r="G19" s="180"/>
      <c r="H19" s="181"/>
      <c r="I19" s="219"/>
      <c r="J19" s="102" t="str">
        <f t="shared" si="2"/>
        <v/>
      </c>
      <c r="K19" s="180"/>
      <c r="L19" s="181"/>
    </row>
    <row r="20" spans="1:12" ht="20.25" customHeight="1">
      <c r="A20" s="219"/>
      <c r="B20" s="102" t="str">
        <f t="shared" si="0"/>
        <v/>
      </c>
      <c r="C20" s="217"/>
      <c r="D20" s="181"/>
      <c r="E20" s="219"/>
      <c r="F20" s="102" t="str">
        <f t="shared" si="1"/>
        <v/>
      </c>
      <c r="G20" s="180"/>
      <c r="H20" s="181"/>
      <c r="I20" s="219"/>
      <c r="J20" s="102" t="str">
        <f t="shared" si="2"/>
        <v/>
      </c>
      <c r="K20" s="180"/>
      <c r="L20" s="181"/>
    </row>
    <row r="21" spans="1:12" ht="20.25" customHeight="1">
      <c r="A21" s="219"/>
      <c r="B21" s="102" t="str">
        <f t="shared" si="0"/>
        <v/>
      </c>
      <c r="C21" s="217"/>
      <c r="D21" s="181"/>
      <c r="E21" s="219"/>
      <c r="F21" s="102" t="str">
        <f t="shared" si="1"/>
        <v/>
      </c>
      <c r="G21" s="180"/>
      <c r="H21" s="181"/>
      <c r="I21" s="219"/>
      <c r="J21" s="102" t="str">
        <f t="shared" si="2"/>
        <v/>
      </c>
      <c r="K21" s="180"/>
      <c r="L21" s="181"/>
    </row>
    <row r="22" spans="1:12" ht="20.25" customHeight="1">
      <c r="A22" s="219"/>
      <c r="B22" s="102" t="str">
        <f t="shared" si="0"/>
        <v/>
      </c>
      <c r="C22" s="217"/>
      <c r="D22" s="181"/>
      <c r="E22" s="219"/>
      <c r="F22" s="102" t="str">
        <f t="shared" si="1"/>
        <v/>
      </c>
      <c r="G22" s="180"/>
      <c r="H22" s="181"/>
      <c r="I22" s="219"/>
      <c r="J22" s="102" t="str">
        <f t="shared" si="2"/>
        <v/>
      </c>
      <c r="K22" s="180"/>
      <c r="L22" s="181"/>
    </row>
    <row r="23" spans="1:12" ht="20.25" customHeight="1">
      <c r="A23" s="219"/>
      <c r="B23" s="102" t="str">
        <f t="shared" si="0"/>
        <v/>
      </c>
      <c r="C23" s="217"/>
      <c r="D23" s="181"/>
      <c r="E23" s="219"/>
      <c r="F23" s="102" t="str">
        <f t="shared" si="1"/>
        <v/>
      </c>
      <c r="G23" s="180"/>
      <c r="H23" s="181"/>
      <c r="I23" s="219"/>
      <c r="J23" s="102" t="str">
        <f t="shared" si="2"/>
        <v/>
      </c>
      <c r="K23" s="180"/>
      <c r="L23" s="181"/>
    </row>
    <row r="24" spans="1:12" ht="20.25" customHeight="1">
      <c r="A24" s="219"/>
      <c r="B24" s="102" t="str">
        <f t="shared" si="0"/>
        <v/>
      </c>
      <c r="C24" s="217"/>
      <c r="D24" s="181"/>
      <c r="E24" s="219"/>
      <c r="F24" s="102" t="str">
        <f t="shared" si="1"/>
        <v/>
      </c>
      <c r="G24" s="180"/>
      <c r="H24" s="181"/>
      <c r="I24" s="219"/>
      <c r="J24" s="102" t="str">
        <f t="shared" si="2"/>
        <v/>
      </c>
      <c r="K24" s="180"/>
      <c r="L24" s="181"/>
    </row>
    <row r="25" spans="1:12" ht="20.25" customHeight="1">
      <c r="A25" s="219"/>
      <c r="B25" s="102" t="str">
        <f t="shared" si="0"/>
        <v/>
      </c>
      <c r="C25" s="217"/>
      <c r="D25" s="181"/>
      <c r="E25" s="219"/>
      <c r="F25" s="102" t="str">
        <f t="shared" si="1"/>
        <v/>
      </c>
      <c r="G25" s="180"/>
      <c r="H25" s="181"/>
      <c r="I25" s="219"/>
      <c r="J25" s="102" t="str">
        <f t="shared" si="2"/>
        <v/>
      </c>
      <c r="K25" s="180"/>
      <c r="L25" s="181"/>
    </row>
    <row r="26" spans="1:12" ht="20.25" customHeight="1">
      <c r="A26" s="219"/>
      <c r="B26" s="102" t="str">
        <f t="shared" si="0"/>
        <v/>
      </c>
      <c r="C26" s="217"/>
      <c r="D26" s="181"/>
      <c r="E26" s="219"/>
      <c r="F26" s="102" t="str">
        <f t="shared" si="1"/>
        <v/>
      </c>
      <c r="G26" s="180"/>
      <c r="H26" s="181"/>
      <c r="I26" s="219"/>
      <c r="J26" s="102" t="str">
        <f t="shared" si="2"/>
        <v/>
      </c>
      <c r="K26" s="180"/>
      <c r="L26" s="181"/>
    </row>
    <row r="27" spans="1:12" ht="20.25" customHeight="1">
      <c r="A27" s="219"/>
      <c r="B27" s="102" t="str">
        <f t="shared" si="0"/>
        <v/>
      </c>
      <c r="C27" s="217"/>
      <c r="D27" s="181"/>
      <c r="E27" s="219"/>
      <c r="F27" s="102" t="str">
        <f t="shared" si="1"/>
        <v/>
      </c>
      <c r="G27" s="180"/>
      <c r="H27" s="181"/>
      <c r="I27" s="219"/>
      <c r="J27" s="102" t="str">
        <f t="shared" si="2"/>
        <v/>
      </c>
      <c r="K27" s="180"/>
      <c r="L27" s="181"/>
    </row>
    <row r="28" spans="1:12" ht="20.25" customHeight="1">
      <c r="A28" s="219"/>
      <c r="B28" s="102" t="str">
        <f t="shared" si="0"/>
        <v/>
      </c>
      <c r="C28" s="217"/>
      <c r="D28" s="181"/>
      <c r="E28" s="219"/>
      <c r="F28" s="102" t="str">
        <f t="shared" si="1"/>
        <v/>
      </c>
      <c r="G28" s="180"/>
      <c r="H28" s="181"/>
      <c r="I28" s="219"/>
      <c r="J28" s="102" t="str">
        <f t="shared" si="2"/>
        <v/>
      </c>
      <c r="K28" s="180"/>
      <c r="L28" s="181"/>
    </row>
    <row r="29" spans="1:12" ht="20.25" customHeight="1">
      <c r="A29" s="219"/>
      <c r="B29" s="102" t="str">
        <f t="shared" si="0"/>
        <v/>
      </c>
      <c r="C29" s="217"/>
      <c r="D29" s="181"/>
      <c r="E29" s="219"/>
      <c r="F29" s="102" t="str">
        <f t="shared" si="1"/>
        <v/>
      </c>
      <c r="G29" s="180"/>
      <c r="H29" s="181"/>
      <c r="I29" s="219"/>
      <c r="J29" s="102" t="str">
        <f t="shared" si="2"/>
        <v/>
      </c>
      <c r="K29" s="180"/>
      <c r="L29" s="181"/>
    </row>
    <row r="30" spans="1:12" ht="20.25" customHeight="1">
      <c r="A30" s="219"/>
      <c r="B30" s="102" t="str">
        <f t="shared" si="0"/>
        <v/>
      </c>
      <c r="C30" s="217"/>
      <c r="D30" s="181"/>
      <c r="E30" s="219"/>
      <c r="F30" s="102" t="str">
        <f t="shared" si="1"/>
        <v/>
      </c>
      <c r="G30" s="180"/>
      <c r="H30" s="181"/>
      <c r="I30" s="219"/>
      <c r="J30" s="102" t="str">
        <f t="shared" si="2"/>
        <v/>
      </c>
      <c r="K30" s="180"/>
      <c r="L30" s="181"/>
    </row>
    <row r="31" spans="1:12" ht="20.25" customHeight="1">
      <c r="A31" s="219"/>
      <c r="B31" s="102" t="str">
        <f t="shared" si="0"/>
        <v/>
      </c>
      <c r="C31" s="217"/>
      <c r="D31" s="181"/>
      <c r="E31" s="219"/>
      <c r="F31" s="102" t="str">
        <f t="shared" si="1"/>
        <v/>
      </c>
      <c r="G31" s="180"/>
      <c r="H31" s="181"/>
      <c r="I31" s="219"/>
      <c r="J31" s="102" t="str">
        <f t="shared" si="2"/>
        <v/>
      </c>
      <c r="K31" s="180"/>
      <c r="L31" s="181"/>
    </row>
    <row r="32" spans="1:12" ht="20.25" customHeight="1">
      <c r="A32" s="219"/>
      <c r="B32" s="102" t="str">
        <f t="shared" si="0"/>
        <v/>
      </c>
      <c r="C32" s="217"/>
      <c r="D32" s="181"/>
      <c r="E32" s="219"/>
      <c r="F32" s="102" t="str">
        <f t="shared" si="1"/>
        <v/>
      </c>
      <c r="G32" s="180"/>
      <c r="H32" s="181"/>
      <c r="I32" s="219"/>
      <c r="J32" s="102" t="str">
        <f t="shared" si="2"/>
        <v/>
      </c>
      <c r="K32" s="180"/>
      <c r="L32" s="181"/>
    </row>
    <row r="33" spans="1:12" ht="20.25" customHeight="1">
      <c r="A33" s="219"/>
      <c r="B33" s="102" t="str">
        <f t="shared" si="0"/>
        <v/>
      </c>
      <c r="C33" s="217"/>
      <c r="D33" s="181"/>
      <c r="E33" s="219"/>
      <c r="F33" s="102" t="str">
        <f t="shared" si="1"/>
        <v/>
      </c>
      <c r="G33" s="180"/>
      <c r="H33" s="181"/>
      <c r="I33" s="219"/>
      <c r="J33" s="102" t="str">
        <f t="shared" si="2"/>
        <v/>
      </c>
      <c r="K33" s="180"/>
      <c r="L33" s="181"/>
    </row>
    <row r="34" spans="1:12" ht="20.25" customHeight="1">
      <c r="A34" s="219"/>
      <c r="B34" s="102" t="str">
        <f t="shared" si="0"/>
        <v/>
      </c>
      <c r="C34" s="217"/>
      <c r="D34" s="181"/>
      <c r="E34" s="219"/>
      <c r="F34" s="102" t="str">
        <f t="shared" si="1"/>
        <v/>
      </c>
      <c r="G34" s="180"/>
      <c r="H34" s="181"/>
      <c r="I34" s="219"/>
      <c r="J34" s="102" t="str">
        <f t="shared" si="2"/>
        <v/>
      </c>
      <c r="K34" s="180"/>
      <c r="L34" s="181"/>
    </row>
    <row r="35" spans="1:12" ht="20.25" customHeight="1">
      <c r="A35" s="219"/>
      <c r="B35" s="102" t="str">
        <f t="shared" si="0"/>
        <v/>
      </c>
      <c r="C35" s="217"/>
      <c r="D35" s="181"/>
      <c r="E35" s="219"/>
      <c r="F35" s="102" t="str">
        <f t="shared" si="1"/>
        <v/>
      </c>
      <c r="G35" s="180"/>
      <c r="H35" s="181"/>
      <c r="I35" s="219"/>
      <c r="J35" s="102" t="str">
        <f t="shared" si="2"/>
        <v/>
      </c>
      <c r="K35" s="180"/>
      <c r="L35" s="181"/>
    </row>
    <row r="36" spans="1:12" ht="20.25" customHeight="1">
      <c r="A36" s="219"/>
      <c r="B36" s="102" t="str">
        <f t="shared" si="0"/>
        <v/>
      </c>
      <c r="C36" s="217"/>
      <c r="D36" s="181"/>
      <c r="E36" s="219"/>
      <c r="F36" s="102" t="str">
        <f t="shared" si="1"/>
        <v/>
      </c>
      <c r="G36" s="180"/>
      <c r="H36" s="181"/>
      <c r="I36" s="219"/>
      <c r="J36" s="102" t="str">
        <f t="shared" si="2"/>
        <v/>
      </c>
      <c r="K36" s="180"/>
      <c r="L36" s="181"/>
    </row>
    <row r="37" spans="1:12" ht="20.25" customHeight="1">
      <c r="A37" s="219"/>
      <c r="B37" s="102" t="str">
        <f t="shared" si="0"/>
        <v/>
      </c>
      <c r="C37" s="217"/>
      <c r="D37" s="181"/>
      <c r="E37" s="219"/>
      <c r="F37" s="102" t="str">
        <f t="shared" si="1"/>
        <v/>
      </c>
      <c r="G37" s="180"/>
      <c r="H37" s="181"/>
      <c r="I37" s="219"/>
      <c r="J37" s="102" t="str">
        <f t="shared" si="2"/>
        <v/>
      </c>
      <c r="K37" s="180"/>
      <c r="L37" s="181"/>
    </row>
    <row r="38" spans="1:12" ht="20.25" customHeight="1">
      <c r="A38" s="219"/>
      <c r="B38" s="102" t="str">
        <f t="shared" si="0"/>
        <v/>
      </c>
      <c r="C38" s="217"/>
      <c r="D38" s="181"/>
      <c r="E38" s="268" t="s">
        <v>213</v>
      </c>
      <c r="F38" s="269"/>
      <c r="G38" s="270"/>
      <c r="H38" s="107" t="str">
        <f>IF(AND($G$5=""),"",SUM($H$5:$H$37))</f>
        <v/>
      </c>
      <c r="I38" s="268" t="s">
        <v>213</v>
      </c>
      <c r="J38" s="269"/>
      <c r="K38" s="270"/>
      <c r="L38" s="107" t="str">
        <f>IF(AND($K$5=""),"",SUM($L$5:$L$37))</f>
        <v/>
      </c>
    </row>
    <row r="39" spans="1:12" ht="20.25" customHeight="1" thickBot="1">
      <c r="A39" s="315" t="s">
        <v>211</v>
      </c>
      <c r="B39" s="316"/>
      <c r="C39" s="317"/>
      <c r="D39" s="105" t="str">
        <f>IF(AND(C5=""),"",SUM($D$5:$D$38))</f>
        <v/>
      </c>
      <c r="E39" s="315" t="s">
        <v>212</v>
      </c>
      <c r="F39" s="316"/>
      <c r="G39" s="317"/>
      <c r="H39" s="105" t="str">
        <f>IF(AND($G$5=""),"",$D$39+$H$38)</f>
        <v/>
      </c>
      <c r="I39" s="315" t="s">
        <v>212</v>
      </c>
      <c r="J39" s="316"/>
      <c r="K39" s="317"/>
      <c r="L39" s="105" t="str">
        <f>IF(AND($K$5=""),"",$D$39+$H$38+$L$38)</f>
        <v/>
      </c>
    </row>
    <row r="40" spans="1:12" ht="20.25" customHeight="1" thickTop="1">
      <c r="A40"/>
      <c r="E40"/>
      <c r="I40"/>
    </row>
    <row r="41" spans="1:12" ht="20.25" customHeight="1">
      <c r="A41"/>
      <c r="E41"/>
      <c r="I41"/>
    </row>
    <row r="42" spans="1:12" ht="20.25" customHeight="1">
      <c r="A42" s="123"/>
      <c r="E42" s="123"/>
      <c r="I42" s="123"/>
    </row>
  </sheetData>
  <mergeCells count="11">
    <mergeCell ref="J2:K2"/>
    <mergeCell ref="I38:K38"/>
    <mergeCell ref="I39:K39"/>
    <mergeCell ref="B3:C3"/>
    <mergeCell ref="F3:G3"/>
    <mergeCell ref="J3:K3"/>
    <mergeCell ref="B2:C2"/>
    <mergeCell ref="A39:C39"/>
    <mergeCell ref="F2:G2"/>
    <mergeCell ref="E39:G39"/>
    <mergeCell ref="E38:G38"/>
  </mergeCells>
  <phoneticPr fontId="3"/>
  <pageMargins left="0.25" right="0.25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D38"/>
  <sheetViews>
    <sheetView workbookViewId="0">
      <selection activeCell="B5" sqref="B5"/>
    </sheetView>
  </sheetViews>
  <sheetFormatPr defaultRowHeight="22.5" customHeight="1"/>
  <cols>
    <col min="1" max="1" width="12" style="57" customWidth="1"/>
    <col min="2" max="2" width="15.625" style="57" customWidth="1"/>
    <col min="3" max="3" width="41.75" customWidth="1"/>
    <col min="4" max="4" width="19.25" customWidth="1"/>
  </cols>
  <sheetData>
    <row r="1" spans="1:4" ht="22.5" customHeight="1">
      <c r="A1" s="57" t="s">
        <v>130</v>
      </c>
      <c r="D1" s="183" t="s">
        <v>134</v>
      </c>
    </row>
    <row r="2" spans="1:4" ht="22.5" customHeight="1" thickBot="1">
      <c r="B2" s="250" t="s">
        <v>218</v>
      </c>
      <c r="C2" s="250"/>
      <c r="D2" s="187">
        <f>'科　目'!$D$21</f>
        <v>0</v>
      </c>
    </row>
    <row r="3" spans="1:4" ht="22.5" customHeight="1" thickBot="1">
      <c r="A3" s="124"/>
      <c r="B3" s="318" t="s">
        <v>216</v>
      </c>
      <c r="C3" s="318"/>
    </row>
    <row r="4" spans="1:4" ht="22.5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</row>
    <row r="5" spans="1:4" ht="22.5" customHeight="1">
      <c r="A5" s="219"/>
      <c r="B5" s="102" t="str">
        <f>IF(AND(D5=""),"","通信運搬費")</f>
        <v/>
      </c>
      <c r="C5" s="180"/>
      <c r="D5" s="181"/>
    </row>
    <row r="6" spans="1:4" ht="22.5" customHeight="1">
      <c r="A6" s="219"/>
      <c r="B6" s="102" t="str">
        <f t="shared" ref="B6:B34" si="0">IF(AND(D6=""),"","通信運搬費")</f>
        <v/>
      </c>
      <c r="C6" s="180"/>
      <c r="D6" s="181"/>
    </row>
    <row r="7" spans="1:4" ht="22.5" customHeight="1">
      <c r="A7" s="219"/>
      <c r="B7" s="102" t="str">
        <f t="shared" si="0"/>
        <v/>
      </c>
      <c r="C7" s="180"/>
      <c r="D7" s="181"/>
    </row>
    <row r="8" spans="1:4" ht="22.5" customHeight="1">
      <c r="A8" s="219"/>
      <c r="B8" s="102" t="str">
        <f t="shared" si="0"/>
        <v/>
      </c>
      <c r="C8" s="180"/>
      <c r="D8" s="181"/>
    </row>
    <row r="9" spans="1:4" ht="22.5" customHeight="1">
      <c r="A9" s="219"/>
      <c r="B9" s="102" t="str">
        <f t="shared" si="0"/>
        <v/>
      </c>
      <c r="C9" s="180"/>
      <c r="D9" s="181"/>
    </row>
    <row r="10" spans="1:4" ht="22.5" customHeight="1">
      <c r="A10" s="219"/>
      <c r="B10" s="102" t="str">
        <f t="shared" si="0"/>
        <v/>
      </c>
      <c r="C10" s="180"/>
      <c r="D10" s="181"/>
    </row>
    <row r="11" spans="1:4" ht="22.5" customHeight="1">
      <c r="A11" s="219"/>
      <c r="B11" s="102" t="str">
        <f t="shared" si="0"/>
        <v/>
      </c>
      <c r="C11" s="180"/>
      <c r="D11" s="181"/>
    </row>
    <row r="12" spans="1:4" ht="22.5" customHeight="1">
      <c r="A12" s="219"/>
      <c r="B12" s="102" t="str">
        <f t="shared" si="0"/>
        <v/>
      </c>
      <c r="C12" s="180"/>
      <c r="D12" s="181"/>
    </row>
    <row r="13" spans="1:4" ht="22.5" customHeight="1">
      <c r="A13" s="219"/>
      <c r="B13" s="102" t="str">
        <f t="shared" si="0"/>
        <v/>
      </c>
      <c r="C13" s="180"/>
      <c r="D13" s="181"/>
    </row>
    <row r="14" spans="1:4" ht="22.5" customHeight="1">
      <c r="A14" s="219"/>
      <c r="B14" s="102" t="str">
        <f t="shared" si="0"/>
        <v/>
      </c>
      <c r="C14" s="180"/>
      <c r="D14" s="181"/>
    </row>
    <row r="15" spans="1:4" ht="22.5" customHeight="1">
      <c r="A15" s="219"/>
      <c r="B15" s="102" t="str">
        <f t="shared" si="0"/>
        <v/>
      </c>
      <c r="C15" s="180"/>
      <c r="D15" s="181"/>
    </row>
    <row r="16" spans="1:4" ht="22.5" customHeight="1">
      <c r="A16" s="219"/>
      <c r="B16" s="102" t="str">
        <f t="shared" si="0"/>
        <v/>
      </c>
      <c r="C16" s="180"/>
      <c r="D16" s="181"/>
    </row>
    <row r="17" spans="1:4" ht="22.5" customHeight="1">
      <c r="A17" s="219"/>
      <c r="B17" s="102" t="str">
        <f t="shared" si="0"/>
        <v/>
      </c>
      <c r="C17" s="180"/>
      <c r="D17" s="181"/>
    </row>
    <row r="18" spans="1:4" ht="22.5" customHeight="1">
      <c r="A18" s="219"/>
      <c r="B18" s="102" t="str">
        <f t="shared" si="0"/>
        <v/>
      </c>
      <c r="C18" s="180"/>
      <c r="D18" s="181"/>
    </row>
    <row r="19" spans="1:4" ht="22.5" customHeight="1">
      <c r="A19" s="219"/>
      <c r="B19" s="102" t="str">
        <f t="shared" si="0"/>
        <v/>
      </c>
      <c r="C19" s="180"/>
      <c r="D19" s="181"/>
    </row>
    <row r="20" spans="1:4" ht="22.5" customHeight="1">
      <c r="A20" s="219"/>
      <c r="B20" s="102" t="str">
        <f t="shared" si="0"/>
        <v/>
      </c>
      <c r="C20" s="180"/>
      <c r="D20" s="181"/>
    </row>
    <row r="21" spans="1:4" ht="22.5" customHeight="1">
      <c r="A21" s="219"/>
      <c r="B21" s="102" t="str">
        <f t="shared" si="0"/>
        <v/>
      </c>
      <c r="C21" s="180"/>
      <c r="D21" s="181"/>
    </row>
    <row r="22" spans="1:4" ht="22.5" customHeight="1">
      <c r="A22" s="219"/>
      <c r="B22" s="102" t="str">
        <f t="shared" si="0"/>
        <v/>
      </c>
      <c r="C22" s="180"/>
      <c r="D22" s="181"/>
    </row>
    <row r="23" spans="1:4" ht="22.5" customHeight="1">
      <c r="A23" s="219"/>
      <c r="B23" s="102" t="str">
        <f t="shared" si="0"/>
        <v/>
      </c>
      <c r="C23" s="180"/>
      <c r="D23" s="181"/>
    </row>
    <row r="24" spans="1:4" ht="22.5" customHeight="1">
      <c r="A24" s="219"/>
      <c r="B24" s="102" t="str">
        <f t="shared" si="0"/>
        <v/>
      </c>
      <c r="C24" s="180"/>
      <c r="D24" s="181"/>
    </row>
    <row r="25" spans="1:4" ht="22.5" customHeight="1">
      <c r="A25" s="219"/>
      <c r="B25" s="102" t="str">
        <f t="shared" si="0"/>
        <v/>
      </c>
      <c r="C25" s="180"/>
      <c r="D25" s="181"/>
    </row>
    <row r="26" spans="1:4" ht="22.5" customHeight="1">
      <c r="A26" s="219"/>
      <c r="B26" s="102" t="str">
        <f t="shared" si="0"/>
        <v/>
      </c>
      <c r="C26" s="180"/>
      <c r="D26" s="181"/>
    </row>
    <row r="27" spans="1:4" ht="22.5" customHeight="1">
      <c r="A27" s="219"/>
      <c r="B27" s="102" t="str">
        <f t="shared" si="0"/>
        <v/>
      </c>
      <c r="C27" s="180"/>
      <c r="D27" s="181"/>
    </row>
    <row r="28" spans="1:4" ht="22.5" customHeight="1">
      <c r="A28" s="219"/>
      <c r="B28" s="102" t="str">
        <f t="shared" si="0"/>
        <v/>
      </c>
      <c r="C28" s="180"/>
      <c r="D28" s="181"/>
    </row>
    <row r="29" spans="1:4" ht="22.5" customHeight="1">
      <c r="A29" s="219"/>
      <c r="B29" s="102" t="str">
        <f t="shared" si="0"/>
        <v/>
      </c>
      <c r="C29" s="180"/>
      <c r="D29" s="181"/>
    </row>
    <row r="30" spans="1:4" ht="22.5" customHeight="1">
      <c r="A30" s="219"/>
      <c r="B30" s="102" t="str">
        <f t="shared" si="0"/>
        <v/>
      </c>
      <c r="C30" s="180"/>
      <c r="D30" s="181"/>
    </row>
    <row r="31" spans="1:4" ht="22.5" customHeight="1">
      <c r="A31" s="219"/>
      <c r="B31" s="102" t="str">
        <f t="shared" si="0"/>
        <v/>
      </c>
      <c r="C31" s="180"/>
      <c r="D31" s="181"/>
    </row>
    <row r="32" spans="1:4" ht="22.5" customHeight="1">
      <c r="A32" s="219"/>
      <c r="B32" s="102" t="str">
        <f t="shared" si="0"/>
        <v/>
      </c>
      <c r="C32" s="180"/>
      <c r="D32" s="181"/>
    </row>
    <row r="33" spans="1:4" ht="22.5" customHeight="1">
      <c r="A33" s="219"/>
      <c r="B33" s="102" t="str">
        <f t="shared" si="0"/>
        <v/>
      </c>
      <c r="C33" s="180"/>
      <c r="D33" s="181"/>
    </row>
    <row r="34" spans="1:4" ht="22.5" customHeight="1">
      <c r="A34" s="219"/>
      <c r="B34" s="102" t="str">
        <f t="shared" si="0"/>
        <v/>
      </c>
      <c r="C34" s="180"/>
      <c r="D34" s="181"/>
    </row>
    <row r="35" spans="1:4" ht="22.5" customHeight="1" thickBot="1">
      <c r="A35" s="315" t="s">
        <v>217</v>
      </c>
      <c r="B35" s="316"/>
      <c r="C35" s="317"/>
      <c r="D35" s="105" t="str">
        <f>IF(AND(C5=""),"",SUM($D$5:$D$34))</f>
        <v/>
      </c>
    </row>
    <row r="36" spans="1:4" ht="22.5" customHeight="1" thickTop="1">
      <c r="A36"/>
    </row>
    <row r="37" spans="1:4" ht="22.5" customHeight="1">
      <c r="A37"/>
    </row>
    <row r="38" spans="1:4" ht="22.5" customHeight="1">
      <c r="A38" s="123"/>
    </row>
  </sheetData>
  <mergeCells count="3">
    <mergeCell ref="B2:C2"/>
    <mergeCell ref="B3:C3"/>
    <mergeCell ref="A35:C35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BH64"/>
  <sheetViews>
    <sheetView zoomScaleNormal="100" workbookViewId="0">
      <selection activeCell="C13" sqref="C13"/>
    </sheetView>
  </sheetViews>
  <sheetFormatPr defaultRowHeight="22.5" customHeight="1"/>
  <cols>
    <col min="1" max="1" width="12" style="4" customWidth="1"/>
    <col min="2" max="2" width="14.25" style="28" customWidth="1"/>
    <col min="3" max="3" width="26" style="23" customWidth="1"/>
    <col min="4" max="5" width="11.625" style="24" customWidth="1"/>
    <col min="6" max="6" width="13.875" style="22" customWidth="1"/>
    <col min="7" max="7" width="12" style="4" customWidth="1"/>
    <col min="8" max="8" width="14.25" style="28" customWidth="1"/>
    <col min="9" max="9" width="26" style="23" customWidth="1"/>
    <col min="10" max="11" width="11.625" style="24" customWidth="1"/>
    <col min="12" max="12" width="13.875" style="22" customWidth="1"/>
    <col min="13" max="13" width="12" style="4" customWidth="1"/>
    <col min="14" max="14" width="14.25" style="28" customWidth="1"/>
    <col min="15" max="15" width="26" style="23" customWidth="1"/>
    <col min="16" max="17" width="11.625" style="24" customWidth="1"/>
    <col min="18" max="18" width="13.875" style="22" customWidth="1"/>
    <col min="19" max="19" width="12" style="4" customWidth="1"/>
    <col min="20" max="20" width="14.25" style="28" customWidth="1"/>
    <col min="21" max="21" width="26" style="23" customWidth="1"/>
    <col min="22" max="23" width="11.625" style="24" customWidth="1"/>
    <col min="24" max="24" width="13.875" style="22" customWidth="1"/>
    <col min="25" max="25" width="12" style="4" customWidth="1"/>
    <col min="26" max="26" width="14.25" style="28" customWidth="1"/>
    <col min="27" max="27" width="26" style="23" customWidth="1"/>
    <col min="28" max="29" width="11.625" style="24" customWidth="1"/>
    <col min="30" max="30" width="13.875" style="22" customWidth="1"/>
    <col min="31" max="31" width="12" style="4" customWidth="1"/>
    <col min="32" max="32" width="14.25" style="28" customWidth="1"/>
    <col min="33" max="33" width="26" style="23" customWidth="1"/>
    <col min="34" max="35" width="11.625" style="24" customWidth="1"/>
    <col min="36" max="36" width="13.875" style="22" customWidth="1"/>
    <col min="37" max="37" width="12" style="4" customWidth="1"/>
    <col min="38" max="38" width="14.25" style="28" customWidth="1"/>
    <col min="39" max="39" width="26" style="23" customWidth="1"/>
    <col min="40" max="41" width="11.625" style="24" customWidth="1"/>
    <col min="42" max="42" width="13.875" style="22" customWidth="1"/>
    <col min="43" max="43" width="12" style="4" customWidth="1"/>
    <col min="44" max="44" width="14.25" style="28" customWidth="1"/>
    <col min="45" max="45" width="26" style="23" customWidth="1"/>
    <col min="46" max="47" width="11.625" style="24" customWidth="1"/>
    <col min="48" max="48" width="13.875" style="22" customWidth="1"/>
    <col min="49" max="49" width="12" style="4" customWidth="1"/>
    <col min="50" max="50" width="14.25" style="28" customWidth="1"/>
    <col min="51" max="51" width="26" style="23" customWidth="1"/>
    <col min="52" max="53" width="11.625" style="24" customWidth="1"/>
    <col min="54" max="54" width="13.875" style="22" customWidth="1"/>
    <col min="55" max="55" width="12" style="4" customWidth="1"/>
    <col min="56" max="56" width="14.25" style="28" customWidth="1"/>
    <col min="57" max="57" width="26" style="23" customWidth="1"/>
    <col min="58" max="59" width="11.625" style="24" customWidth="1"/>
    <col min="60" max="60" width="13.875" style="22" customWidth="1"/>
  </cols>
  <sheetData>
    <row r="1" spans="1:60" s="37" customFormat="1" ht="22.5" customHeight="1" thickBot="1">
      <c r="A1" s="37" t="s">
        <v>79</v>
      </c>
      <c r="B1" s="146"/>
      <c r="C1" s="147" t="s">
        <v>88</v>
      </c>
      <c r="D1" s="35"/>
      <c r="E1" s="148"/>
      <c r="F1" s="7"/>
      <c r="G1" s="37" t="s">
        <v>94</v>
      </c>
      <c r="H1" s="146"/>
      <c r="I1" s="147" t="s">
        <v>88</v>
      </c>
      <c r="J1" s="35"/>
      <c r="K1" s="148"/>
      <c r="L1" s="7"/>
      <c r="M1" s="37" t="s">
        <v>95</v>
      </c>
      <c r="N1" s="146"/>
      <c r="O1" s="147" t="s">
        <v>88</v>
      </c>
      <c r="P1" s="35"/>
      <c r="Q1" s="148"/>
      <c r="R1" s="7"/>
      <c r="S1" s="37" t="s">
        <v>96</v>
      </c>
      <c r="T1" s="146"/>
      <c r="U1" s="147" t="s">
        <v>88</v>
      </c>
      <c r="V1" s="35"/>
      <c r="W1" s="148"/>
      <c r="X1" s="7"/>
      <c r="Y1" s="37" t="s">
        <v>97</v>
      </c>
      <c r="Z1" s="146"/>
      <c r="AA1" s="147" t="s">
        <v>88</v>
      </c>
      <c r="AB1" s="35"/>
      <c r="AC1" s="148"/>
      <c r="AD1" s="7"/>
      <c r="AE1" s="37" t="s">
        <v>98</v>
      </c>
      <c r="AF1" s="146"/>
      <c r="AG1" s="147" t="s">
        <v>88</v>
      </c>
      <c r="AH1" s="35"/>
      <c r="AI1" s="148"/>
      <c r="AJ1" s="7"/>
      <c r="AK1" s="37" t="s">
        <v>99</v>
      </c>
      <c r="AL1" s="146"/>
      <c r="AM1" s="147" t="s">
        <v>88</v>
      </c>
      <c r="AN1" s="35"/>
      <c r="AO1" s="148"/>
      <c r="AP1" s="7"/>
      <c r="AQ1" s="37" t="s">
        <v>100</v>
      </c>
      <c r="AR1" s="146"/>
      <c r="AS1" s="147" t="s">
        <v>88</v>
      </c>
      <c r="AT1" s="35"/>
      <c r="AU1" s="148"/>
      <c r="AV1" s="7"/>
      <c r="AW1" s="37" t="s">
        <v>101</v>
      </c>
      <c r="AX1" s="146"/>
      <c r="AY1" s="147" t="s">
        <v>88</v>
      </c>
      <c r="AZ1" s="35"/>
      <c r="BA1" s="148"/>
      <c r="BB1" s="7"/>
      <c r="BC1" s="37" t="s">
        <v>102</v>
      </c>
      <c r="BD1" s="146"/>
      <c r="BE1" s="147" t="s">
        <v>88</v>
      </c>
      <c r="BF1" s="35"/>
      <c r="BG1" s="148"/>
      <c r="BH1" s="7"/>
    </row>
    <row r="2" spans="1:60" ht="22.5" customHeight="1" thickBot="1">
      <c r="C2" s="5" t="s">
        <v>89</v>
      </c>
      <c r="D2" s="34" t="s">
        <v>90</v>
      </c>
      <c r="E2" s="246"/>
      <c r="F2" s="247"/>
      <c r="I2" s="5" t="s">
        <v>89</v>
      </c>
      <c r="J2" s="35"/>
      <c r="K2" s="6"/>
      <c r="L2" s="7"/>
      <c r="O2" s="5" t="s">
        <v>89</v>
      </c>
      <c r="P2" s="35"/>
      <c r="Q2" s="6"/>
      <c r="R2" s="7"/>
      <c r="U2" s="5" t="s">
        <v>89</v>
      </c>
      <c r="V2" s="35"/>
      <c r="W2" s="6"/>
      <c r="X2" s="7"/>
      <c r="AA2" s="5" t="s">
        <v>89</v>
      </c>
      <c r="AB2" s="35"/>
      <c r="AC2" s="6"/>
      <c r="AD2" s="7"/>
      <c r="AG2" s="5" t="s">
        <v>89</v>
      </c>
      <c r="AH2" s="35"/>
      <c r="AI2" s="6"/>
      <c r="AJ2" s="7"/>
      <c r="AM2" s="5" t="s">
        <v>89</v>
      </c>
      <c r="AN2" s="35"/>
      <c r="AO2" s="6"/>
      <c r="AP2" s="7"/>
      <c r="AS2" s="5" t="s">
        <v>89</v>
      </c>
      <c r="AT2" s="35"/>
      <c r="AU2" s="6"/>
      <c r="AV2" s="7"/>
      <c r="AY2" s="5" t="s">
        <v>89</v>
      </c>
      <c r="AZ2" s="35"/>
      <c r="BA2" s="6"/>
      <c r="BB2" s="7"/>
      <c r="BE2" s="5" t="s">
        <v>89</v>
      </c>
      <c r="BF2" s="35"/>
      <c r="BG2" s="6"/>
      <c r="BH2" s="7"/>
    </row>
    <row r="3" spans="1:60" s="37" customFormat="1" ht="22.5" customHeight="1" thickTop="1">
      <c r="A3" s="141" t="s">
        <v>80</v>
      </c>
      <c r="B3" s="142" t="s">
        <v>81</v>
      </c>
      <c r="C3" s="143" t="s">
        <v>82</v>
      </c>
      <c r="D3" s="144" t="s">
        <v>83</v>
      </c>
      <c r="E3" s="144" t="s">
        <v>84</v>
      </c>
      <c r="F3" s="27" t="s">
        <v>85</v>
      </c>
      <c r="G3" s="141" t="s">
        <v>80</v>
      </c>
      <c r="H3" s="142" t="s">
        <v>81</v>
      </c>
      <c r="I3" s="143" t="s">
        <v>82</v>
      </c>
      <c r="J3" s="145" t="s">
        <v>83</v>
      </c>
      <c r="K3" s="145" t="s">
        <v>84</v>
      </c>
      <c r="L3" s="8" t="s">
        <v>85</v>
      </c>
      <c r="M3" s="141" t="s">
        <v>80</v>
      </c>
      <c r="N3" s="142" t="s">
        <v>81</v>
      </c>
      <c r="O3" s="143" t="s">
        <v>82</v>
      </c>
      <c r="P3" s="145" t="s">
        <v>83</v>
      </c>
      <c r="Q3" s="145" t="s">
        <v>84</v>
      </c>
      <c r="R3" s="8" t="s">
        <v>85</v>
      </c>
      <c r="S3" s="141" t="s">
        <v>80</v>
      </c>
      <c r="T3" s="142" t="s">
        <v>81</v>
      </c>
      <c r="U3" s="143" t="s">
        <v>82</v>
      </c>
      <c r="V3" s="145" t="s">
        <v>83</v>
      </c>
      <c r="W3" s="145" t="s">
        <v>84</v>
      </c>
      <c r="X3" s="8" t="s">
        <v>85</v>
      </c>
      <c r="Y3" s="141" t="s">
        <v>80</v>
      </c>
      <c r="Z3" s="142" t="s">
        <v>81</v>
      </c>
      <c r="AA3" s="143" t="s">
        <v>82</v>
      </c>
      <c r="AB3" s="145" t="s">
        <v>83</v>
      </c>
      <c r="AC3" s="145" t="s">
        <v>84</v>
      </c>
      <c r="AD3" s="8" t="s">
        <v>85</v>
      </c>
      <c r="AE3" s="141" t="s">
        <v>80</v>
      </c>
      <c r="AF3" s="142" t="s">
        <v>81</v>
      </c>
      <c r="AG3" s="143" t="s">
        <v>82</v>
      </c>
      <c r="AH3" s="145" t="s">
        <v>83</v>
      </c>
      <c r="AI3" s="145" t="s">
        <v>84</v>
      </c>
      <c r="AJ3" s="8" t="s">
        <v>85</v>
      </c>
      <c r="AK3" s="141" t="s">
        <v>80</v>
      </c>
      <c r="AL3" s="142" t="s">
        <v>81</v>
      </c>
      <c r="AM3" s="143" t="s">
        <v>82</v>
      </c>
      <c r="AN3" s="145" t="s">
        <v>83</v>
      </c>
      <c r="AO3" s="145" t="s">
        <v>84</v>
      </c>
      <c r="AP3" s="8" t="s">
        <v>85</v>
      </c>
      <c r="AQ3" s="141" t="s">
        <v>80</v>
      </c>
      <c r="AR3" s="142" t="s">
        <v>81</v>
      </c>
      <c r="AS3" s="143" t="s">
        <v>82</v>
      </c>
      <c r="AT3" s="145" t="s">
        <v>83</v>
      </c>
      <c r="AU3" s="145" t="s">
        <v>84</v>
      </c>
      <c r="AV3" s="8" t="s">
        <v>85</v>
      </c>
      <c r="AW3" s="141" t="s">
        <v>80</v>
      </c>
      <c r="AX3" s="142" t="s">
        <v>81</v>
      </c>
      <c r="AY3" s="143" t="s">
        <v>82</v>
      </c>
      <c r="AZ3" s="145" t="s">
        <v>83</v>
      </c>
      <c r="BA3" s="145" t="s">
        <v>84</v>
      </c>
      <c r="BB3" s="8" t="s">
        <v>85</v>
      </c>
      <c r="BC3" s="141" t="s">
        <v>80</v>
      </c>
      <c r="BD3" s="142" t="s">
        <v>81</v>
      </c>
      <c r="BE3" s="143" t="s">
        <v>82</v>
      </c>
      <c r="BF3" s="145" t="s">
        <v>83</v>
      </c>
      <c r="BG3" s="145" t="s">
        <v>84</v>
      </c>
      <c r="BH3" s="8" t="s">
        <v>85</v>
      </c>
    </row>
    <row r="4" spans="1:60" ht="22.5" customHeight="1">
      <c r="A4" s="234"/>
      <c r="B4" s="29"/>
      <c r="C4" s="9"/>
      <c r="D4" s="10"/>
      <c r="E4" s="10"/>
      <c r="F4" s="11" t="str">
        <f>IF(AND($C$4=""),"",$D$4-$E$4)</f>
        <v/>
      </c>
      <c r="G4" s="234"/>
      <c r="H4" s="29"/>
      <c r="I4" s="9"/>
      <c r="J4" s="10"/>
      <c r="K4" s="10"/>
      <c r="L4" s="216" t="str">
        <f>IF(AND($I$4=""),"",$F$33+$J$4-$K$4)</f>
        <v/>
      </c>
      <c r="M4" s="234"/>
      <c r="N4" s="29"/>
      <c r="O4" s="9"/>
      <c r="P4" s="10"/>
      <c r="Q4" s="10"/>
      <c r="R4" s="216" t="str">
        <f>IF(AND($O$4=""),"",$L$33+$P$4-$Q$4)</f>
        <v/>
      </c>
      <c r="S4" s="234"/>
      <c r="T4" s="29"/>
      <c r="U4" s="9"/>
      <c r="V4" s="10"/>
      <c r="W4" s="10"/>
      <c r="X4" s="216" t="str">
        <f>IF(AND($U$4=""),"",$R$33+$V$4-$W$4)</f>
        <v/>
      </c>
      <c r="Y4" s="234"/>
      <c r="Z4" s="29"/>
      <c r="AA4" s="9"/>
      <c r="AB4" s="10"/>
      <c r="AC4" s="10"/>
      <c r="AD4" s="216" t="str">
        <f>IF(AND($AA$4=""),"",$X$33+$AB$4-$AC$4)</f>
        <v/>
      </c>
      <c r="AE4" s="234"/>
      <c r="AF4" s="29"/>
      <c r="AG4" s="9"/>
      <c r="AH4" s="10"/>
      <c r="AI4" s="10"/>
      <c r="AJ4" s="216" t="str">
        <f>IF(AND($AG$4=""),"",$AD$33+$AH$4-$AI$4)</f>
        <v/>
      </c>
      <c r="AK4" s="234"/>
      <c r="AL4" s="29"/>
      <c r="AM4" s="9"/>
      <c r="AN4" s="10"/>
      <c r="AO4" s="10"/>
      <c r="AP4" s="216" t="str">
        <f>IF(AND($AM$4=""),"",$AJ$33+$AN$4-$AO$4)</f>
        <v/>
      </c>
      <c r="AQ4" s="234"/>
      <c r="AR4" s="29"/>
      <c r="AS4" s="9"/>
      <c r="AT4" s="10"/>
      <c r="AU4" s="10"/>
      <c r="AV4" s="216" t="str">
        <f>IF(AND($AS$4=""),"",$AP$33+$AT$4-$AU$4)</f>
        <v/>
      </c>
      <c r="AW4" s="234"/>
      <c r="AX4" s="29"/>
      <c r="AY4" s="9"/>
      <c r="AZ4" s="10"/>
      <c r="BA4" s="10"/>
      <c r="BB4" s="216" t="str">
        <f>IF(AND($AY$4=""),"",$AV$33+$AZ$4-$BA$4)</f>
        <v/>
      </c>
      <c r="BC4" s="234"/>
      <c r="BD4" s="29"/>
      <c r="BE4" s="9"/>
      <c r="BF4" s="10"/>
      <c r="BG4" s="10"/>
      <c r="BH4" s="216" t="str">
        <f>IF(AND($BE$4=""),"",$BB$33+$BF$4-$BG$4)</f>
        <v/>
      </c>
    </row>
    <row r="5" spans="1:60" ht="22.5" customHeight="1">
      <c r="A5" s="234"/>
      <c r="B5" s="29"/>
      <c r="C5" s="9"/>
      <c r="D5" s="10"/>
      <c r="E5" s="10"/>
      <c r="F5" s="11" t="str">
        <f>IF(C5&lt;&gt;"",F4+D5-E5,"")</f>
        <v/>
      </c>
      <c r="G5" s="234"/>
      <c r="H5" s="29"/>
      <c r="I5" s="9"/>
      <c r="J5" s="10"/>
      <c r="K5" s="10"/>
      <c r="L5" s="36" t="str">
        <f>IF(I5&lt;&gt;"",L4+J5-K5,"")</f>
        <v/>
      </c>
      <c r="M5" s="234"/>
      <c r="N5" s="29"/>
      <c r="O5" s="9"/>
      <c r="P5" s="10"/>
      <c r="Q5" s="10"/>
      <c r="R5" s="36" t="str">
        <f>IF(O5&lt;&gt;"",R4+P5-Q5,"")</f>
        <v/>
      </c>
      <c r="S5" s="234"/>
      <c r="T5" s="29"/>
      <c r="U5" s="9"/>
      <c r="V5" s="10"/>
      <c r="W5" s="10"/>
      <c r="X5" s="36" t="str">
        <f>IF(U5&lt;&gt;"",X4+V5-W5,"")</f>
        <v/>
      </c>
      <c r="Y5" s="234"/>
      <c r="Z5" s="29"/>
      <c r="AA5" s="9"/>
      <c r="AB5" s="10"/>
      <c r="AC5" s="10"/>
      <c r="AD5" s="36" t="str">
        <f>IF(AA5&lt;&gt;"",AD4+AB5-AC5,"")</f>
        <v/>
      </c>
      <c r="AE5" s="234"/>
      <c r="AF5" s="29"/>
      <c r="AG5" s="9"/>
      <c r="AH5" s="10"/>
      <c r="AI5" s="10"/>
      <c r="AJ5" s="36" t="str">
        <f>IF(AG5&lt;&gt;"",AJ4+AH5-AI5,"")</f>
        <v/>
      </c>
      <c r="AK5" s="234"/>
      <c r="AL5" s="29"/>
      <c r="AM5" s="9"/>
      <c r="AN5" s="10"/>
      <c r="AO5" s="10"/>
      <c r="AP5" s="36" t="str">
        <f>IF(AM5&lt;&gt;"",AP4+AN5-AO5,"")</f>
        <v/>
      </c>
      <c r="AQ5" s="234"/>
      <c r="AR5" s="29"/>
      <c r="AS5" s="9"/>
      <c r="AT5" s="10"/>
      <c r="AU5" s="10"/>
      <c r="AV5" s="36" t="str">
        <f>IF(AS5&lt;&gt;"",AV4+AT5-AU5,"")</f>
        <v/>
      </c>
      <c r="AW5" s="234"/>
      <c r="AX5" s="29"/>
      <c r="AY5" s="9"/>
      <c r="AZ5" s="10"/>
      <c r="BA5" s="10"/>
      <c r="BB5" s="36" t="str">
        <f>IF(AY5&lt;&gt;"",BB4+AZ5-BA5,"")</f>
        <v/>
      </c>
      <c r="BC5" s="234"/>
      <c r="BD5" s="29"/>
      <c r="BE5" s="9"/>
      <c r="BF5" s="10"/>
      <c r="BG5" s="10"/>
      <c r="BH5" s="36" t="str">
        <f>IF(BE5&lt;&gt;"",BH4+BF5-BG5,"")</f>
        <v/>
      </c>
    </row>
    <row r="6" spans="1:60" ht="22.5" customHeight="1">
      <c r="A6" s="234"/>
      <c r="B6" s="29"/>
      <c r="C6" s="9"/>
      <c r="D6" s="10"/>
      <c r="E6" s="10"/>
      <c r="F6" s="11" t="str">
        <f t="shared" ref="F6:F33" si="0">IF(C6&lt;&gt;"",F5+D6-E6,"")</f>
        <v/>
      </c>
      <c r="G6" s="234"/>
      <c r="H6" s="29"/>
      <c r="I6" s="9"/>
      <c r="J6" s="10"/>
      <c r="K6" s="10"/>
      <c r="L6" s="36" t="str">
        <f t="shared" ref="L6:L31" si="1">IF(I6&lt;&gt;"",L5+J6-K6,"")</f>
        <v/>
      </c>
      <c r="M6" s="234"/>
      <c r="N6" s="29"/>
      <c r="O6" s="9"/>
      <c r="P6" s="10"/>
      <c r="Q6" s="10"/>
      <c r="R6" s="36" t="str">
        <f t="shared" ref="R6:R31" si="2">IF(O6&lt;&gt;"",R5+P6-Q6,"")</f>
        <v/>
      </c>
      <c r="S6" s="234"/>
      <c r="T6" s="29"/>
      <c r="U6" s="9"/>
      <c r="V6" s="10"/>
      <c r="W6" s="10"/>
      <c r="X6" s="36" t="str">
        <f t="shared" ref="X6:X31" si="3">IF(U6&lt;&gt;"",X5+V6-W6,"")</f>
        <v/>
      </c>
      <c r="Y6" s="234"/>
      <c r="Z6" s="29"/>
      <c r="AA6" s="9"/>
      <c r="AB6" s="10"/>
      <c r="AC6" s="10"/>
      <c r="AD6" s="36" t="str">
        <f t="shared" ref="AD6:AD31" si="4">IF(AA6&lt;&gt;"",AD5+AB6-AC6,"")</f>
        <v/>
      </c>
      <c r="AE6" s="234"/>
      <c r="AF6" s="29"/>
      <c r="AG6" s="9"/>
      <c r="AH6" s="10"/>
      <c r="AI6" s="10"/>
      <c r="AJ6" s="36" t="str">
        <f t="shared" ref="AJ6:AJ31" si="5">IF(AG6&lt;&gt;"",AJ5+AH6-AI6,"")</f>
        <v/>
      </c>
      <c r="AK6" s="234"/>
      <c r="AL6" s="29"/>
      <c r="AM6" s="9"/>
      <c r="AN6" s="10"/>
      <c r="AO6" s="10"/>
      <c r="AP6" s="36" t="str">
        <f t="shared" ref="AP6:AP31" si="6">IF(AM6&lt;&gt;"",AP5+AN6-AO6,"")</f>
        <v/>
      </c>
      <c r="AQ6" s="234"/>
      <c r="AR6" s="29"/>
      <c r="AS6" s="9"/>
      <c r="AT6" s="10"/>
      <c r="AU6" s="10"/>
      <c r="AV6" s="36" t="str">
        <f t="shared" ref="AV6:AV31" si="7">IF(AS6&lt;&gt;"",AV5+AT6-AU6,"")</f>
        <v/>
      </c>
      <c r="AW6" s="234"/>
      <c r="AX6" s="29"/>
      <c r="AY6" s="9"/>
      <c r="AZ6" s="10"/>
      <c r="BA6" s="10"/>
      <c r="BB6" s="36" t="str">
        <f t="shared" ref="BB6:BB31" si="8">IF(AY6&lt;&gt;"",BB5+AZ6-BA6,"")</f>
        <v/>
      </c>
      <c r="BC6" s="234"/>
      <c r="BD6" s="29"/>
      <c r="BE6" s="9"/>
      <c r="BF6" s="10"/>
      <c r="BG6" s="10"/>
      <c r="BH6" s="36" t="str">
        <f t="shared" ref="BH6:BH31" si="9">IF(BE6&lt;&gt;"",BH5+BF6-BG6,"")</f>
        <v/>
      </c>
    </row>
    <row r="7" spans="1:60" ht="22.5" customHeight="1">
      <c r="A7" s="234"/>
      <c r="B7" s="29"/>
      <c r="C7" s="9"/>
      <c r="D7" s="10"/>
      <c r="E7" s="10"/>
      <c r="F7" s="11" t="str">
        <f t="shared" si="0"/>
        <v/>
      </c>
      <c r="G7" s="234"/>
      <c r="H7" s="29"/>
      <c r="I7" s="9"/>
      <c r="J7" s="10"/>
      <c r="K7" s="10"/>
      <c r="L7" s="36" t="str">
        <f t="shared" si="1"/>
        <v/>
      </c>
      <c r="M7" s="234"/>
      <c r="N7" s="29"/>
      <c r="O7" s="9"/>
      <c r="P7" s="10"/>
      <c r="Q7" s="10"/>
      <c r="R7" s="36" t="str">
        <f t="shared" si="2"/>
        <v/>
      </c>
      <c r="S7" s="234"/>
      <c r="T7" s="29"/>
      <c r="U7" s="9"/>
      <c r="V7" s="10"/>
      <c r="W7" s="10"/>
      <c r="X7" s="36" t="str">
        <f t="shared" si="3"/>
        <v/>
      </c>
      <c r="Y7" s="234"/>
      <c r="Z7" s="29"/>
      <c r="AA7" s="9"/>
      <c r="AB7" s="10"/>
      <c r="AC7" s="10"/>
      <c r="AD7" s="36" t="str">
        <f t="shared" si="4"/>
        <v/>
      </c>
      <c r="AE7" s="234"/>
      <c r="AF7" s="29"/>
      <c r="AG7" s="9"/>
      <c r="AH7" s="10"/>
      <c r="AI7" s="10"/>
      <c r="AJ7" s="36" t="str">
        <f t="shared" si="5"/>
        <v/>
      </c>
      <c r="AK7" s="234"/>
      <c r="AL7" s="29"/>
      <c r="AM7" s="9"/>
      <c r="AN7" s="10"/>
      <c r="AO7" s="10"/>
      <c r="AP7" s="36" t="str">
        <f t="shared" si="6"/>
        <v/>
      </c>
      <c r="AQ7" s="234"/>
      <c r="AR7" s="29"/>
      <c r="AS7" s="9"/>
      <c r="AT7" s="10"/>
      <c r="AU7" s="10"/>
      <c r="AV7" s="36" t="str">
        <f t="shared" si="7"/>
        <v/>
      </c>
      <c r="AW7" s="234"/>
      <c r="AX7" s="29"/>
      <c r="AY7" s="9"/>
      <c r="AZ7" s="10"/>
      <c r="BA7" s="10"/>
      <c r="BB7" s="36" t="str">
        <f t="shared" si="8"/>
        <v/>
      </c>
      <c r="BC7" s="234"/>
      <c r="BD7" s="29"/>
      <c r="BE7" s="9"/>
      <c r="BF7" s="10"/>
      <c r="BG7" s="10"/>
      <c r="BH7" s="36" t="str">
        <f t="shared" si="9"/>
        <v/>
      </c>
    </row>
    <row r="8" spans="1:60" ht="22.5" customHeight="1">
      <c r="A8" s="234"/>
      <c r="B8" s="29"/>
      <c r="C8" s="9"/>
      <c r="D8" s="10"/>
      <c r="E8" s="10"/>
      <c r="F8" s="11" t="str">
        <f t="shared" si="0"/>
        <v/>
      </c>
      <c r="G8" s="234"/>
      <c r="H8" s="29"/>
      <c r="I8" s="9"/>
      <c r="J8" s="10"/>
      <c r="K8" s="10"/>
      <c r="L8" s="36" t="str">
        <f t="shared" si="1"/>
        <v/>
      </c>
      <c r="M8" s="234"/>
      <c r="N8" s="29"/>
      <c r="O8" s="9"/>
      <c r="P8" s="10"/>
      <c r="Q8" s="10"/>
      <c r="R8" s="36" t="str">
        <f t="shared" si="2"/>
        <v/>
      </c>
      <c r="S8" s="234"/>
      <c r="T8" s="29"/>
      <c r="U8" s="9"/>
      <c r="V8" s="10"/>
      <c r="W8" s="10"/>
      <c r="X8" s="36" t="str">
        <f t="shared" si="3"/>
        <v/>
      </c>
      <c r="Y8" s="234"/>
      <c r="Z8" s="29"/>
      <c r="AA8" s="9"/>
      <c r="AB8" s="10"/>
      <c r="AC8" s="10"/>
      <c r="AD8" s="36" t="str">
        <f t="shared" si="4"/>
        <v/>
      </c>
      <c r="AE8" s="234"/>
      <c r="AF8" s="29"/>
      <c r="AG8" s="9"/>
      <c r="AH8" s="10"/>
      <c r="AI8" s="10"/>
      <c r="AJ8" s="36" t="str">
        <f t="shared" si="5"/>
        <v/>
      </c>
      <c r="AK8" s="234"/>
      <c r="AL8" s="29"/>
      <c r="AM8" s="9"/>
      <c r="AN8" s="10"/>
      <c r="AO8" s="10"/>
      <c r="AP8" s="36" t="str">
        <f t="shared" si="6"/>
        <v/>
      </c>
      <c r="AQ8" s="234"/>
      <c r="AR8" s="29"/>
      <c r="AS8" s="9"/>
      <c r="AT8" s="10"/>
      <c r="AU8" s="10"/>
      <c r="AV8" s="36" t="str">
        <f t="shared" si="7"/>
        <v/>
      </c>
      <c r="AW8" s="234"/>
      <c r="AX8" s="29"/>
      <c r="AY8" s="9"/>
      <c r="AZ8" s="10"/>
      <c r="BA8" s="10"/>
      <c r="BB8" s="36" t="str">
        <f t="shared" si="8"/>
        <v/>
      </c>
      <c r="BC8" s="234"/>
      <c r="BD8" s="29"/>
      <c r="BE8" s="9"/>
      <c r="BF8" s="10"/>
      <c r="BG8" s="10"/>
      <c r="BH8" s="36" t="str">
        <f t="shared" si="9"/>
        <v/>
      </c>
    </row>
    <row r="9" spans="1:60" ht="22.5" customHeight="1">
      <c r="A9" s="234"/>
      <c r="B9" s="29"/>
      <c r="C9" s="9"/>
      <c r="D9" s="10"/>
      <c r="E9" s="10"/>
      <c r="F9" s="11" t="str">
        <f t="shared" si="0"/>
        <v/>
      </c>
      <c r="G9" s="234"/>
      <c r="H9" s="29"/>
      <c r="I9" s="9"/>
      <c r="J9" s="10"/>
      <c r="K9" s="10"/>
      <c r="L9" s="36" t="str">
        <f t="shared" si="1"/>
        <v/>
      </c>
      <c r="M9" s="234"/>
      <c r="N9" s="29"/>
      <c r="O9" s="9"/>
      <c r="P9" s="10"/>
      <c r="Q9" s="10"/>
      <c r="R9" s="36" t="str">
        <f t="shared" si="2"/>
        <v/>
      </c>
      <c r="S9" s="234"/>
      <c r="T9" s="29"/>
      <c r="U9" s="9"/>
      <c r="V9" s="10"/>
      <c r="W9" s="10"/>
      <c r="X9" s="36" t="str">
        <f t="shared" si="3"/>
        <v/>
      </c>
      <c r="Y9" s="234"/>
      <c r="Z9" s="29"/>
      <c r="AA9" s="9"/>
      <c r="AB9" s="10"/>
      <c r="AC9" s="10"/>
      <c r="AD9" s="36" t="str">
        <f t="shared" si="4"/>
        <v/>
      </c>
      <c r="AE9" s="234"/>
      <c r="AF9" s="29"/>
      <c r="AG9" s="9"/>
      <c r="AH9" s="10"/>
      <c r="AI9" s="10"/>
      <c r="AJ9" s="36" t="str">
        <f t="shared" si="5"/>
        <v/>
      </c>
      <c r="AK9" s="234"/>
      <c r="AL9" s="29"/>
      <c r="AM9" s="9"/>
      <c r="AN9" s="10"/>
      <c r="AO9" s="10"/>
      <c r="AP9" s="36" t="str">
        <f t="shared" si="6"/>
        <v/>
      </c>
      <c r="AQ9" s="234"/>
      <c r="AR9" s="29"/>
      <c r="AS9" s="9"/>
      <c r="AT9" s="10"/>
      <c r="AU9" s="10"/>
      <c r="AV9" s="36" t="str">
        <f t="shared" si="7"/>
        <v/>
      </c>
      <c r="AW9" s="234"/>
      <c r="AX9" s="29"/>
      <c r="AY9" s="9"/>
      <c r="AZ9" s="10"/>
      <c r="BA9" s="10"/>
      <c r="BB9" s="36" t="str">
        <f t="shared" si="8"/>
        <v/>
      </c>
      <c r="BC9" s="234"/>
      <c r="BD9" s="29"/>
      <c r="BE9" s="9"/>
      <c r="BF9" s="10"/>
      <c r="BG9" s="10"/>
      <c r="BH9" s="36" t="str">
        <f t="shared" si="9"/>
        <v/>
      </c>
    </row>
    <row r="10" spans="1:60" ht="22.5" customHeight="1">
      <c r="A10" s="234"/>
      <c r="B10" s="29"/>
      <c r="C10" s="9"/>
      <c r="D10" s="10"/>
      <c r="E10" s="10"/>
      <c r="F10" s="11" t="str">
        <f t="shared" si="0"/>
        <v/>
      </c>
      <c r="G10" s="234"/>
      <c r="H10" s="29"/>
      <c r="I10" s="9"/>
      <c r="J10" s="10"/>
      <c r="K10" s="10"/>
      <c r="L10" s="36" t="str">
        <f t="shared" si="1"/>
        <v/>
      </c>
      <c r="M10" s="234"/>
      <c r="N10" s="29"/>
      <c r="O10" s="9"/>
      <c r="P10" s="10"/>
      <c r="Q10" s="10"/>
      <c r="R10" s="36" t="str">
        <f t="shared" si="2"/>
        <v/>
      </c>
      <c r="S10" s="234"/>
      <c r="T10" s="29"/>
      <c r="U10" s="9"/>
      <c r="V10" s="10"/>
      <c r="W10" s="10"/>
      <c r="X10" s="36" t="str">
        <f t="shared" si="3"/>
        <v/>
      </c>
      <c r="Y10" s="234"/>
      <c r="Z10" s="29"/>
      <c r="AA10" s="9"/>
      <c r="AB10" s="10"/>
      <c r="AC10" s="10"/>
      <c r="AD10" s="36" t="str">
        <f t="shared" si="4"/>
        <v/>
      </c>
      <c r="AE10" s="234"/>
      <c r="AF10" s="29"/>
      <c r="AG10" s="9"/>
      <c r="AH10" s="10"/>
      <c r="AI10" s="10"/>
      <c r="AJ10" s="36" t="str">
        <f t="shared" si="5"/>
        <v/>
      </c>
      <c r="AK10" s="234"/>
      <c r="AL10" s="29"/>
      <c r="AM10" s="9"/>
      <c r="AN10" s="10"/>
      <c r="AO10" s="10"/>
      <c r="AP10" s="36" t="str">
        <f t="shared" si="6"/>
        <v/>
      </c>
      <c r="AQ10" s="234"/>
      <c r="AR10" s="29"/>
      <c r="AS10" s="9"/>
      <c r="AT10" s="10"/>
      <c r="AU10" s="10"/>
      <c r="AV10" s="36" t="str">
        <f t="shared" si="7"/>
        <v/>
      </c>
      <c r="AW10" s="234"/>
      <c r="AX10" s="29"/>
      <c r="AY10" s="9"/>
      <c r="AZ10" s="10"/>
      <c r="BA10" s="10"/>
      <c r="BB10" s="36" t="str">
        <f t="shared" si="8"/>
        <v/>
      </c>
      <c r="BC10" s="234"/>
      <c r="BD10" s="29"/>
      <c r="BE10" s="9"/>
      <c r="BF10" s="10"/>
      <c r="BG10" s="10"/>
      <c r="BH10" s="36" t="str">
        <f t="shared" si="9"/>
        <v/>
      </c>
    </row>
    <row r="11" spans="1:60" ht="22.5" customHeight="1">
      <c r="A11" s="234"/>
      <c r="B11" s="29"/>
      <c r="C11" s="9"/>
      <c r="D11" s="10"/>
      <c r="E11" s="10"/>
      <c r="F11" s="11" t="str">
        <f t="shared" si="0"/>
        <v/>
      </c>
      <c r="G11" s="234"/>
      <c r="H11" s="29"/>
      <c r="I11" s="9"/>
      <c r="J11" s="10"/>
      <c r="K11" s="10"/>
      <c r="L11" s="36" t="str">
        <f t="shared" si="1"/>
        <v/>
      </c>
      <c r="M11" s="234"/>
      <c r="N11" s="29"/>
      <c r="O11" s="9"/>
      <c r="P11" s="10"/>
      <c r="Q11" s="10"/>
      <c r="R11" s="36" t="str">
        <f t="shared" si="2"/>
        <v/>
      </c>
      <c r="S11" s="234"/>
      <c r="T11" s="29"/>
      <c r="U11" s="9"/>
      <c r="V11" s="10"/>
      <c r="W11" s="10"/>
      <c r="X11" s="36" t="str">
        <f t="shared" si="3"/>
        <v/>
      </c>
      <c r="Y11" s="234"/>
      <c r="Z11" s="29"/>
      <c r="AA11" s="9"/>
      <c r="AB11" s="10"/>
      <c r="AC11" s="10"/>
      <c r="AD11" s="36" t="str">
        <f t="shared" si="4"/>
        <v/>
      </c>
      <c r="AE11" s="234"/>
      <c r="AF11" s="29"/>
      <c r="AG11" s="9"/>
      <c r="AH11" s="10"/>
      <c r="AI11" s="10"/>
      <c r="AJ11" s="36" t="str">
        <f t="shared" si="5"/>
        <v/>
      </c>
      <c r="AK11" s="234"/>
      <c r="AL11" s="29"/>
      <c r="AM11" s="9"/>
      <c r="AN11" s="10"/>
      <c r="AO11" s="10"/>
      <c r="AP11" s="36" t="str">
        <f t="shared" si="6"/>
        <v/>
      </c>
      <c r="AQ11" s="234"/>
      <c r="AR11" s="29"/>
      <c r="AS11" s="9"/>
      <c r="AT11" s="10"/>
      <c r="AU11" s="10"/>
      <c r="AV11" s="36" t="str">
        <f t="shared" si="7"/>
        <v/>
      </c>
      <c r="AW11" s="234"/>
      <c r="AX11" s="29"/>
      <c r="AY11" s="9"/>
      <c r="AZ11" s="10"/>
      <c r="BA11" s="10"/>
      <c r="BB11" s="36" t="str">
        <f t="shared" si="8"/>
        <v/>
      </c>
      <c r="BC11" s="234"/>
      <c r="BD11" s="29"/>
      <c r="BE11" s="9"/>
      <c r="BF11" s="10"/>
      <c r="BG11" s="10"/>
      <c r="BH11" s="36" t="str">
        <f t="shared" si="9"/>
        <v/>
      </c>
    </row>
    <row r="12" spans="1:60" ht="22.5" customHeight="1">
      <c r="A12" s="234"/>
      <c r="B12" s="29"/>
      <c r="C12" s="9"/>
      <c r="D12" s="10"/>
      <c r="E12" s="10"/>
      <c r="F12" s="11" t="str">
        <f t="shared" si="0"/>
        <v/>
      </c>
      <c r="G12" s="234"/>
      <c r="H12" s="29"/>
      <c r="I12" s="9"/>
      <c r="J12" s="10"/>
      <c r="K12" s="10"/>
      <c r="L12" s="36" t="str">
        <f t="shared" si="1"/>
        <v/>
      </c>
      <c r="M12" s="234"/>
      <c r="N12" s="29"/>
      <c r="O12" s="9"/>
      <c r="P12" s="10"/>
      <c r="Q12" s="10"/>
      <c r="R12" s="36" t="str">
        <f t="shared" si="2"/>
        <v/>
      </c>
      <c r="S12" s="234"/>
      <c r="T12" s="29"/>
      <c r="U12" s="9"/>
      <c r="V12" s="10"/>
      <c r="W12" s="10"/>
      <c r="X12" s="36" t="str">
        <f t="shared" si="3"/>
        <v/>
      </c>
      <c r="Y12" s="234"/>
      <c r="Z12" s="29"/>
      <c r="AA12" s="9"/>
      <c r="AB12" s="10"/>
      <c r="AC12" s="10"/>
      <c r="AD12" s="36" t="str">
        <f t="shared" si="4"/>
        <v/>
      </c>
      <c r="AE12" s="234"/>
      <c r="AF12" s="29"/>
      <c r="AG12" s="9"/>
      <c r="AH12" s="10"/>
      <c r="AI12" s="10"/>
      <c r="AJ12" s="36" t="str">
        <f t="shared" si="5"/>
        <v/>
      </c>
      <c r="AK12" s="234"/>
      <c r="AL12" s="29"/>
      <c r="AM12" s="9"/>
      <c r="AN12" s="10"/>
      <c r="AO12" s="10"/>
      <c r="AP12" s="36" t="str">
        <f t="shared" si="6"/>
        <v/>
      </c>
      <c r="AQ12" s="234"/>
      <c r="AR12" s="29"/>
      <c r="AS12" s="9"/>
      <c r="AT12" s="10"/>
      <c r="AU12" s="10"/>
      <c r="AV12" s="36" t="str">
        <f t="shared" si="7"/>
        <v/>
      </c>
      <c r="AW12" s="234"/>
      <c r="AX12" s="29"/>
      <c r="AY12" s="9"/>
      <c r="AZ12" s="10"/>
      <c r="BA12" s="10"/>
      <c r="BB12" s="36" t="str">
        <f t="shared" si="8"/>
        <v/>
      </c>
      <c r="BC12" s="234"/>
      <c r="BD12" s="29"/>
      <c r="BE12" s="9"/>
      <c r="BF12" s="10"/>
      <c r="BG12" s="10"/>
      <c r="BH12" s="36" t="str">
        <f t="shared" si="9"/>
        <v/>
      </c>
    </row>
    <row r="13" spans="1:60" ht="22.5" customHeight="1">
      <c r="A13" s="234"/>
      <c r="B13" s="29"/>
      <c r="C13" s="9"/>
      <c r="D13" s="10"/>
      <c r="E13" s="10"/>
      <c r="F13" s="11" t="str">
        <f t="shared" si="0"/>
        <v/>
      </c>
      <c r="G13" s="234"/>
      <c r="H13" s="29"/>
      <c r="I13" s="9"/>
      <c r="J13" s="10"/>
      <c r="K13" s="10"/>
      <c r="L13" s="36" t="str">
        <f t="shared" si="1"/>
        <v/>
      </c>
      <c r="M13" s="234"/>
      <c r="N13" s="29"/>
      <c r="O13" s="9"/>
      <c r="P13" s="10"/>
      <c r="Q13" s="10"/>
      <c r="R13" s="36" t="str">
        <f t="shared" si="2"/>
        <v/>
      </c>
      <c r="S13" s="234"/>
      <c r="T13" s="29"/>
      <c r="U13" s="9"/>
      <c r="V13" s="10"/>
      <c r="W13" s="10"/>
      <c r="X13" s="36" t="str">
        <f t="shared" si="3"/>
        <v/>
      </c>
      <c r="Y13" s="234"/>
      <c r="Z13" s="29"/>
      <c r="AA13" s="9"/>
      <c r="AB13" s="10"/>
      <c r="AC13" s="10"/>
      <c r="AD13" s="36" t="str">
        <f t="shared" si="4"/>
        <v/>
      </c>
      <c r="AE13" s="234"/>
      <c r="AF13" s="29"/>
      <c r="AG13" s="9"/>
      <c r="AH13" s="10"/>
      <c r="AI13" s="10"/>
      <c r="AJ13" s="36" t="str">
        <f t="shared" si="5"/>
        <v/>
      </c>
      <c r="AK13" s="234"/>
      <c r="AL13" s="29"/>
      <c r="AM13" s="9"/>
      <c r="AN13" s="10"/>
      <c r="AO13" s="10"/>
      <c r="AP13" s="36" t="str">
        <f t="shared" si="6"/>
        <v/>
      </c>
      <c r="AQ13" s="234"/>
      <c r="AR13" s="29"/>
      <c r="AS13" s="9"/>
      <c r="AT13" s="10"/>
      <c r="AU13" s="10"/>
      <c r="AV13" s="36" t="str">
        <f t="shared" si="7"/>
        <v/>
      </c>
      <c r="AW13" s="234"/>
      <c r="AX13" s="29"/>
      <c r="AY13" s="9"/>
      <c r="AZ13" s="10"/>
      <c r="BA13" s="10"/>
      <c r="BB13" s="36" t="str">
        <f t="shared" si="8"/>
        <v/>
      </c>
      <c r="BC13" s="234"/>
      <c r="BD13" s="29"/>
      <c r="BE13" s="9"/>
      <c r="BF13" s="10"/>
      <c r="BG13" s="10"/>
      <c r="BH13" s="36" t="str">
        <f t="shared" si="9"/>
        <v/>
      </c>
    </row>
    <row r="14" spans="1:60" ht="22.5" customHeight="1">
      <c r="A14" s="234"/>
      <c r="B14" s="29"/>
      <c r="C14" s="9"/>
      <c r="D14" s="10"/>
      <c r="E14" s="10"/>
      <c r="F14" s="11" t="str">
        <f t="shared" si="0"/>
        <v/>
      </c>
      <c r="G14" s="234"/>
      <c r="H14" s="29"/>
      <c r="I14" s="9"/>
      <c r="J14" s="10"/>
      <c r="K14" s="10"/>
      <c r="L14" s="36" t="str">
        <f t="shared" si="1"/>
        <v/>
      </c>
      <c r="M14" s="234"/>
      <c r="N14" s="29"/>
      <c r="O14" s="9"/>
      <c r="P14" s="10"/>
      <c r="Q14" s="10"/>
      <c r="R14" s="36" t="str">
        <f t="shared" si="2"/>
        <v/>
      </c>
      <c r="S14" s="234"/>
      <c r="T14" s="29"/>
      <c r="U14" s="9"/>
      <c r="V14" s="10"/>
      <c r="W14" s="10"/>
      <c r="X14" s="36" t="str">
        <f t="shared" si="3"/>
        <v/>
      </c>
      <c r="Y14" s="234"/>
      <c r="Z14" s="29"/>
      <c r="AA14" s="9"/>
      <c r="AB14" s="10"/>
      <c r="AC14" s="10"/>
      <c r="AD14" s="36" t="str">
        <f t="shared" si="4"/>
        <v/>
      </c>
      <c r="AE14" s="234"/>
      <c r="AF14" s="29"/>
      <c r="AG14" s="9"/>
      <c r="AH14" s="10"/>
      <c r="AI14" s="10"/>
      <c r="AJ14" s="36" t="str">
        <f t="shared" si="5"/>
        <v/>
      </c>
      <c r="AK14" s="234"/>
      <c r="AL14" s="29"/>
      <c r="AM14" s="9"/>
      <c r="AN14" s="10"/>
      <c r="AO14" s="10"/>
      <c r="AP14" s="36" t="str">
        <f t="shared" si="6"/>
        <v/>
      </c>
      <c r="AQ14" s="234"/>
      <c r="AR14" s="29"/>
      <c r="AS14" s="9"/>
      <c r="AT14" s="10"/>
      <c r="AU14" s="10"/>
      <c r="AV14" s="36" t="str">
        <f t="shared" si="7"/>
        <v/>
      </c>
      <c r="AW14" s="234"/>
      <c r="AX14" s="29"/>
      <c r="AY14" s="9"/>
      <c r="AZ14" s="10"/>
      <c r="BA14" s="10"/>
      <c r="BB14" s="36" t="str">
        <f t="shared" si="8"/>
        <v/>
      </c>
      <c r="BC14" s="234"/>
      <c r="BD14" s="29"/>
      <c r="BE14" s="9"/>
      <c r="BF14" s="10"/>
      <c r="BG14" s="10"/>
      <c r="BH14" s="36" t="str">
        <f t="shared" si="9"/>
        <v/>
      </c>
    </row>
    <row r="15" spans="1:60" ht="22.5" customHeight="1">
      <c r="A15" s="234"/>
      <c r="B15" s="29"/>
      <c r="C15" s="9"/>
      <c r="D15" s="10"/>
      <c r="E15" s="10"/>
      <c r="F15" s="11" t="str">
        <f t="shared" si="0"/>
        <v/>
      </c>
      <c r="G15" s="234"/>
      <c r="H15" s="29"/>
      <c r="I15" s="9"/>
      <c r="J15" s="10"/>
      <c r="K15" s="10"/>
      <c r="L15" s="36" t="str">
        <f t="shared" si="1"/>
        <v/>
      </c>
      <c r="M15" s="234"/>
      <c r="N15" s="29"/>
      <c r="O15" s="9"/>
      <c r="P15" s="10"/>
      <c r="Q15" s="10"/>
      <c r="R15" s="36" t="str">
        <f t="shared" si="2"/>
        <v/>
      </c>
      <c r="S15" s="234"/>
      <c r="T15" s="29"/>
      <c r="U15" s="9"/>
      <c r="V15" s="10"/>
      <c r="W15" s="10"/>
      <c r="X15" s="36" t="str">
        <f t="shared" si="3"/>
        <v/>
      </c>
      <c r="Y15" s="234"/>
      <c r="Z15" s="29"/>
      <c r="AA15" s="9"/>
      <c r="AB15" s="10"/>
      <c r="AC15" s="10"/>
      <c r="AD15" s="36" t="str">
        <f t="shared" si="4"/>
        <v/>
      </c>
      <c r="AE15" s="234"/>
      <c r="AF15" s="29"/>
      <c r="AG15" s="9"/>
      <c r="AH15" s="10"/>
      <c r="AI15" s="10"/>
      <c r="AJ15" s="36" t="str">
        <f t="shared" si="5"/>
        <v/>
      </c>
      <c r="AK15" s="234"/>
      <c r="AL15" s="29"/>
      <c r="AM15" s="9"/>
      <c r="AN15" s="10"/>
      <c r="AO15" s="10"/>
      <c r="AP15" s="36" t="str">
        <f t="shared" si="6"/>
        <v/>
      </c>
      <c r="AQ15" s="234"/>
      <c r="AR15" s="29"/>
      <c r="AS15" s="9"/>
      <c r="AT15" s="10"/>
      <c r="AU15" s="10"/>
      <c r="AV15" s="36" t="str">
        <f t="shared" si="7"/>
        <v/>
      </c>
      <c r="AW15" s="234"/>
      <c r="AX15" s="29"/>
      <c r="AY15" s="9"/>
      <c r="AZ15" s="10"/>
      <c r="BA15" s="10"/>
      <c r="BB15" s="36" t="str">
        <f t="shared" si="8"/>
        <v/>
      </c>
      <c r="BC15" s="234"/>
      <c r="BD15" s="29"/>
      <c r="BE15" s="9"/>
      <c r="BF15" s="10"/>
      <c r="BG15" s="10"/>
      <c r="BH15" s="36" t="str">
        <f t="shared" si="9"/>
        <v/>
      </c>
    </row>
    <row r="16" spans="1:60" ht="22.5" customHeight="1">
      <c r="A16" s="234"/>
      <c r="B16" s="29"/>
      <c r="C16" s="9"/>
      <c r="D16" s="10"/>
      <c r="E16" s="10"/>
      <c r="F16" s="11" t="str">
        <f t="shared" si="0"/>
        <v/>
      </c>
      <c r="G16" s="234"/>
      <c r="H16" s="29"/>
      <c r="I16" s="9"/>
      <c r="J16" s="10"/>
      <c r="K16" s="10"/>
      <c r="L16" s="36" t="str">
        <f t="shared" si="1"/>
        <v/>
      </c>
      <c r="M16" s="234"/>
      <c r="N16" s="29"/>
      <c r="O16" s="9"/>
      <c r="P16" s="10"/>
      <c r="Q16" s="10"/>
      <c r="R16" s="36" t="str">
        <f t="shared" si="2"/>
        <v/>
      </c>
      <c r="S16" s="234"/>
      <c r="T16" s="29"/>
      <c r="U16" s="9"/>
      <c r="V16" s="10"/>
      <c r="W16" s="10"/>
      <c r="X16" s="36" t="str">
        <f t="shared" si="3"/>
        <v/>
      </c>
      <c r="Y16" s="234"/>
      <c r="Z16" s="29"/>
      <c r="AA16" s="9"/>
      <c r="AB16" s="10"/>
      <c r="AC16" s="10"/>
      <c r="AD16" s="36" t="str">
        <f t="shared" si="4"/>
        <v/>
      </c>
      <c r="AE16" s="234"/>
      <c r="AF16" s="29"/>
      <c r="AG16" s="9"/>
      <c r="AH16" s="10"/>
      <c r="AI16" s="10"/>
      <c r="AJ16" s="36" t="str">
        <f t="shared" si="5"/>
        <v/>
      </c>
      <c r="AK16" s="234"/>
      <c r="AL16" s="29"/>
      <c r="AM16" s="9"/>
      <c r="AN16" s="10"/>
      <c r="AO16" s="10"/>
      <c r="AP16" s="36" t="str">
        <f t="shared" si="6"/>
        <v/>
      </c>
      <c r="AQ16" s="234"/>
      <c r="AR16" s="29"/>
      <c r="AS16" s="9"/>
      <c r="AT16" s="10"/>
      <c r="AU16" s="10"/>
      <c r="AV16" s="36" t="str">
        <f t="shared" si="7"/>
        <v/>
      </c>
      <c r="AW16" s="234"/>
      <c r="AX16" s="29"/>
      <c r="AY16" s="9"/>
      <c r="AZ16" s="10"/>
      <c r="BA16" s="10"/>
      <c r="BB16" s="36" t="str">
        <f t="shared" si="8"/>
        <v/>
      </c>
      <c r="BC16" s="234"/>
      <c r="BD16" s="29"/>
      <c r="BE16" s="9"/>
      <c r="BF16" s="10"/>
      <c r="BG16" s="10"/>
      <c r="BH16" s="36" t="str">
        <f t="shared" si="9"/>
        <v/>
      </c>
    </row>
    <row r="17" spans="1:60" ht="22.5" customHeight="1">
      <c r="A17" s="234"/>
      <c r="B17" s="29"/>
      <c r="C17" s="9"/>
      <c r="D17" s="10"/>
      <c r="E17" s="10"/>
      <c r="F17" s="11" t="str">
        <f t="shared" si="0"/>
        <v/>
      </c>
      <c r="G17" s="234"/>
      <c r="H17" s="29"/>
      <c r="I17" s="9"/>
      <c r="J17" s="10"/>
      <c r="K17" s="10"/>
      <c r="L17" s="36" t="str">
        <f t="shared" si="1"/>
        <v/>
      </c>
      <c r="M17" s="234"/>
      <c r="N17" s="29"/>
      <c r="O17" s="9"/>
      <c r="P17" s="10"/>
      <c r="Q17" s="10"/>
      <c r="R17" s="36" t="str">
        <f t="shared" si="2"/>
        <v/>
      </c>
      <c r="S17" s="234"/>
      <c r="T17" s="29"/>
      <c r="U17" s="9"/>
      <c r="V17" s="10"/>
      <c r="W17" s="10"/>
      <c r="X17" s="36" t="str">
        <f t="shared" si="3"/>
        <v/>
      </c>
      <c r="Y17" s="234"/>
      <c r="Z17" s="29"/>
      <c r="AA17" s="9"/>
      <c r="AB17" s="10"/>
      <c r="AC17" s="10"/>
      <c r="AD17" s="36" t="str">
        <f t="shared" si="4"/>
        <v/>
      </c>
      <c r="AE17" s="234"/>
      <c r="AF17" s="29"/>
      <c r="AG17" s="9"/>
      <c r="AH17" s="10"/>
      <c r="AI17" s="10"/>
      <c r="AJ17" s="36" t="str">
        <f t="shared" si="5"/>
        <v/>
      </c>
      <c r="AK17" s="234"/>
      <c r="AL17" s="29"/>
      <c r="AM17" s="9"/>
      <c r="AN17" s="10"/>
      <c r="AO17" s="10"/>
      <c r="AP17" s="36" t="str">
        <f t="shared" si="6"/>
        <v/>
      </c>
      <c r="AQ17" s="234"/>
      <c r="AR17" s="29"/>
      <c r="AS17" s="9"/>
      <c r="AT17" s="10"/>
      <c r="AU17" s="10"/>
      <c r="AV17" s="36" t="str">
        <f t="shared" si="7"/>
        <v/>
      </c>
      <c r="AW17" s="234"/>
      <c r="AX17" s="29"/>
      <c r="AY17" s="9"/>
      <c r="AZ17" s="10"/>
      <c r="BA17" s="10"/>
      <c r="BB17" s="36" t="str">
        <f t="shared" si="8"/>
        <v/>
      </c>
      <c r="BC17" s="234"/>
      <c r="BD17" s="29"/>
      <c r="BE17" s="9"/>
      <c r="BF17" s="10"/>
      <c r="BG17" s="10"/>
      <c r="BH17" s="36" t="str">
        <f t="shared" si="9"/>
        <v/>
      </c>
    </row>
    <row r="18" spans="1:60" ht="22.5" customHeight="1">
      <c r="A18" s="234"/>
      <c r="B18" s="29"/>
      <c r="C18" s="9"/>
      <c r="D18" s="10"/>
      <c r="E18" s="10"/>
      <c r="F18" s="11" t="str">
        <f t="shared" si="0"/>
        <v/>
      </c>
      <c r="G18" s="234"/>
      <c r="H18" s="29"/>
      <c r="I18" s="9"/>
      <c r="J18" s="10"/>
      <c r="K18" s="10"/>
      <c r="L18" s="36" t="str">
        <f t="shared" si="1"/>
        <v/>
      </c>
      <c r="M18" s="234"/>
      <c r="N18" s="29"/>
      <c r="O18" s="9"/>
      <c r="P18" s="10"/>
      <c r="Q18" s="10"/>
      <c r="R18" s="36" t="str">
        <f t="shared" si="2"/>
        <v/>
      </c>
      <c r="S18" s="234"/>
      <c r="T18" s="29"/>
      <c r="U18" s="9"/>
      <c r="V18" s="10"/>
      <c r="W18" s="10"/>
      <c r="X18" s="36" t="str">
        <f t="shared" si="3"/>
        <v/>
      </c>
      <c r="Y18" s="234"/>
      <c r="Z18" s="29"/>
      <c r="AA18" s="9"/>
      <c r="AB18" s="10"/>
      <c r="AC18" s="10"/>
      <c r="AD18" s="36" t="str">
        <f t="shared" si="4"/>
        <v/>
      </c>
      <c r="AE18" s="234"/>
      <c r="AF18" s="29"/>
      <c r="AG18" s="9"/>
      <c r="AH18" s="10"/>
      <c r="AI18" s="10"/>
      <c r="AJ18" s="36" t="str">
        <f t="shared" si="5"/>
        <v/>
      </c>
      <c r="AK18" s="234"/>
      <c r="AL18" s="29"/>
      <c r="AM18" s="9"/>
      <c r="AN18" s="10"/>
      <c r="AO18" s="10"/>
      <c r="AP18" s="36" t="str">
        <f t="shared" si="6"/>
        <v/>
      </c>
      <c r="AQ18" s="234"/>
      <c r="AR18" s="29"/>
      <c r="AS18" s="9"/>
      <c r="AT18" s="10"/>
      <c r="AU18" s="10"/>
      <c r="AV18" s="36" t="str">
        <f t="shared" si="7"/>
        <v/>
      </c>
      <c r="AW18" s="234"/>
      <c r="AX18" s="29"/>
      <c r="AY18" s="9"/>
      <c r="AZ18" s="10"/>
      <c r="BA18" s="10"/>
      <c r="BB18" s="36" t="str">
        <f t="shared" si="8"/>
        <v/>
      </c>
      <c r="BC18" s="234"/>
      <c r="BD18" s="29"/>
      <c r="BE18" s="9"/>
      <c r="BF18" s="10"/>
      <c r="BG18" s="10"/>
      <c r="BH18" s="36" t="str">
        <f t="shared" si="9"/>
        <v/>
      </c>
    </row>
    <row r="19" spans="1:60" ht="22.5" customHeight="1">
      <c r="A19" s="234"/>
      <c r="B19" s="29"/>
      <c r="C19" s="9"/>
      <c r="D19" s="10"/>
      <c r="E19" s="10"/>
      <c r="F19" s="11" t="str">
        <f t="shared" si="0"/>
        <v/>
      </c>
      <c r="G19" s="234"/>
      <c r="H19" s="29"/>
      <c r="I19" s="9"/>
      <c r="J19" s="10"/>
      <c r="K19" s="10"/>
      <c r="L19" s="36" t="str">
        <f t="shared" si="1"/>
        <v/>
      </c>
      <c r="M19" s="234"/>
      <c r="N19" s="29"/>
      <c r="O19" s="9"/>
      <c r="P19" s="10"/>
      <c r="Q19" s="10"/>
      <c r="R19" s="36" t="str">
        <f t="shared" si="2"/>
        <v/>
      </c>
      <c r="S19" s="234"/>
      <c r="T19" s="29"/>
      <c r="U19" s="9"/>
      <c r="V19" s="10"/>
      <c r="W19" s="10"/>
      <c r="X19" s="36" t="str">
        <f t="shared" si="3"/>
        <v/>
      </c>
      <c r="Y19" s="234"/>
      <c r="Z19" s="29"/>
      <c r="AA19" s="9"/>
      <c r="AB19" s="10"/>
      <c r="AC19" s="10"/>
      <c r="AD19" s="36" t="str">
        <f t="shared" si="4"/>
        <v/>
      </c>
      <c r="AE19" s="234"/>
      <c r="AF19" s="29"/>
      <c r="AG19" s="9"/>
      <c r="AH19" s="10"/>
      <c r="AI19" s="10"/>
      <c r="AJ19" s="36" t="str">
        <f t="shared" si="5"/>
        <v/>
      </c>
      <c r="AK19" s="234"/>
      <c r="AL19" s="29"/>
      <c r="AM19" s="9"/>
      <c r="AN19" s="10"/>
      <c r="AO19" s="10"/>
      <c r="AP19" s="36" t="str">
        <f t="shared" si="6"/>
        <v/>
      </c>
      <c r="AQ19" s="234"/>
      <c r="AR19" s="29"/>
      <c r="AS19" s="9"/>
      <c r="AT19" s="10"/>
      <c r="AU19" s="10"/>
      <c r="AV19" s="36" t="str">
        <f t="shared" si="7"/>
        <v/>
      </c>
      <c r="AW19" s="234"/>
      <c r="AX19" s="29"/>
      <c r="AY19" s="9"/>
      <c r="AZ19" s="10"/>
      <c r="BA19" s="10"/>
      <c r="BB19" s="36" t="str">
        <f t="shared" si="8"/>
        <v/>
      </c>
      <c r="BC19" s="234"/>
      <c r="BD19" s="29"/>
      <c r="BE19" s="9"/>
      <c r="BF19" s="10"/>
      <c r="BG19" s="10"/>
      <c r="BH19" s="36" t="str">
        <f t="shared" si="9"/>
        <v/>
      </c>
    </row>
    <row r="20" spans="1:60" ht="22.5" customHeight="1">
      <c r="A20" s="234"/>
      <c r="B20" s="29"/>
      <c r="C20" s="9"/>
      <c r="D20" s="10"/>
      <c r="E20" s="10"/>
      <c r="F20" s="11" t="str">
        <f t="shared" si="0"/>
        <v/>
      </c>
      <c r="G20" s="234"/>
      <c r="H20" s="29"/>
      <c r="I20" s="9"/>
      <c r="J20" s="10"/>
      <c r="K20" s="10"/>
      <c r="L20" s="36" t="str">
        <f t="shared" si="1"/>
        <v/>
      </c>
      <c r="M20" s="234"/>
      <c r="N20" s="29"/>
      <c r="O20" s="9"/>
      <c r="P20" s="10"/>
      <c r="Q20" s="10"/>
      <c r="R20" s="36" t="str">
        <f t="shared" si="2"/>
        <v/>
      </c>
      <c r="S20" s="234"/>
      <c r="T20" s="29"/>
      <c r="U20" s="9"/>
      <c r="V20" s="10"/>
      <c r="W20" s="10"/>
      <c r="X20" s="36" t="str">
        <f t="shared" si="3"/>
        <v/>
      </c>
      <c r="Y20" s="234"/>
      <c r="Z20" s="29"/>
      <c r="AA20" s="9"/>
      <c r="AB20" s="10"/>
      <c r="AC20" s="10"/>
      <c r="AD20" s="36" t="str">
        <f t="shared" si="4"/>
        <v/>
      </c>
      <c r="AE20" s="234"/>
      <c r="AF20" s="29"/>
      <c r="AG20" s="9"/>
      <c r="AH20" s="10"/>
      <c r="AI20" s="10"/>
      <c r="AJ20" s="36" t="str">
        <f t="shared" si="5"/>
        <v/>
      </c>
      <c r="AK20" s="234"/>
      <c r="AL20" s="29"/>
      <c r="AM20" s="9"/>
      <c r="AN20" s="10"/>
      <c r="AO20" s="10"/>
      <c r="AP20" s="36" t="str">
        <f t="shared" si="6"/>
        <v/>
      </c>
      <c r="AQ20" s="234"/>
      <c r="AR20" s="29"/>
      <c r="AS20" s="9"/>
      <c r="AT20" s="10"/>
      <c r="AU20" s="10"/>
      <c r="AV20" s="36" t="str">
        <f t="shared" si="7"/>
        <v/>
      </c>
      <c r="AW20" s="234"/>
      <c r="AX20" s="29"/>
      <c r="AY20" s="9"/>
      <c r="AZ20" s="10"/>
      <c r="BA20" s="10"/>
      <c r="BB20" s="36" t="str">
        <f t="shared" si="8"/>
        <v/>
      </c>
      <c r="BC20" s="234"/>
      <c r="BD20" s="29"/>
      <c r="BE20" s="9"/>
      <c r="BF20" s="10"/>
      <c r="BG20" s="10"/>
      <c r="BH20" s="36" t="str">
        <f t="shared" si="9"/>
        <v/>
      </c>
    </row>
    <row r="21" spans="1:60" ht="22.5" customHeight="1">
      <c r="A21" s="234"/>
      <c r="B21" s="29"/>
      <c r="C21" s="9"/>
      <c r="D21" s="10"/>
      <c r="E21" s="10"/>
      <c r="F21" s="11" t="str">
        <f t="shared" si="0"/>
        <v/>
      </c>
      <c r="G21" s="234"/>
      <c r="H21" s="29"/>
      <c r="I21" s="9"/>
      <c r="J21" s="10"/>
      <c r="K21" s="10"/>
      <c r="L21" s="36" t="str">
        <f t="shared" si="1"/>
        <v/>
      </c>
      <c r="M21" s="234"/>
      <c r="N21" s="29"/>
      <c r="O21" s="9"/>
      <c r="P21" s="10"/>
      <c r="Q21" s="10"/>
      <c r="R21" s="36" t="str">
        <f t="shared" si="2"/>
        <v/>
      </c>
      <c r="S21" s="234"/>
      <c r="T21" s="29"/>
      <c r="U21" s="9"/>
      <c r="V21" s="10"/>
      <c r="W21" s="10"/>
      <c r="X21" s="36" t="str">
        <f t="shared" si="3"/>
        <v/>
      </c>
      <c r="Y21" s="234"/>
      <c r="Z21" s="29"/>
      <c r="AA21" s="9"/>
      <c r="AB21" s="10"/>
      <c r="AC21" s="10"/>
      <c r="AD21" s="36" t="str">
        <f t="shared" si="4"/>
        <v/>
      </c>
      <c r="AE21" s="234"/>
      <c r="AF21" s="29"/>
      <c r="AG21" s="9"/>
      <c r="AH21" s="10"/>
      <c r="AI21" s="10"/>
      <c r="AJ21" s="36" t="str">
        <f t="shared" si="5"/>
        <v/>
      </c>
      <c r="AK21" s="234"/>
      <c r="AL21" s="29"/>
      <c r="AM21" s="9"/>
      <c r="AN21" s="10"/>
      <c r="AO21" s="10"/>
      <c r="AP21" s="36" t="str">
        <f t="shared" si="6"/>
        <v/>
      </c>
      <c r="AQ21" s="234"/>
      <c r="AR21" s="29"/>
      <c r="AS21" s="9"/>
      <c r="AT21" s="10"/>
      <c r="AU21" s="10"/>
      <c r="AV21" s="36" t="str">
        <f t="shared" si="7"/>
        <v/>
      </c>
      <c r="AW21" s="234"/>
      <c r="AX21" s="29"/>
      <c r="AY21" s="9"/>
      <c r="AZ21" s="10"/>
      <c r="BA21" s="10"/>
      <c r="BB21" s="36" t="str">
        <f t="shared" si="8"/>
        <v/>
      </c>
      <c r="BC21" s="234"/>
      <c r="BD21" s="29"/>
      <c r="BE21" s="9"/>
      <c r="BF21" s="10"/>
      <c r="BG21" s="10"/>
      <c r="BH21" s="36" t="str">
        <f t="shared" si="9"/>
        <v/>
      </c>
    </row>
    <row r="22" spans="1:60" ht="22.5" customHeight="1">
      <c r="A22" s="234"/>
      <c r="B22" s="29"/>
      <c r="C22" s="9"/>
      <c r="D22" s="10"/>
      <c r="E22" s="10"/>
      <c r="F22" s="11" t="str">
        <f t="shared" si="0"/>
        <v/>
      </c>
      <c r="G22" s="234"/>
      <c r="H22" s="29"/>
      <c r="I22" s="9"/>
      <c r="J22" s="10"/>
      <c r="K22" s="10"/>
      <c r="L22" s="36" t="str">
        <f t="shared" si="1"/>
        <v/>
      </c>
      <c r="M22" s="234"/>
      <c r="N22" s="29"/>
      <c r="O22" s="9"/>
      <c r="P22" s="10"/>
      <c r="Q22" s="10"/>
      <c r="R22" s="36" t="str">
        <f t="shared" si="2"/>
        <v/>
      </c>
      <c r="S22" s="234"/>
      <c r="T22" s="29"/>
      <c r="U22" s="9"/>
      <c r="V22" s="10"/>
      <c r="W22" s="10"/>
      <c r="X22" s="36" t="str">
        <f t="shared" si="3"/>
        <v/>
      </c>
      <c r="Y22" s="234"/>
      <c r="Z22" s="29"/>
      <c r="AA22" s="9"/>
      <c r="AB22" s="10"/>
      <c r="AC22" s="10"/>
      <c r="AD22" s="36" t="str">
        <f t="shared" si="4"/>
        <v/>
      </c>
      <c r="AE22" s="234"/>
      <c r="AF22" s="29"/>
      <c r="AG22" s="9"/>
      <c r="AH22" s="10"/>
      <c r="AI22" s="10"/>
      <c r="AJ22" s="36" t="str">
        <f t="shared" si="5"/>
        <v/>
      </c>
      <c r="AK22" s="234"/>
      <c r="AL22" s="29"/>
      <c r="AM22" s="9"/>
      <c r="AN22" s="10"/>
      <c r="AO22" s="10"/>
      <c r="AP22" s="36" t="str">
        <f t="shared" si="6"/>
        <v/>
      </c>
      <c r="AQ22" s="234"/>
      <c r="AR22" s="29"/>
      <c r="AS22" s="9"/>
      <c r="AT22" s="10"/>
      <c r="AU22" s="10"/>
      <c r="AV22" s="36" t="str">
        <f t="shared" si="7"/>
        <v/>
      </c>
      <c r="AW22" s="234"/>
      <c r="AX22" s="29"/>
      <c r="AY22" s="9"/>
      <c r="AZ22" s="10"/>
      <c r="BA22" s="10"/>
      <c r="BB22" s="36" t="str">
        <f t="shared" si="8"/>
        <v/>
      </c>
      <c r="BC22" s="234"/>
      <c r="BD22" s="29"/>
      <c r="BE22" s="9"/>
      <c r="BF22" s="10"/>
      <c r="BG22" s="10"/>
      <c r="BH22" s="36" t="str">
        <f t="shared" si="9"/>
        <v/>
      </c>
    </row>
    <row r="23" spans="1:60" ht="22.5" customHeight="1">
      <c r="A23" s="234"/>
      <c r="B23" s="29"/>
      <c r="C23" s="9"/>
      <c r="D23" s="10"/>
      <c r="E23" s="10"/>
      <c r="F23" s="11" t="str">
        <f t="shared" si="0"/>
        <v/>
      </c>
      <c r="G23" s="234"/>
      <c r="H23" s="29"/>
      <c r="I23" s="9"/>
      <c r="J23" s="10"/>
      <c r="K23" s="10"/>
      <c r="L23" s="36" t="str">
        <f t="shared" si="1"/>
        <v/>
      </c>
      <c r="M23" s="234"/>
      <c r="N23" s="29"/>
      <c r="O23" s="9"/>
      <c r="P23" s="10"/>
      <c r="Q23" s="10"/>
      <c r="R23" s="36" t="str">
        <f t="shared" si="2"/>
        <v/>
      </c>
      <c r="S23" s="234"/>
      <c r="T23" s="29"/>
      <c r="U23" s="9"/>
      <c r="V23" s="10"/>
      <c r="W23" s="10"/>
      <c r="X23" s="36" t="str">
        <f t="shared" si="3"/>
        <v/>
      </c>
      <c r="Y23" s="234"/>
      <c r="Z23" s="29"/>
      <c r="AA23" s="9"/>
      <c r="AB23" s="10"/>
      <c r="AC23" s="10"/>
      <c r="AD23" s="36" t="str">
        <f t="shared" si="4"/>
        <v/>
      </c>
      <c r="AE23" s="234"/>
      <c r="AF23" s="29"/>
      <c r="AG23" s="9"/>
      <c r="AH23" s="10"/>
      <c r="AI23" s="10"/>
      <c r="AJ23" s="36" t="str">
        <f t="shared" si="5"/>
        <v/>
      </c>
      <c r="AK23" s="234"/>
      <c r="AL23" s="29"/>
      <c r="AM23" s="9"/>
      <c r="AN23" s="10"/>
      <c r="AO23" s="10"/>
      <c r="AP23" s="36" t="str">
        <f t="shared" si="6"/>
        <v/>
      </c>
      <c r="AQ23" s="234"/>
      <c r="AR23" s="29"/>
      <c r="AS23" s="9"/>
      <c r="AT23" s="10"/>
      <c r="AU23" s="10"/>
      <c r="AV23" s="36" t="str">
        <f t="shared" si="7"/>
        <v/>
      </c>
      <c r="AW23" s="234"/>
      <c r="AX23" s="29"/>
      <c r="AY23" s="9"/>
      <c r="AZ23" s="10"/>
      <c r="BA23" s="10"/>
      <c r="BB23" s="36" t="str">
        <f t="shared" si="8"/>
        <v/>
      </c>
      <c r="BC23" s="234"/>
      <c r="BD23" s="29"/>
      <c r="BE23" s="9"/>
      <c r="BF23" s="10"/>
      <c r="BG23" s="10"/>
      <c r="BH23" s="36" t="str">
        <f t="shared" si="9"/>
        <v/>
      </c>
    </row>
    <row r="24" spans="1:60" ht="22.5" customHeight="1">
      <c r="A24" s="234"/>
      <c r="B24" s="29"/>
      <c r="C24" s="9"/>
      <c r="D24" s="10"/>
      <c r="E24" s="10"/>
      <c r="F24" s="11" t="str">
        <f t="shared" si="0"/>
        <v/>
      </c>
      <c r="G24" s="234"/>
      <c r="H24" s="29"/>
      <c r="I24" s="9"/>
      <c r="J24" s="10"/>
      <c r="K24" s="10"/>
      <c r="L24" s="36" t="str">
        <f t="shared" si="1"/>
        <v/>
      </c>
      <c r="M24" s="234"/>
      <c r="N24" s="29"/>
      <c r="O24" s="9"/>
      <c r="P24" s="10"/>
      <c r="Q24" s="10"/>
      <c r="R24" s="36" t="str">
        <f t="shared" si="2"/>
        <v/>
      </c>
      <c r="S24" s="234"/>
      <c r="T24" s="29"/>
      <c r="U24" s="9"/>
      <c r="V24" s="10"/>
      <c r="W24" s="10"/>
      <c r="X24" s="36" t="str">
        <f t="shared" si="3"/>
        <v/>
      </c>
      <c r="Y24" s="234"/>
      <c r="Z24" s="29"/>
      <c r="AA24" s="9"/>
      <c r="AB24" s="10"/>
      <c r="AC24" s="10"/>
      <c r="AD24" s="36" t="str">
        <f t="shared" si="4"/>
        <v/>
      </c>
      <c r="AE24" s="234"/>
      <c r="AF24" s="29"/>
      <c r="AG24" s="9"/>
      <c r="AH24" s="10"/>
      <c r="AI24" s="10"/>
      <c r="AJ24" s="36" t="str">
        <f t="shared" si="5"/>
        <v/>
      </c>
      <c r="AK24" s="234"/>
      <c r="AL24" s="29"/>
      <c r="AM24" s="9"/>
      <c r="AN24" s="10"/>
      <c r="AO24" s="10"/>
      <c r="AP24" s="36" t="str">
        <f t="shared" si="6"/>
        <v/>
      </c>
      <c r="AQ24" s="234"/>
      <c r="AR24" s="29"/>
      <c r="AS24" s="9"/>
      <c r="AT24" s="10"/>
      <c r="AU24" s="10"/>
      <c r="AV24" s="36" t="str">
        <f t="shared" si="7"/>
        <v/>
      </c>
      <c r="AW24" s="234"/>
      <c r="AX24" s="29"/>
      <c r="AY24" s="9"/>
      <c r="AZ24" s="10"/>
      <c r="BA24" s="10"/>
      <c r="BB24" s="36" t="str">
        <f t="shared" si="8"/>
        <v/>
      </c>
      <c r="BC24" s="234"/>
      <c r="BD24" s="29"/>
      <c r="BE24" s="9"/>
      <c r="BF24" s="10"/>
      <c r="BG24" s="10"/>
      <c r="BH24" s="36" t="str">
        <f t="shared" si="9"/>
        <v/>
      </c>
    </row>
    <row r="25" spans="1:60" ht="22.5" customHeight="1">
      <c r="A25" s="234"/>
      <c r="B25" s="29"/>
      <c r="C25" s="9"/>
      <c r="D25" s="10"/>
      <c r="E25" s="10"/>
      <c r="F25" s="11" t="str">
        <f t="shared" si="0"/>
        <v/>
      </c>
      <c r="G25" s="234"/>
      <c r="H25" s="29"/>
      <c r="I25" s="9"/>
      <c r="J25" s="10"/>
      <c r="K25" s="10"/>
      <c r="L25" s="36" t="str">
        <f t="shared" si="1"/>
        <v/>
      </c>
      <c r="M25" s="234"/>
      <c r="N25" s="29"/>
      <c r="O25" s="9"/>
      <c r="P25" s="10"/>
      <c r="Q25" s="10"/>
      <c r="R25" s="36" t="str">
        <f t="shared" si="2"/>
        <v/>
      </c>
      <c r="S25" s="234"/>
      <c r="T25" s="29"/>
      <c r="U25" s="9"/>
      <c r="V25" s="10"/>
      <c r="W25" s="10"/>
      <c r="X25" s="36" t="str">
        <f t="shared" si="3"/>
        <v/>
      </c>
      <c r="Y25" s="234"/>
      <c r="Z25" s="29"/>
      <c r="AA25" s="9"/>
      <c r="AB25" s="10"/>
      <c r="AC25" s="10"/>
      <c r="AD25" s="36" t="str">
        <f t="shared" si="4"/>
        <v/>
      </c>
      <c r="AE25" s="234"/>
      <c r="AF25" s="29"/>
      <c r="AG25" s="9"/>
      <c r="AH25" s="10"/>
      <c r="AI25" s="10"/>
      <c r="AJ25" s="36" t="str">
        <f t="shared" si="5"/>
        <v/>
      </c>
      <c r="AK25" s="234"/>
      <c r="AL25" s="29"/>
      <c r="AM25" s="9"/>
      <c r="AN25" s="10"/>
      <c r="AO25" s="10"/>
      <c r="AP25" s="36" t="str">
        <f t="shared" si="6"/>
        <v/>
      </c>
      <c r="AQ25" s="234"/>
      <c r="AR25" s="29"/>
      <c r="AS25" s="9"/>
      <c r="AT25" s="10"/>
      <c r="AU25" s="10"/>
      <c r="AV25" s="36" t="str">
        <f t="shared" si="7"/>
        <v/>
      </c>
      <c r="AW25" s="234"/>
      <c r="AX25" s="29"/>
      <c r="AY25" s="9"/>
      <c r="AZ25" s="10"/>
      <c r="BA25" s="10"/>
      <c r="BB25" s="36" t="str">
        <f t="shared" si="8"/>
        <v/>
      </c>
      <c r="BC25" s="234"/>
      <c r="BD25" s="29"/>
      <c r="BE25" s="9"/>
      <c r="BF25" s="10"/>
      <c r="BG25" s="10"/>
      <c r="BH25" s="36" t="str">
        <f t="shared" si="9"/>
        <v/>
      </c>
    </row>
    <row r="26" spans="1:60" ht="22.5" customHeight="1">
      <c r="A26" s="234"/>
      <c r="B26" s="29"/>
      <c r="C26" s="9"/>
      <c r="D26" s="10"/>
      <c r="E26" s="10"/>
      <c r="F26" s="11" t="str">
        <f t="shared" si="0"/>
        <v/>
      </c>
      <c r="G26" s="234"/>
      <c r="H26" s="29"/>
      <c r="I26" s="9"/>
      <c r="J26" s="10"/>
      <c r="K26" s="10"/>
      <c r="L26" s="36" t="str">
        <f t="shared" si="1"/>
        <v/>
      </c>
      <c r="M26" s="234"/>
      <c r="N26" s="29"/>
      <c r="O26" s="9"/>
      <c r="P26" s="10"/>
      <c r="Q26" s="10"/>
      <c r="R26" s="36" t="str">
        <f t="shared" si="2"/>
        <v/>
      </c>
      <c r="S26" s="234"/>
      <c r="T26" s="29"/>
      <c r="U26" s="9"/>
      <c r="V26" s="10"/>
      <c r="W26" s="10"/>
      <c r="X26" s="36" t="str">
        <f t="shared" si="3"/>
        <v/>
      </c>
      <c r="Y26" s="234"/>
      <c r="Z26" s="29"/>
      <c r="AA26" s="9"/>
      <c r="AB26" s="10"/>
      <c r="AC26" s="10"/>
      <c r="AD26" s="36" t="str">
        <f t="shared" si="4"/>
        <v/>
      </c>
      <c r="AE26" s="234"/>
      <c r="AF26" s="29"/>
      <c r="AG26" s="9"/>
      <c r="AH26" s="10"/>
      <c r="AI26" s="10"/>
      <c r="AJ26" s="36" t="str">
        <f t="shared" si="5"/>
        <v/>
      </c>
      <c r="AK26" s="234"/>
      <c r="AL26" s="29"/>
      <c r="AM26" s="9"/>
      <c r="AN26" s="10"/>
      <c r="AO26" s="10"/>
      <c r="AP26" s="36" t="str">
        <f t="shared" si="6"/>
        <v/>
      </c>
      <c r="AQ26" s="234"/>
      <c r="AR26" s="29"/>
      <c r="AS26" s="9"/>
      <c r="AT26" s="10"/>
      <c r="AU26" s="10"/>
      <c r="AV26" s="36" t="str">
        <f t="shared" si="7"/>
        <v/>
      </c>
      <c r="AW26" s="234"/>
      <c r="AX26" s="29"/>
      <c r="AY26" s="9"/>
      <c r="AZ26" s="10"/>
      <c r="BA26" s="10"/>
      <c r="BB26" s="36" t="str">
        <f t="shared" si="8"/>
        <v/>
      </c>
      <c r="BC26" s="234"/>
      <c r="BD26" s="29"/>
      <c r="BE26" s="9"/>
      <c r="BF26" s="10"/>
      <c r="BG26" s="10"/>
      <c r="BH26" s="36" t="str">
        <f t="shared" si="9"/>
        <v/>
      </c>
    </row>
    <row r="27" spans="1:60" ht="22.5" customHeight="1">
      <c r="A27" s="234"/>
      <c r="B27" s="29"/>
      <c r="C27" s="9"/>
      <c r="D27" s="10"/>
      <c r="E27" s="10"/>
      <c r="F27" s="11" t="str">
        <f t="shared" si="0"/>
        <v/>
      </c>
      <c r="G27" s="234"/>
      <c r="H27" s="29"/>
      <c r="I27" s="9"/>
      <c r="J27" s="10"/>
      <c r="K27" s="10"/>
      <c r="L27" s="36" t="str">
        <f t="shared" si="1"/>
        <v/>
      </c>
      <c r="M27" s="234"/>
      <c r="N27" s="29"/>
      <c r="O27" s="9"/>
      <c r="P27" s="10"/>
      <c r="Q27" s="10"/>
      <c r="R27" s="36" t="str">
        <f t="shared" si="2"/>
        <v/>
      </c>
      <c r="S27" s="234"/>
      <c r="T27" s="29"/>
      <c r="U27" s="9"/>
      <c r="V27" s="10"/>
      <c r="W27" s="10"/>
      <c r="X27" s="36" t="str">
        <f t="shared" si="3"/>
        <v/>
      </c>
      <c r="Y27" s="234"/>
      <c r="Z27" s="29"/>
      <c r="AA27" s="9"/>
      <c r="AB27" s="10"/>
      <c r="AC27" s="10"/>
      <c r="AD27" s="36" t="str">
        <f t="shared" si="4"/>
        <v/>
      </c>
      <c r="AE27" s="234"/>
      <c r="AF27" s="29"/>
      <c r="AG27" s="9"/>
      <c r="AH27" s="10"/>
      <c r="AI27" s="10"/>
      <c r="AJ27" s="36" t="str">
        <f t="shared" si="5"/>
        <v/>
      </c>
      <c r="AK27" s="234"/>
      <c r="AL27" s="29"/>
      <c r="AM27" s="9"/>
      <c r="AN27" s="10"/>
      <c r="AO27" s="10"/>
      <c r="AP27" s="36" t="str">
        <f t="shared" si="6"/>
        <v/>
      </c>
      <c r="AQ27" s="234"/>
      <c r="AR27" s="29"/>
      <c r="AS27" s="9"/>
      <c r="AT27" s="10"/>
      <c r="AU27" s="10"/>
      <c r="AV27" s="36" t="str">
        <f t="shared" si="7"/>
        <v/>
      </c>
      <c r="AW27" s="234"/>
      <c r="AX27" s="29"/>
      <c r="AY27" s="9"/>
      <c r="AZ27" s="10"/>
      <c r="BA27" s="10"/>
      <c r="BB27" s="36" t="str">
        <f t="shared" si="8"/>
        <v/>
      </c>
      <c r="BC27" s="234"/>
      <c r="BD27" s="29"/>
      <c r="BE27" s="9"/>
      <c r="BF27" s="10"/>
      <c r="BG27" s="10"/>
      <c r="BH27" s="36" t="str">
        <f t="shared" si="9"/>
        <v/>
      </c>
    </row>
    <row r="28" spans="1:60" ht="22.5" customHeight="1">
      <c r="A28" s="234"/>
      <c r="B28" s="29"/>
      <c r="C28" s="9"/>
      <c r="D28" s="10"/>
      <c r="E28" s="10"/>
      <c r="F28" s="11" t="str">
        <f t="shared" si="0"/>
        <v/>
      </c>
      <c r="G28" s="234"/>
      <c r="H28" s="29"/>
      <c r="I28" s="9"/>
      <c r="J28" s="10"/>
      <c r="K28" s="10"/>
      <c r="L28" s="36" t="str">
        <f t="shared" si="1"/>
        <v/>
      </c>
      <c r="M28" s="234"/>
      <c r="N28" s="29"/>
      <c r="O28" s="9"/>
      <c r="P28" s="10"/>
      <c r="Q28" s="10"/>
      <c r="R28" s="36" t="str">
        <f t="shared" si="2"/>
        <v/>
      </c>
      <c r="S28" s="234"/>
      <c r="T28" s="29"/>
      <c r="U28" s="9"/>
      <c r="V28" s="10"/>
      <c r="W28" s="10"/>
      <c r="X28" s="36" t="str">
        <f t="shared" si="3"/>
        <v/>
      </c>
      <c r="Y28" s="234"/>
      <c r="Z28" s="29"/>
      <c r="AA28" s="9"/>
      <c r="AB28" s="10"/>
      <c r="AC28" s="10"/>
      <c r="AD28" s="36" t="str">
        <f t="shared" si="4"/>
        <v/>
      </c>
      <c r="AE28" s="234"/>
      <c r="AF28" s="29"/>
      <c r="AG28" s="9"/>
      <c r="AH28" s="10"/>
      <c r="AI28" s="10"/>
      <c r="AJ28" s="36" t="str">
        <f t="shared" si="5"/>
        <v/>
      </c>
      <c r="AK28" s="234"/>
      <c r="AL28" s="29"/>
      <c r="AM28" s="9"/>
      <c r="AN28" s="10"/>
      <c r="AO28" s="10"/>
      <c r="AP28" s="36" t="str">
        <f t="shared" si="6"/>
        <v/>
      </c>
      <c r="AQ28" s="234"/>
      <c r="AR28" s="29"/>
      <c r="AS28" s="9"/>
      <c r="AT28" s="10"/>
      <c r="AU28" s="10"/>
      <c r="AV28" s="36" t="str">
        <f t="shared" si="7"/>
        <v/>
      </c>
      <c r="AW28" s="234"/>
      <c r="AX28" s="29"/>
      <c r="AY28" s="9"/>
      <c r="AZ28" s="10"/>
      <c r="BA28" s="10"/>
      <c r="BB28" s="36" t="str">
        <f t="shared" si="8"/>
        <v/>
      </c>
      <c r="BC28" s="234"/>
      <c r="BD28" s="29"/>
      <c r="BE28" s="9"/>
      <c r="BF28" s="10"/>
      <c r="BG28" s="10"/>
      <c r="BH28" s="36" t="str">
        <f t="shared" si="9"/>
        <v/>
      </c>
    </row>
    <row r="29" spans="1:60" ht="22.5" customHeight="1">
      <c r="A29" s="234"/>
      <c r="B29" s="29"/>
      <c r="C29" s="9"/>
      <c r="D29" s="10"/>
      <c r="E29" s="10"/>
      <c r="F29" s="11" t="str">
        <f t="shared" si="0"/>
        <v/>
      </c>
      <c r="G29" s="234"/>
      <c r="H29" s="29"/>
      <c r="I29" s="9"/>
      <c r="J29" s="10"/>
      <c r="K29" s="10"/>
      <c r="L29" s="36" t="str">
        <f t="shared" si="1"/>
        <v/>
      </c>
      <c r="M29" s="234"/>
      <c r="N29" s="29"/>
      <c r="O29" s="9"/>
      <c r="P29" s="10"/>
      <c r="Q29" s="10"/>
      <c r="R29" s="36" t="str">
        <f t="shared" si="2"/>
        <v/>
      </c>
      <c r="S29" s="234"/>
      <c r="T29" s="29"/>
      <c r="U29" s="9"/>
      <c r="V29" s="10"/>
      <c r="W29" s="10"/>
      <c r="X29" s="36" t="str">
        <f t="shared" si="3"/>
        <v/>
      </c>
      <c r="Y29" s="234"/>
      <c r="Z29" s="29"/>
      <c r="AA29" s="9"/>
      <c r="AB29" s="10"/>
      <c r="AC29" s="10"/>
      <c r="AD29" s="36" t="str">
        <f t="shared" si="4"/>
        <v/>
      </c>
      <c r="AE29" s="234"/>
      <c r="AF29" s="29"/>
      <c r="AG29" s="9"/>
      <c r="AH29" s="10"/>
      <c r="AI29" s="10"/>
      <c r="AJ29" s="36" t="str">
        <f t="shared" si="5"/>
        <v/>
      </c>
      <c r="AK29" s="234"/>
      <c r="AL29" s="29"/>
      <c r="AM29" s="9"/>
      <c r="AN29" s="10"/>
      <c r="AO29" s="10"/>
      <c r="AP29" s="36" t="str">
        <f t="shared" si="6"/>
        <v/>
      </c>
      <c r="AQ29" s="234"/>
      <c r="AR29" s="29"/>
      <c r="AS29" s="9"/>
      <c r="AT29" s="10"/>
      <c r="AU29" s="10"/>
      <c r="AV29" s="36" t="str">
        <f t="shared" si="7"/>
        <v/>
      </c>
      <c r="AW29" s="234"/>
      <c r="AX29" s="29"/>
      <c r="AY29" s="9"/>
      <c r="AZ29" s="10"/>
      <c r="BA29" s="10"/>
      <c r="BB29" s="36" t="str">
        <f t="shared" si="8"/>
        <v/>
      </c>
      <c r="BC29" s="234"/>
      <c r="BD29" s="29"/>
      <c r="BE29" s="9"/>
      <c r="BF29" s="10"/>
      <c r="BG29" s="10"/>
      <c r="BH29" s="36" t="str">
        <f t="shared" si="9"/>
        <v/>
      </c>
    </row>
    <row r="30" spans="1:60" ht="22.5" customHeight="1">
      <c r="A30" s="234"/>
      <c r="B30" s="29"/>
      <c r="C30" s="9"/>
      <c r="D30" s="10"/>
      <c r="E30" s="10"/>
      <c r="F30" s="11" t="str">
        <f t="shared" si="0"/>
        <v/>
      </c>
      <c r="G30" s="234"/>
      <c r="H30" s="29"/>
      <c r="I30" s="9"/>
      <c r="J30" s="10"/>
      <c r="K30" s="10"/>
      <c r="L30" s="36" t="str">
        <f t="shared" si="1"/>
        <v/>
      </c>
      <c r="M30" s="234"/>
      <c r="N30" s="29"/>
      <c r="O30" s="9"/>
      <c r="P30" s="10"/>
      <c r="Q30" s="10"/>
      <c r="R30" s="36" t="str">
        <f t="shared" si="2"/>
        <v/>
      </c>
      <c r="S30" s="234"/>
      <c r="T30" s="29"/>
      <c r="U30" s="9"/>
      <c r="V30" s="10"/>
      <c r="W30" s="10"/>
      <c r="X30" s="36" t="str">
        <f t="shared" si="3"/>
        <v/>
      </c>
      <c r="Y30" s="234"/>
      <c r="Z30" s="29"/>
      <c r="AA30" s="9"/>
      <c r="AB30" s="10"/>
      <c r="AC30" s="10"/>
      <c r="AD30" s="36" t="str">
        <f t="shared" si="4"/>
        <v/>
      </c>
      <c r="AE30" s="234"/>
      <c r="AF30" s="29"/>
      <c r="AG30" s="9"/>
      <c r="AH30" s="10"/>
      <c r="AI30" s="10"/>
      <c r="AJ30" s="36" t="str">
        <f t="shared" si="5"/>
        <v/>
      </c>
      <c r="AK30" s="234"/>
      <c r="AL30" s="29"/>
      <c r="AM30" s="9"/>
      <c r="AN30" s="10"/>
      <c r="AO30" s="10"/>
      <c r="AP30" s="36" t="str">
        <f t="shared" si="6"/>
        <v/>
      </c>
      <c r="AQ30" s="234"/>
      <c r="AR30" s="29"/>
      <c r="AS30" s="9"/>
      <c r="AT30" s="10"/>
      <c r="AU30" s="10"/>
      <c r="AV30" s="36" t="str">
        <f t="shared" si="7"/>
        <v/>
      </c>
      <c r="AW30" s="234"/>
      <c r="AX30" s="29"/>
      <c r="AY30" s="9"/>
      <c r="AZ30" s="10"/>
      <c r="BA30" s="10"/>
      <c r="BB30" s="36" t="str">
        <f t="shared" si="8"/>
        <v/>
      </c>
      <c r="BC30" s="234"/>
      <c r="BD30" s="29"/>
      <c r="BE30" s="9"/>
      <c r="BF30" s="10"/>
      <c r="BG30" s="10"/>
      <c r="BH30" s="36" t="str">
        <f t="shared" si="9"/>
        <v/>
      </c>
    </row>
    <row r="31" spans="1:60" ht="22.5" customHeight="1">
      <c r="A31" s="234"/>
      <c r="B31" s="29"/>
      <c r="C31" s="9"/>
      <c r="D31" s="10"/>
      <c r="E31" s="10"/>
      <c r="F31" s="11" t="str">
        <f t="shared" si="0"/>
        <v/>
      </c>
      <c r="G31" s="234"/>
      <c r="H31" s="29"/>
      <c r="I31" s="9"/>
      <c r="J31" s="10"/>
      <c r="K31" s="10"/>
      <c r="L31" s="36" t="str">
        <f t="shared" si="1"/>
        <v/>
      </c>
      <c r="M31" s="234"/>
      <c r="N31" s="29"/>
      <c r="O31" s="9"/>
      <c r="P31" s="10"/>
      <c r="Q31" s="10"/>
      <c r="R31" s="36" t="str">
        <f t="shared" si="2"/>
        <v/>
      </c>
      <c r="S31" s="234"/>
      <c r="T31" s="29"/>
      <c r="U31" s="9"/>
      <c r="V31" s="10"/>
      <c r="W31" s="10"/>
      <c r="X31" s="36" t="str">
        <f t="shared" si="3"/>
        <v/>
      </c>
      <c r="Y31" s="234"/>
      <c r="Z31" s="29"/>
      <c r="AA31" s="9"/>
      <c r="AB31" s="10"/>
      <c r="AC31" s="10"/>
      <c r="AD31" s="36" t="str">
        <f t="shared" si="4"/>
        <v/>
      </c>
      <c r="AE31" s="234"/>
      <c r="AF31" s="29"/>
      <c r="AG31" s="9"/>
      <c r="AH31" s="10"/>
      <c r="AI31" s="10"/>
      <c r="AJ31" s="36" t="str">
        <f t="shared" si="5"/>
        <v/>
      </c>
      <c r="AK31" s="234"/>
      <c r="AL31" s="29"/>
      <c r="AM31" s="9"/>
      <c r="AN31" s="10"/>
      <c r="AO31" s="10"/>
      <c r="AP31" s="36" t="str">
        <f t="shared" si="6"/>
        <v/>
      </c>
      <c r="AQ31" s="234"/>
      <c r="AR31" s="29"/>
      <c r="AS31" s="9"/>
      <c r="AT31" s="10"/>
      <c r="AU31" s="10"/>
      <c r="AV31" s="36" t="str">
        <f t="shared" si="7"/>
        <v/>
      </c>
      <c r="AW31" s="234"/>
      <c r="AX31" s="29"/>
      <c r="AY31" s="9"/>
      <c r="AZ31" s="10"/>
      <c r="BA31" s="10"/>
      <c r="BB31" s="36" t="str">
        <f t="shared" si="8"/>
        <v/>
      </c>
      <c r="BC31" s="234"/>
      <c r="BD31" s="29"/>
      <c r="BE31" s="9"/>
      <c r="BF31" s="10"/>
      <c r="BG31" s="10"/>
      <c r="BH31" s="36" t="str">
        <f t="shared" si="9"/>
        <v/>
      </c>
    </row>
    <row r="32" spans="1:60" ht="22.5" customHeight="1">
      <c r="A32" s="234"/>
      <c r="B32" s="29"/>
      <c r="C32" s="9"/>
      <c r="D32" s="10"/>
      <c r="E32" s="10"/>
      <c r="F32" s="11" t="str">
        <f>IF(C32&lt;&gt;"",F31+D32-E32,"")</f>
        <v/>
      </c>
      <c r="G32" s="234"/>
      <c r="H32" s="29"/>
      <c r="I32" s="9"/>
      <c r="J32" s="10"/>
      <c r="K32" s="10"/>
      <c r="L32" s="36" t="str">
        <f>IF(I32&lt;&gt;"",L31+J32-K32,"")</f>
        <v/>
      </c>
      <c r="M32" s="234"/>
      <c r="N32" s="29"/>
      <c r="O32" s="9"/>
      <c r="P32" s="10"/>
      <c r="Q32" s="10"/>
      <c r="R32" s="36" t="str">
        <f>IF(O32&lt;&gt;"",R31+P32-Q32,"")</f>
        <v/>
      </c>
      <c r="S32" s="234"/>
      <c r="T32" s="29"/>
      <c r="U32" s="9"/>
      <c r="V32" s="10"/>
      <c r="W32" s="10"/>
      <c r="X32" s="36" t="str">
        <f>IF(U32&lt;&gt;"",X31+V32-W32,"")</f>
        <v/>
      </c>
      <c r="Y32" s="234"/>
      <c r="Z32" s="29"/>
      <c r="AA32" s="9"/>
      <c r="AB32" s="10"/>
      <c r="AC32" s="10"/>
      <c r="AD32" s="36" t="str">
        <f>IF(AA32&lt;&gt;"",AD31+AB32-AC32,"")</f>
        <v/>
      </c>
      <c r="AE32" s="234"/>
      <c r="AF32" s="29"/>
      <c r="AG32" s="9"/>
      <c r="AH32" s="10"/>
      <c r="AI32" s="10"/>
      <c r="AJ32" s="36" t="str">
        <f>IF(AG32&lt;&gt;"",AJ31+AH32-AI32,"")</f>
        <v/>
      </c>
      <c r="AK32" s="234"/>
      <c r="AL32" s="29"/>
      <c r="AM32" s="9"/>
      <c r="AN32" s="10"/>
      <c r="AO32" s="10"/>
      <c r="AP32" s="36" t="str">
        <f>IF(AM32&lt;&gt;"",AP31+AN32-AO32,"")</f>
        <v/>
      </c>
      <c r="AQ32" s="234"/>
      <c r="AR32" s="29"/>
      <c r="AS32" s="9"/>
      <c r="AT32" s="10"/>
      <c r="AU32" s="10"/>
      <c r="AV32" s="36" t="str">
        <f>IF(AS32&lt;&gt;"",AV31+AT32-AU32,"")</f>
        <v/>
      </c>
      <c r="AW32" s="234"/>
      <c r="AX32" s="29"/>
      <c r="AY32" s="9"/>
      <c r="AZ32" s="10"/>
      <c r="BA32" s="10"/>
      <c r="BB32" s="36" t="str">
        <f>IF(AY32&lt;&gt;"",BB31+AZ32-BA32,"")</f>
        <v/>
      </c>
      <c r="BC32" s="234"/>
      <c r="BD32" s="29"/>
      <c r="BE32" s="9"/>
      <c r="BF32" s="10"/>
      <c r="BG32" s="10"/>
      <c r="BH32" s="36" t="str">
        <f>IF(BE32&lt;&gt;"",BH31+BF32-BG32,"")</f>
        <v/>
      </c>
    </row>
    <row r="33" spans="1:60" ht="22.5" customHeight="1">
      <c r="A33" s="234"/>
      <c r="B33" s="29"/>
      <c r="C33" s="9"/>
      <c r="D33" s="10"/>
      <c r="E33" s="10"/>
      <c r="F33" s="11" t="str">
        <f t="shared" si="0"/>
        <v/>
      </c>
      <c r="G33" s="234"/>
      <c r="H33" s="29"/>
      <c r="I33" s="9"/>
      <c r="J33" s="10"/>
      <c r="K33" s="10"/>
      <c r="L33" s="36" t="str">
        <f>IF(I33&lt;&gt;"",L32+J33-K33,"")</f>
        <v/>
      </c>
      <c r="M33" s="234"/>
      <c r="N33" s="29"/>
      <c r="O33" s="9"/>
      <c r="P33" s="10"/>
      <c r="Q33" s="10"/>
      <c r="R33" s="36" t="str">
        <f>IF(O33&lt;&gt;"",R32+P33-Q33,"")</f>
        <v/>
      </c>
      <c r="S33" s="234"/>
      <c r="T33" s="29"/>
      <c r="U33" s="9"/>
      <c r="V33" s="10"/>
      <c r="W33" s="10"/>
      <c r="X33" s="36" t="str">
        <f>IF(U33&lt;&gt;"",X32+V33-W33,"")</f>
        <v/>
      </c>
      <c r="Y33" s="234"/>
      <c r="Z33" s="29"/>
      <c r="AA33" s="9"/>
      <c r="AB33" s="10"/>
      <c r="AC33" s="10"/>
      <c r="AD33" s="36" t="str">
        <f>IF(AA33&lt;&gt;"",AD32+AB33-AC33,"")</f>
        <v/>
      </c>
      <c r="AE33" s="234"/>
      <c r="AF33" s="29"/>
      <c r="AG33" s="9"/>
      <c r="AH33" s="10"/>
      <c r="AI33" s="10"/>
      <c r="AJ33" s="36" t="str">
        <f>IF(AG33&lt;&gt;"",AJ32+AH33-AI33,"")</f>
        <v/>
      </c>
      <c r="AK33" s="234"/>
      <c r="AL33" s="29"/>
      <c r="AM33" s="9"/>
      <c r="AN33" s="10"/>
      <c r="AO33" s="10"/>
      <c r="AP33" s="36" t="str">
        <f>IF(AM33&lt;&gt;"",AP32+AN33-AO33,"")</f>
        <v/>
      </c>
      <c r="AQ33" s="234"/>
      <c r="AR33" s="29"/>
      <c r="AS33" s="9"/>
      <c r="AT33" s="10"/>
      <c r="AU33" s="10"/>
      <c r="AV33" s="36" t="str">
        <f>IF(AS33&lt;&gt;"",AV32+AT33-AU33,"")</f>
        <v/>
      </c>
      <c r="AW33" s="234"/>
      <c r="AX33" s="29"/>
      <c r="AY33" s="9"/>
      <c r="AZ33" s="10"/>
      <c r="BA33" s="10"/>
      <c r="BB33" s="36" t="str">
        <f>IF(AY33&lt;&gt;"",BB32+AZ33-BA33,"")</f>
        <v/>
      </c>
      <c r="BC33" s="234"/>
      <c r="BD33" s="29"/>
      <c r="BE33" s="9"/>
      <c r="BF33" s="10"/>
      <c r="BG33" s="10"/>
      <c r="BH33" s="36" t="str">
        <f>IF(BE33&lt;&gt;"",BH32+BF33-BG33,"")</f>
        <v/>
      </c>
    </row>
    <row r="34" spans="1:60" s="37" customFormat="1" ht="22.5" customHeight="1">
      <c r="A34" s="12"/>
      <c r="B34" s="30"/>
      <c r="C34" s="13" t="s">
        <v>86</v>
      </c>
      <c r="D34" s="14" t="str">
        <f>IF(AND($C$4=""),"",SUM($D$4:$D$33))</f>
        <v/>
      </c>
      <c r="E34" s="14" t="str">
        <f>IF(AND($C$4=""),"",SUM($E$4:$E$33))</f>
        <v/>
      </c>
      <c r="F34" s="15"/>
      <c r="G34" s="12"/>
      <c r="H34" s="30"/>
      <c r="I34" s="13" t="s">
        <v>86</v>
      </c>
      <c r="J34" s="14" t="str">
        <f>IF(AND($I$4=""),"",SUM($J$4:$J$33))</f>
        <v/>
      </c>
      <c r="K34" s="14" t="str">
        <f>IF(AND($I$4=""),"",SUM($K$4:$K$33))</f>
        <v/>
      </c>
      <c r="L34" s="15"/>
      <c r="M34" s="12"/>
      <c r="N34" s="30"/>
      <c r="O34" s="13" t="s">
        <v>86</v>
      </c>
      <c r="P34" s="14" t="str">
        <f>IF(AND($O$4=""),"",SUM($P$4:$P$33))</f>
        <v/>
      </c>
      <c r="Q34" s="14" t="str">
        <f>IF(AND($O$4=""),"",SUM($Q$4:$Q$33))</f>
        <v/>
      </c>
      <c r="R34" s="15"/>
      <c r="S34" s="12"/>
      <c r="T34" s="30"/>
      <c r="U34" s="13" t="s">
        <v>86</v>
      </c>
      <c r="V34" s="14" t="str">
        <f>IF(AND($U$4=""),"",SUM($V$4:$V$33))</f>
        <v/>
      </c>
      <c r="W34" s="14" t="str">
        <f>IF(AND($U$4=""),"",SUM($W$4:$W$33))</f>
        <v/>
      </c>
      <c r="X34" s="15"/>
      <c r="Y34" s="12"/>
      <c r="Z34" s="30"/>
      <c r="AA34" s="13" t="s">
        <v>86</v>
      </c>
      <c r="AB34" s="14" t="str">
        <f>IF(AND($AA$4=""),"",SUM($AB$4:$AB$33))</f>
        <v/>
      </c>
      <c r="AC34" s="14" t="str">
        <f>IF(AND($AA$4=""),"",SUM($AC$4:$AC$33))</f>
        <v/>
      </c>
      <c r="AD34" s="15"/>
      <c r="AE34" s="12"/>
      <c r="AF34" s="30"/>
      <c r="AG34" s="13" t="s">
        <v>86</v>
      </c>
      <c r="AH34" s="14" t="str">
        <f>IF(AND($AG$4=""),"",SUM($AH$4:$AH$33))</f>
        <v/>
      </c>
      <c r="AI34" s="14" t="str">
        <f>IF(AND($AG$4=""),"",SUM($AI$4:$AI$33))</f>
        <v/>
      </c>
      <c r="AJ34" s="15"/>
      <c r="AK34" s="12"/>
      <c r="AL34" s="30"/>
      <c r="AM34" s="13" t="s">
        <v>86</v>
      </c>
      <c r="AN34" s="14" t="str">
        <f>IF(AND($AM$4=""),"",SUM($AN$4:$AN$33))</f>
        <v/>
      </c>
      <c r="AO34" s="14" t="str">
        <f>IF(AND($AM$4=""),"",SUM($AO$4:$AO$33))</f>
        <v/>
      </c>
      <c r="AP34" s="15"/>
      <c r="AQ34" s="12"/>
      <c r="AR34" s="30"/>
      <c r="AS34" s="13" t="s">
        <v>86</v>
      </c>
      <c r="AT34" s="14" t="str">
        <f>IF(AND($AS$4=""),"",SUM($AT$4:$AT$33))</f>
        <v/>
      </c>
      <c r="AU34" s="14" t="str">
        <f>IF(AND($AS$4=""),"",SUM($AU$4:$AU$33))</f>
        <v/>
      </c>
      <c r="AV34" s="15"/>
      <c r="AW34" s="12"/>
      <c r="AX34" s="30"/>
      <c r="AY34" s="13" t="s">
        <v>86</v>
      </c>
      <c r="AZ34" s="14" t="str">
        <f>IF(AND($AY$4=""),"",SUM($AZ$4:$AZ$33))</f>
        <v/>
      </c>
      <c r="BA34" s="14" t="str">
        <f>IF(AND($AY$4=""),"",SUM($BA$4:$BA$33))</f>
        <v/>
      </c>
      <c r="BB34" s="15"/>
      <c r="BC34" s="12"/>
      <c r="BD34" s="30"/>
      <c r="BE34" s="13" t="s">
        <v>86</v>
      </c>
      <c r="BF34" s="14" t="str">
        <f>IF(AND($BE$4=""),"",SUM($BF$4:$BF$33))</f>
        <v/>
      </c>
      <c r="BG34" s="14" t="str">
        <f>IF(AND($BE$4=""),"",SUM($BG$4:$BG$33))</f>
        <v/>
      </c>
      <c r="BH34" s="15"/>
    </row>
    <row r="35" spans="1:60" s="37" customFormat="1" ht="22.5" customHeight="1" thickBot="1">
      <c r="A35" s="16"/>
      <c r="B35" s="31"/>
      <c r="C35" s="17" t="s">
        <v>87</v>
      </c>
      <c r="D35" s="18" t="str">
        <f>D34</f>
        <v/>
      </c>
      <c r="E35" s="18" t="str">
        <f>$E$34</f>
        <v/>
      </c>
      <c r="F35" s="19"/>
      <c r="G35" s="16"/>
      <c r="H35" s="31"/>
      <c r="I35" s="17" t="s">
        <v>87</v>
      </c>
      <c r="J35" s="18" t="str">
        <f>IF(AND($I$4=""),"",$D$35+$J$34)</f>
        <v/>
      </c>
      <c r="K35" s="18" t="str">
        <f>IF(AND($I$4=""),"",$E$35+$K$34)</f>
        <v/>
      </c>
      <c r="L35" s="19"/>
      <c r="M35" s="16"/>
      <c r="N35" s="31"/>
      <c r="O35" s="17" t="s">
        <v>87</v>
      </c>
      <c r="P35" s="18" t="str">
        <f>IF(AND($O$4=""),"",$J$35+$P$34)</f>
        <v/>
      </c>
      <c r="Q35" s="18" t="str">
        <f>IF(AND($O$4=""),"",$K$35+$Q$34)</f>
        <v/>
      </c>
      <c r="R35" s="19"/>
      <c r="S35" s="16"/>
      <c r="T35" s="31"/>
      <c r="U35" s="17" t="s">
        <v>87</v>
      </c>
      <c r="V35" s="18" t="str">
        <f>IF(AND($U$4=""),"",$P$35+$V$34)</f>
        <v/>
      </c>
      <c r="W35" s="18" t="str">
        <f>IF(AND($U$4=""),"",$Q$35+$W$34)</f>
        <v/>
      </c>
      <c r="X35" s="19"/>
      <c r="Y35" s="16"/>
      <c r="Z35" s="31"/>
      <c r="AA35" s="17" t="s">
        <v>87</v>
      </c>
      <c r="AB35" s="18" t="str">
        <f>IF(AND($AA$4=""),"",$V$35+$AB$34)</f>
        <v/>
      </c>
      <c r="AC35" s="18" t="str">
        <f>IF(AND($AA$4=""),"",$W$35+$AC$34)</f>
        <v/>
      </c>
      <c r="AD35" s="19"/>
      <c r="AE35" s="16"/>
      <c r="AF35" s="31"/>
      <c r="AG35" s="17" t="s">
        <v>87</v>
      </c>
      <c r="AH35" s="18" t="str">
        <f>IF(AND($AG$4=""),"",$AB$35+$AH$34)</f>
        <v/>
      </c>
      <c r="AI35" s="18" t="str">
        <f>IF(AND($AG$4=""),"",$AC$35+$AI$34)</f>
        <v/>
      </c>
      <c r="AJ35" s="19"/>
      <c r="AK35" s="16"/>
      <c r="AL35" s="31"/>
      <c r="AM35" s="17" t="s">
        <v>87</v>
      </c>
      <c r="AN35" s="18" t="str">
        <f>IF(AND($AM$4=""),"",$AH$35+$AN$34)</f>
        <v/>
      </c>
      <c r="AO35" s="18" t="str">
        <f>IF(AND($AM$4=""),"",$AI$35+$AO$34)</f>
        <v/>
      </c>
      <c r="AP35" s="19"/>
      <c r="AQ35" s="16"/>
      <c r="AR35" s="31"/>
      <c r="AS35" s="17" t="s">
        <v>87</v>
      </c>
      <c r="AT35" s="18" t="str">
        <f>IF(AND($AS$4=""),"",$AN$35+$AT$34)</f>
        <v/>
      </c>
      <c r="AU35" s="18" t="str">
        <f>IF(AND($AS$4=""),"",$AO$35+$AU$34)</f>
        <v/>
      </c>
      <c r="AV35" s="19"/>
      <c r="AW35" s="16"/>
      <c r="AX35" s="31"/>
      <c r="AY35" s="17" t="s">
        <v>87</v>
      </c>
      <c r="AZ35" s="18" t="str">
        <f>IF(AND($AY$4=""),"",$AT$35+$AZ$34)</f>
        <v/>
      </c>
      <c r="BA35" s="18" t="str">
        <f>IF(AND($AY$4=""),"",$AU$35+$BA$34)</f>
        <v/>
      </c>
      <c r="BB35" s="19"/>
      <c r="BC35" s="16"/>
      <c r="BD35" s="31"/>
      <c r="BE35" s="17" t="s">
        <v>87</v>
      </c>
      <c r="BF35" s="18" t="str">
        <f>IF(BE$4="","",$AZ$35+$BF$34)</f>
        <v/>
      </c>
      <c r="BG35" s="18" t="str">
        <f>IF(AND($BE$4=""),"",$BA$35+$BG$34)</f>
        <v/>
      </c>
      <c r="BH35" s="19"/>
    </row>
    <row r="36" spans="1:60" ht="22.5" customHeight="1" thickTop="1">
      <c r="A36"/>
      <c r="B36" s="32"/>
      <c r="C36" s="20"/>
      <c r="D36" s="21"/>
      <c r="E36" s="21"/>
      <c r="G36"/>
      <c r="H36" s="32"/>
      <c r="I36" s="20"/>
      <c r="J36" s="21"/>
      <c r="K36" s="21"/>
      <c r="M36"/>
      <c r="N36" s="32"/>
      <c r="O36" s="20"/>
      <c r="P36" s="21"/>
      <c r="Q36" s="21"/>
      <c r="S36"/>
      <c r="T36" s="32"/>
      <c r="U36" s="20"/>
      <c r="V36" s="21"/>
      <c r="W36" s="21"/>
      <c r="Y36"/>
      <c r="Z36" s="32"/>
      <c r="AA36" s="20"/>
      <c r="AB36" s="21"/>
      <c r="AC36" s="21"/>
      <c r="AE36"/>
      <c r="AF36" s="32"/>
      <c r="AG36" s="20"/>
      <c r="AH36" s="21"/>
      <c r="AI36" s="21"/>
      <c r="AK36"/>
      <c r="AL36" s="32"/>
      <c r="AM36" s="20"/>
      <c r="AN36" s="21"/>
      <c r="AO36" s="21"/>
      <c r="AQ36"/>
      <c r="AR36" s="32"/>
      <c r="AS36" s="20"/>
      <c r="AT36" s="21"/>
      <c r="AU36" s="21"/>
      <c r="AW36"/>
      <c r="AX36" s="32"/>
      <c r="AY36" s="20"/>
      <c r="AZ36" s="21"/>
      <c r="BA36" s="21"/>
      <c r="BC36"/>
      <c r="BD36" s="32"/>
      <c r="BE36" s="20"/>
      <c r="BF36" s="21"/>
      <c r="BG36" s="21"/>
    </row>
    <row r="38" spans="1:60" ht="22.5" customHeight="1">
      <c r="C38" s="5"/>
      <c r="D38" s="6"/>
      <c r="E38" s="6"/>
      <c r="F38" s="7"/>
      <c r="I38" s="5"/>
      <c r="J38" s="6"/>
      <c r="K38" s="6"/>
      <c r="L38" s="7"/>
      <c r="O38" s="5"/>
      <c r="P38" s="6"/>
      <c r="Q38" s="6"/>
      <c r="R38" s="7"/>
      <c r="U38" s="5"/>
      <c r="V38" s="6"/>
      <c r="W38" s="6"/>
      <c r="X38" s="7"/>
      <c r="AA38" s="5"/>
      <c r="AB38" s="6"/>
      <c r="AC38" s="6"/>
      <c r="AD38" s="7"/>
      <c r="AG38" s="5"/>
      <c r="AH38" s="6"/>
      <c r="AI38" s="6"/>
      <c r="AJ38" s="7"/>
      <c r="AM38" s="5"/>
      <c r="AN38" s="6"/>
      <c r="AO38" s="6"/>
      <c r="AP38" s="7"/>
      <c r="AS38" s="5"/>
      <c r="AT38" s="6"/>
      <c r="AU38" s="6"/>
      <c r="AV38" s="7"/>
      <c r="AY38" s="5"/>
      <c r="AZ38" s="6"/>
      <c r="BA38" s="6"/>
      <c r="BB38" s="7"/>
      <c r="BE38" s="5"/>
      <c r="BF38" s="6"/>
      <c r="BG38" s="6"/>
      <c r="BH38" s="7"/>
    </row>
    <row r="64" spans="3:60" ht="22.5" customHeight="1">
      <c r="C64" s="25"/>
      <c r="F64" s="26"/>
      <c r="I64" s="25"/>
      <c r="L64" s="26"/>
      <c r="O64" s="25"/>
      <c r="R64" s="26"/>
      <c r="U64" s="25"/>
      <c r="X64" s="26"/>
      <c r="AA64" s="25"/>
      <c r="AD64" s="26"/>
      <c r="AG64" s="25"/>
      <c r="AJ64" s="26"/>
      <c r="AM64" s="25"/>
      <c r="AP64" s="26"/>
      <c r="AS64" s="25"/>
      <c r="AV64" s="26"/>
      <c r="AY64" s="25"/>
      <c r="BB64" s="26"/>
      <c r="BE64" s="25"/>
      <c r="BH64" s="26"/>
    </row>
  </sheetData>
  <sheetProtection formatCells="0"/>
  <mergeCells count="1">
    <mergeCell ref="E2:F2"/>
  </mergeCells>
  <phoneticPr fontId="3"/>
  <dataValidations count="1">
    <dataValidation imeMode="off" allowBlank="1" showInputMessage="1" showErrorMessage="1" sqref="E1 F4:F34 K1 L4:L34 Q1 R4:R34 W1 X4:X34 AC1 AD4:AD34 AI1 AJ4:AJ34 AO1 AP4:AP34 AU1 AV4:AV34 BA1 BB4:BB34 BG1 BH4:BH34" xr:uid="{00000000-0002-0000-0100-000000000000}"/>
  </dataValidations>
  <pageMargins left="0.55118110236220474" right="0.23622047244094491" top="0.74803149606299213" bottom="0.74803149606299213" header="0.31496062992125984" footer="0.31496062992125984"/>
  <pageSetup paperSize="9" fitToWidth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'科　目'!$C$4:$C$33</xm:f>
          </x14:formula1>
          <xm:sqref>B4:B33 N4:N33 H4:H33 T4:T33 Z4:Z33 AF4:AF33 AL4:AL33 AR4:AR33 AX4:AX33 BD4:BD33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D38"/>
  <sheetViews>
    <sheetView workbookViewId="0">
      <selection activeCell="B5" sqref="B5"/>
    </sheetView>
  </sheetViews>
  <sheetFormatPr defaultRowHeight="22.5" customHeight="1"/>
  <cols>
    <col min="1" max="1" width="12" style="57" customWidth="1"/>
    <col min="2" max="2" width="15.625" style="57" customWidth="1"/>
    <col min="3" max="3" width="41.75" customWidth="1"/>
    <col min="4" max="4" width="19.25" customWidth="1"/>
  </cols>
  <sheetData>
    <row r="1" spans="1:4" ht="22.5" customHeight="1">
      <c r="A1" s="57" t="s">
        <v>130</v>
      </c>
      <c r="D1" s="183" t="s">
        <v>134</v>
      </c>
    </row>
    <row r="2" spans="1:4" ht="22.5" customHeight="1" thickBot="1">
      <c r="B2" s="250" t="s">
        <v>219</v>
      </c>
      <c r="C2" s="250"/>
      <c r="D2" s="187">
        <f>'科　目'!$D$22</f>
        <v>0</v>
      </c>
    </row>
    <row r="3" spans="1:4" ht="22.5" customHeight="1" thickBot="1">
      <c r="A3" s="124"/>
      <c r="B3" s="318" t="s">
        <v>220</v>
      </c>
      <c r="C3" s="318"/>
    </row>
    <row r="4" spans="1:4" ht="22.5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</row>
    <row r="5" spans="1:4" ht="22.5" customHeight="1">
      <c r="A5" s="219"/>
      <c r="B5" s="102" t="str">
        <f>IF(AND(D5=""),"","総代活動費")</f>
        <v/>
      </c>
      <c r="C5" s="180"/>
      <c r="D5" s="181"/>
    </row>
    <row r="6" spans="1:4" ht="22.5" customHeight="1">
      <c r="A6" s="219"/>
      <c r="B6" s="102" t="str">
        <f t="shared" ref="B6:B34" si="0">IF(AND(D6=""),"","総代活動費")</f>
        <v/>
      </c>
      <c r="C6" s="180"/>
      <c r="D6" s="181"/>
    </row>
    <row r="7" spans="1:4" ht="22.5" customHeight="1">
      <c r="A7" s="219"/>
      <c r="B7" s="102" t="str">
        <f t="shared" si="0"/>
        <v/>
      </c>
      <c r="C7" s="180"/>
      <c r="D7" s="181"/>
    </row>
    <row r="8" spans="1:4" ht="22.5" customHeight="1">
      <c r="A8" s="219"/>
      <c r="B8" s="102" t="str">
        <f t="shared" si="0"/>
        <v/>
      </c>
      <c r="C8" s="180"/>
      <c r="D8" s="181"/>
    </row>
    <row r="9" spans="1:4" ht="22.5" customHeight="1">
      <c r="A9" s="219"/>
      <c r="B9" s="102" t="str">
        <f t="shared" si="0"/>
        <v/>
      </c>
      <c r="C9" s="180"/>
      <c r="D9" s="181"/>
    </row>
    <row r="10" spans="1:4" ht="22.5" customHeight="1">
      <c r="A10" s="219"/>
      <c r="B10" s="102" t="str">
        <f t="shared" si="0"/>
        <v/>
      </c>
      <c r="C10" s="180"/>
      <c r="D10" s="181"/>
    </row>
    <row r="11" spans="1:4" ht="22.5" customHeight="1">
      <c r="A11" s="219"/>
      <c r="B11" s="102" t="str">
        <f t="shared" si="0"/>
        <v/>
      </c>
      <c r="C11" s="180"/>
      <c r="D11" s="181"/>
    </row>
    <row r="12" spans="1:4" ht="22.5" customHeight="1">
      <c r="A12" s="219"/>
      <c r="B12" s="102" t="str">
        <f t="shared" si="0"/>
        <v/>
      </c>
      <c r="C12" s="180"/>
      <c r="D12" s="181"/>
    </row>
    <row r="13" spans="1:4" ht="22.5" customHeight="1">
      <c r="A13" s="219"/>
      <c r="B13" s="102" t="str">
        <f t="shared" si="0"/>
        <v/>
      </c>
      <c r="C13" s="180"/>
      <c r="D13" s="181"/>
    </row>
    <row r="14" spans="1:4" ht="22.5" customHeight="1">
      <c r="A14" s="219"/>
      <c r="B14" s="102" t="str">
        <f t="shared" si="0"/>
        <v/>
      </c>
      <c r="C14" s="180"/>
      <c r="D14" s="181"/>
    </row>
    <row r="15" spans="1:4" ht="22.5" customHeight="1">
      <c r="A15" s="219"/>
      <c r="B15" s="102" t="str">
        <f t="shared" si="0"/>
        <v/>
      </c>
      <c r="C15" s="180"/>
      <c r="D15" s="181"/>
    </row>
    <row r="16" spans="1:4" ht="22.5" customHeight="1">
      <c r="A16" s="219"/>
      <c r="B16" s="102" t="str">
        <f t="shared" si="0"/>
        <v/>
      </c>
      <c r="C16" s="180"/>
      <c r="D16" s="181"/>
    </row>
    <row r="17" spans="1:4" ht="22.5" customHeight="1">
      <c r="A17" s="219"/>
      <c r="B17" s="102" t="str">
        <f t="shared" si="0"/>
        <v/>
      </c>
      <c r="C17" s="180"/>
      <c r="D17" s="181"/>
    </row>
    <row r="18" spans="1:4" ht="22.5" customHeight="1">
      <c r="A18" s="219"/>
      <c r="B18" s="102" t="str">
        <f t="shared" si="0"/>
        <v/>
      </c>
      <c r="C18" s="180"/>
      <c r="D18" s="181"/>
    </row>
    <row r="19" spans="1:4" ht="22.5" customHeight="1">
      <c r="A19" s="219"/>
      <c r="B19" s="102" t="str">
        <f t="shared" si="0"/>
        <v/>
      </c>
      <c r="C19" s="180"/>
      <c r="D19" s="181"/>
    </row>
    <row r="20" spans="1:4" ht="22.5" customHeight="1">
      <c r="A20" s="219"/>
      <c r="B20" s="102" t="str">
        <f t="shared" si="0"/>
        <v/>
      </c>
      <c r="C20" s="180"/>
      <c r="D20" s="181"/>
    </row>
    <row r="21" spans="1:4" ht="22.5" customHeight="1">
      <c r="A21" s="219"/>
      <c r="B21" s="102" t="str">
        <f t="shared" si="0"/>
        <v/>
      </c>
      <c r="C21" s="180"/>
      <c r="D21" s="181"/>
    </row>
    <row r="22" spans="1:4" ht="22.5" customHeight="1">
      <c r="A22" s="219"/>
      <c r="B22" s="102" t="str">
        <f t="shared" si="0"/>
        <v/>
      </c>
      <c r="C22" s="180"/>
      <c r="D22" s="181"/>
    </row>
    <row r="23" spans="1:4" ht="22.5" customHeight="1">
      <c r="A23" s="219"/>
      <c r="B23" s="102" t="str">
        <f t="shared" si="0"/>
        <v/>
      </c>
      <c r="C23" s="180"/>
      <c r="D23" s="181"/>
    </row>
    <row r="24" spans="1:4" ht="22.5" customHeight="1">
      <c r="A24" s="219"/>
      <c r="B24" s="102" t="str">
        <f t="shared" si="0"/>
        <v/>
      </c>
      <c r="C24" s="180"/>
      <c r="D24" s="181"/>
    </row>
    <row r="25" spans="1:4" ht="22.5" customHeight="1">
      <c r="A25" s="219"/>
      <c r="B25" s="102" t="str">
        <f t="shared" si="0"/>
        <v/>
      </c>
      <c r="C25" s="180"/>
      <c r="D25" s="181"/>
    </row>
    <row r="26" spans="1:4" ht="22.5" customHeight="1">
      <c r="A26" s="219"/>
      <c r="B26" s="102" t="str">
        <f t="shared" si="0"/>
        <v/>
      </c>
      <c r="C26" s="180"/>
      <c r="D26" s="181"/>
    </row>
    <row r="27" spans="1:4" ht="22.5" customHeight="1">
      <c r="A27" s="219"/>
      <c r="B27" s="102" t="str">
        <f t="shared" si="0"/>
        <v/>
      </c>
      <c r="C27" s="180"/>
      <c r="D27" s="181"/>
    </row>
    <row r="28" spans="1:4" ht="22.5" customHeight="1">
      <c r="A28" s="219"/>
      <c r="B28" s="102" t="str">
        <f t="shared" si="0"/>
        <v/>
      </c>
      <c r="C28" s="180"/>
      <c r="D28" s="181"/>
    </row>
    <row r="29" spans="1:4" ht="22.5" customHeight="1">
      <c r="A29" s="219"/>
      <c r="B29" s="102" t="str">
        <f t="shared" si="0"/>
        <v/>
      </c>
      <c r="C29" s="180"/>
      <c r="D29" s="181"/>
    </row>
    <row r="30" spans="1:4" ht="22.5" customHeight="1">
      <c r="A30" s="219"/>
      <c r="B30" s="102" t="str">
        <f t="shared" si="0"/>
        <v/>
      </c>
      <c r="C30" s="180"/>
      <c r="D30" s="181"/>
    </row>
    <row r="31" spans="1:4" ht="22.5" customHeight="1">
      <c r="A31" s="219"/>
      <c r="B31" s="102" t="str">
        <f t="shared" si="0"/>
        <v/>
      </c>
      <c r="C31" s="180"/>
      <c r="D31" s="181"/>
    </row>
    <row r="32" spans="1:4" ht="22.5" customHeight="1">
      <c r="A32" s="219"/>
      <c r="B32" s="102" t="str">
        <f t="shared" si="0"/>
        <v/>
      </c>
      <c r="C32" s="180"/>
      <c r="D32" s="181"/>
    </row>
    <row r="33" spans="1:4" ht="22.5" customHeight="1">
      <c r="A33" s="219"/>
      <c r="B33" s="102" t="str">
        <f t="shared" si="0"/>
        <v/>
      </c>
      <c r="C33" s="180"/>
      <c r="D33" s="181"/>
    </row>
    <row r="34" spans="1:4" ht="22.5" customHeight="1">
      <c r="A34" s="219"/>
      <c r="B34" s="102" t="str">
        <f t="shared" si="0"/>
        <v/>
      </c>
      <c r="C34" s="180"/>
      <c r="D34" s="181"/>
    </row>
    <row r="35" spans="1:4" ht="22.5" customHeight="1" thickBot="1">
      <c r="A35" s="315" t="s">
        <v>221</v>
      </c>
      <c r="B35" s="316"/>
      <c r="C35" s="317"/>
      <c r="D35" s="105" t="str">
        <f>IF(AND(C5=""),"",SUM($D$5:$D$34))</f>
        <v/>
      </c>
    </row>
    <row r="36" spans="1:4" ht="22.5" customHeight="1" thickTop="1">
      <c r="A36"/>
    </row>
    <row r="37" spans="1:4" ht="22.5" customHeight="1">
      <c r="A37"/>
    </row>
    <row r="38" spans="1:4" ht="22.5" customHeight="1">
      <c r="A38" s="123"/>
    </row>
  </sheetData>
  <mergeCells count="3">
    <mergeCell ref="B2:C2"/>
    <mergeCell ref="B3:C3"/>
    <mergeCell ref="A35:C35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L38"/>
  <sheetViews>
    <sheetView view="pageLayout" zoomScaleNormal="100" workbookViewId="0">
      <selection activeCell="F10" sqref="F10"/>
    </sheetView>
  </sheetViews>
  <sheetFormatPr defaultColWidth="8.875" defaultRowHeight="21.75" customHeight="1"/>
  <cols>
    <col min="1" max="1" width="13.125" style="57" customWidth="1"/>
    <col min="2" max="2" width="14.25" style="57" customWidth="1"/>
    <col min="3" max="3" width="41.75" customWidth="1"/>
    <col min="4" max="4" width="19.25" customWidth="1"/>
    <col min="5" max="5" width="13.125" style="57" customWidth="1"/>
    <col min="6" max="6" width="14.25" style="57" customWidth="1"/>
    <col min="7" max="7" width="41.75" customWidth="1"/>
    <col min="8" max="8" width="19.25" customWidth="1"/>
    <col min="9" max="9" width="13.125" style="57" customWidth="1"/>
    <col min="10" max="10" width="14.25" style="57" customWidth="1"/>
    <col min="11" max="11" width="41.75" customWidth="1"/>
    <col min="12" max="12" width="19.25" customWidth="1"/>
  </cols>
  <sheetData>
    <row r="1" spans="1:12" ht="21.75" customHeight="1">
      <c r="A1" s="57" t="s">
        <v>130</v>
      </c>
      <c r="D1" s="183" t="s">
        <v>134</v>
      </c>
      <c r="E1" s="57" t="s">
        <v>94</v>
      </c>
      <c r="H1" s="151"/>
      <c r="I1" s="57" t="s">
        <v>223</v>
      </c>
      <c r="L1" s="151"/>
    </row>
    <row r="2" spans="1:12" s="37" customFormat="1" ht="21.75" customHeight="1" thickBot="1">
      <c r="A2" s="100"/>
      <c r="B2" s="284" t="s">
        <v>222</v>
      </c>
      <c r="C2" s="284"/>
      <c r="D2" s="187">
        <f>'科　目'!$D$23</f>
        <v>0</v>
      </c>
      <c r="E2" s="100"/>
      <c r="F2" s="284" t="s">
        <v>222</v>
      </c>
      <c r="G2" s="284"/>
      <c r="H2" s="152"/>
      <c r="I2" s="100"/>
      <c r="J2" s="284" t="s">
        <v>222</v>
      </c>
      <c r="K2" s="284"/>
      <c r="L2" s="152"/>
    </row>
    <row r="3" spans="1:12" s="37" customFormat="1" ht="21.75" customHeight="1" thickBot="1">
      <c r="A3" s="156"/>
      <c r="B3" s="321" t="s">
        <v>226</v>
      </c>
      <c r="C3" s="321"/>
      <c r="E3" s="156"/>
      <c r="F3" s="321" t="s">
        <v>23</v>
      </c>
      <c r="G3" s="321"/>
      <c r="I3" s="156"/>
      <c r="J3" s="321" t="s">
        <v>23</v>
      </c>
      <c r="K3" s="321"/>
    </row>
    <row r="4" spans="1:12" s="37" customFormat="1" ht="21.75" customHeight="1" thickTop="1" thickBot="1">
      <c r="A4" s="150" t="s">
        <v>159</v>
      </c>
      <c r="B4" s="127" t="s">
        <v>105</v>
      </c>
      <c r="C4" s="127" t="s">
        <v>191</v>
      </c>
      <c r="D4" s="149" t="s">
        <v>163</v>
      </c>
      <c r="E4" s="150" t="s">
        <v>159</v>
      </c>
      <c r="F4" s="127" t="s">
        <v>105</v>
      </c>
      <c r="G4" s="127" t="s">
        <v>191</v>
      </c>
      <c r="H4" s="149" t="s">
        <v>163</v>
      </c>
      <c r="I4" s="150" t="s">
        <v>159</v>
      </c>
      <c r="J4" s="127" t="s">
        <v>105</v>
      </c>
      <c r="K4" s="127" t="s">
        <v>191</v>
      </c>
      <c r="L4" s="149" t="s">
        <v>163</v>
      </c>
    </row>
    <row r="5" spans="1:12" ht="21.75" customHeight="1">
      <c r="A5" s="219"/>
      <c r="B5" s="102" t="str">
        <f>IF(AND(D5=""),"","渉　外　費")</f>
        <v/>
      </c>
      <c r="C5" s="180"/>
      <c r="D5" s="181"/>
      <c r="E5" s="233"/>
      <c r="F5" s="102" t="str">
        <f>IF(AND(H5=""),"","渉　外　費")</f>
        <v/>
      </c>
      <c r="G5" s="180"/>
      <c r="H5" s="181"/>
      <c r="I5" s="233"/>
      <c r="J5" s="102" t="str">
        <f>IF(AND(L5=""),"","渉　外　費")</f>
        <v/>
      </c>
      <c r="K5" s="180"/>
      <c r="L5" s="181"/>
    </row>
    <row r="6" spans="1:12" ht="21.75" customHeight="1">
      <c r="A6" s="219"/>
      <c r="B6" s="102" t="str">
        <f t="shared" ref="B6:B34" si="0">IF(AND(D6=""),"","渉　外　費")</f>
        <v/>
      </c>
      <c r="C6" s="180"/>
      <c r="D6" s="181"/>
      <c r="E6" s="233"/>
      <c r="F6" s="102" t="str">
        <f t="shared" ref="F6:F33" si="1">IF(AND(H6=""),"","渉　外　費")</f>
        <v/>
      </c>
      <c r="G6" s="180"/>
      <c r="H6" s="181"/>
      <c r="I6" s="233"/>
      <c r="J6" s="102" t="str">
        <f t="shared" ref="J6:J33" si="2">IF(AND(L6=""),"","渉　外　費")</f>
        <v/>
      </c>
      <c r="K6" s="180"/>
      <c r="L6" s="181"/>
    </row>
    <row r="7" spans="1:12" ht="21.75" customHeight="1">
      <c r="A7" s="219"/>
      <c r="B7" s="102" t="str">
        <f t="shared" si="0"/>
        <v/>
      </c>
      <c r="C7" s="180"/>
      <c r="D7" s="181"/>
      <c r="E7" s="233"/>
      <c r="F7" s="102" t="str">
        <f t="shared" si="1"/>
        <v/>
      </c>
      <c r="G7" s="180"/>
      <c r="H7" s="181"/>
      <c r="I7" s="233"/>
      <c r="J7" s="102" t="str">
        <f t="shared" si="2"/>
        <v/>
      </c>
      <c r="K7" s="180"/>
      <c r="L7" s="181"/>
    </row>
    <row r="8" spans="1:12" ht="21.75" customHeight="1">
      <c r="A8" s="219"/>
      <c r="B8" s="102" t="str">
        <f t="shared" si="0"/>
        <v/>
      </c>
      <c r="C8" s="180"/>
      <c r="D8" s="181"/>
      <c r="E8" s="233"/>
      <c r="F8" s="102" t="str">
        <f t="shared" si="1"/>
        <v/>
      </c>
      <c r="G8" s="180"/>
      <c r="H8" s="181"/>
      <c r="I8" s="233"/>
      <c r="J8" s="102" t="str">
        <f t="shared" si="2"/>
        <v/>
      </c>
      <c r="K8" s="180"/>
      <c r="L8" s="181"/>
    </row>
    <row r="9" spans="1:12" ht="21.75" customHeight="1">
      <c r="A9" s="219"/>
      <c r="B9" s="102" t="str">
        <f t="shared" si="0"/>
        <v/>
      </c>
      <c r="C9" s="180"/>
      <c r="D9" s="181"/>
      <c r="E9" s="233"/>
      <c r="F9" s="102" t="str">
        <f t="shared" si="1"/>
        <v/>
      </c>
      <c r="G9" s="180"/>
      <c r="H9" s="181"/>
      <c r="I9" s="233"/>
      <c r="J9" s="102" t="str">
        <f t="shared" si="2"/>
        <v/>
      </c>
      <c r="K9" s="180"/>
      <c r="L9" s="181"/>
    </row>
    <row r="10" spans="1:12" ht="21.75" customHeight="1">
      <c r="A10" s="219"/>
      <c r="B10" s="102" t="str">
        <f t="shared" si="0"/>
        <v/>
      </c>
      <c r="C10" s="180"/>
      <c r="D10" s="181"/>
      <c r="E10" s="233"/>
      <c r="F10" s="102" t="str">
        <f t="shared" si="1"/>
        <v/>
      </c>
      <c r="G10" s="180"/>
      <c r="H10" s="181"/>
      <c r="I10" s="233"/>
      <c r="J10" s="102" t="str">
        <f t="shared" si="2"/>
        <v/>
      </c>
      <c r="K10" s="180"/>
      <c r="L10" s="181"/>
    </row>
    <row r="11" spans="1:12" ht="21.75" customHeight="1">
      <c r="A11" s="219"/>
      <c r="B11" s="102" t="str">
        <f t="shared" si="0"/>
        <v/>
      </c>
      <c r="C11" s="180"/>
      <c r="D11" s="181"/>
      <c r="E11" s="233"/>
      <c r="F11" s="102" t="str">
        <f t="shared" si="1"/>
        <v/>
      </c>
      <c r="G11" s="180"/>
      <c r="H11" s="181"/>
      <c r="I11" s="233"/>
      <c r="J11" s="102" t="str">
        <f t="shared" si="2"/>
        <v/>
      </c>
      <c r="K11" s="180"/>
      <c r="L11" s="181"/>
    </row>
    <row r="12" spans="1:12" ht="21.75" customHeight="1">
      <c r="A12" s="219"/>
      <c r="B12" s="102" t="str">
        <f t="shared" si="0"/>
        <v/>
      </c>
      <c r="C12" s="180"/>
      <c r="D12" s="181"/>
      <c r="E12" s="233"/>
      <c r="F12" s="102" t="str">
        <f t="shared" si="1"/>
        <v/>
      </c>
      <c r="G12" s="180"/>
      <c r="H12" s="181"/>
      <c r="I12" s="233"/>
      <c r="J12" s="102" t="str">
        <f t="shared" si="2"/>
        <v/>
      </c>
      <c r="K12" s="180"/>
      <c r="L12" s="181"/>
    </row>
    <row r="13" spans="1:12" ht="21.75" customHeight="1">
      <c r="A13" s="219"/>
      <c r="B13" s="102" t="str">
        <f t="shared" si="0"/>
        <v/>
      </c>
      <c r="C13" s="180"/>
      <c r="D13" s="181"/>
      <c r="E13" s="233"/>
      <c r="F13" s="102" t="str">
        <f t="shared" si="1"/>
        <v/>
      </c>
      <c r="G13" s="180"/>
      <c r="H13" s="181"/>
      <c r="I13" s="233"/>
      <c r="J13" s="102" t="str">
        <f t="shared" si="2"/>
        <v/>
      </c>
      <c r="K13" s="180"/>
      <c r="L13" s="181"/>
    </row>
    <row r="14" spans="1:12" ht="21.75" customHeight="1">
      <c r="A14" s="219"/>
      <c r="B14" s="102" t="str">
        <f t="shared" si="0"/>
        <v/>
      </c>
      <c r="C14" s="180"/>
      <c r="D14" s="181"/>
      <c r="E14" s="233"/>
      <c r="F14" s="102" t="str">
        <f t="shared" si="1"/>
        <v/>
      </c>
      <c r="G14" s="180"/>
      <c r="H14" s="181"/>
      <c r="I14" s="233"/>
      <c r="J14" s="102" t="str">
        <f t="shared" si="2"/>
        <v/>
      </c>
      <c r="K14" s="180"/>
      <c r="L14" s="181"/>
    </row>
    <row r="15" spans="1:12" ht="21.75" customHeight="1">
      <c r="A15" s="219"/>
      <c r="B15" s="102" t="str">
        <f t="shared" si="0"/>
        <v/>
      </c>
      <c r="C15" s="180"/>
      <c r="D15" s="181"/>
      <c r="E15" s="233"/>
      <c r="F15" s="102" t="str">
        <f t="shared" si="1"/>
        <v/>
      </c>
      <c r="G15" s="180"/>
      <c r="H15" s="181"/>
      <c r="I15" s="233"/>
      <c r="J15" s="102" t="str">
        <f t="shared" si="2"/>
        <v/>
      </c>
      <c r="K15" s="180"/>
      <c r="L15" s="181"/>
    </row>
    <row r="16" spans="1:12" ht="21.75" customHeight="1">
      <c r="A16" s="219"/>
      <c r="B16" s="102" t="str">
        <f t="shared" si="0"/>
        <v/>
      </c>
      <c r="C16" s="180"/>
      <c r="D16" s="181"/>
      <c r="E16" s="233"/>
      <c r="F16" s="102" t="str">
        <f t="shared" si="1"/>
        <v/>
      </c>
      <c r="G16" s="180"/>
      <c r="H16" s="181"/>
      <c r="I16" s="233"/>
      <c r="J16" s="102" t="str">
        <f t="shared" si="2"/>
        <v/>
      </c>
      <c r="K16" s="180"/>
      <c r="L16" s="181"/>
    </row>
    <row r="17" spans="1:12" ht="21.75" customHeight="1">
      <c r="A17" s="219"/>
      <c r="B17" s="102" t="str">
        <f t="shared" si="0"/>
        <v/>
      </c>
      <c r="C17" s="180"/>
      <c r="D17" s="181"/>
      <c r="E17" s="233"/>
      <c r="F17" s="102" t="str">
        <f t="shared" si="1"/>
        <v/>
      </c>
      <c r="G17" s="180"/>
      <c r="H17" s="181"/>
      <c r="I17" s="233"/>
      <c r="J17" s="102" t="str">
        <f t="shared" si="2"/>
        <v/>
      </c>
      <c r="K17" s="180"/>
      <c r="L17" s="181"/>
    </row>
    <row r="18" spans="1:12" ht="21.75" customHeight="1">
      <c r="A18" s="219"/>
      <c r="B18" s="102" t="str">
        <f t="shared" si="0"/>
        <v/>
      </c>
      <c r="C18" s="180"/>
      <c r="D18" s="181"/>
      <c r="E18" s="233"/>
      <c r="F18" s="102" t="str">
        <f t="shared" si="1"/>
        <v/>
      </c>
      <c r="G18" s="180"/>
      <c r="H18" s="181"/>
      <c r="I18" s="233"/>
      <c r="J18" s="102" t="str">
        <f t="shared" si="2"/>
        <v/>
      </c>
      <c r="K18" s="180"/>
      <c r="L18" s="181"/>
    </row>
    <row r="19" spans="1:12" ht="21.75" customHeight="1">
      <c r="A19" s="219"/>
      <c r="B19" s="102" t="str">
        <f t="shared" si="0"/>
        <v/>
      </c>
      <c r="C19" s="180"/>
      <c r="D19" s="181"/>
      <c r="E19" s="233"/>
      <c r="F19" s="102" t="str">
        <f t="shared" si="1"/>
        <v/>
      </c>
      <c r="G19" s="180"/>
      <c r="H19" s="181"/>
      <c r="I19" s="233"/>
      <c r="J19" s="102" t="str">
        <f t="shared" si="2"/>
        <v/>
      </c>
      <c r="K19" s="180"/>
      <c r="L19" s="181"/>
    </row>
    <row r="20" spans="1:12" ht="21.75" customHeight="1">
      <c r="A20" s="219"/>
      <c r="B20" s="102" t="str">
        <f t="shared" si="0"/>
        <v/>
      </c>
      <c r="C20" s="180"/>
      <c r="D20" s="181"/>
      <c r="E20" s="233"/>
      <c r="F20" s="102" t="str">
        <f t="shared" si="1"/>
        <v/>
      </c>
      <c r="G20" s="180"/>
      <c r="H20" s="181"/>
      <c r="I20" s="233"/>
      <c r="J20" s="102" t="str">
        <f t="shared" si="2"/>
        <v/>
      </c>
      <c r="K20" s="180"/>
      <c r="L20" s="181"/>
    </row>
    <row r="21" spans="1:12" ht="21.75" customHeight="1">
      <c r="A21" s="219"/>
      <c r="B21" s="102" t="str">
        <f t="shared" si="0"/>
        <v/>
      </c>
      <c r="C21" s="180"/>
      <c r="D21" s="181"/>
      <c r="E21" s="233"/>
      <c r="F21" s="102" t="str">
        <f t="shared" si="1"/>
        <v/>
      </c>
      <c r="G21" s="180"/>
      <c r="H21" s="181"/>
      <c r="I21" s="233"/>
      <c r="J21" s="102" t="str">
        <f t="shared" si="2"/>
        <v/>
      </c>
      <c r="K21" s="180"/>
      <c r="L21" s="181"/>
    </row>
    <row r="22" spans="1:12" ht="21.75" customHeight="1">
      <c r="A22" s="219"/>
      <c r="B22" s="102" t="str">
        <f t="shared" si="0"/>
        <v/>
      </c>
      <c r="C22" s="180"/>
      <c r="D22" s="181"/>
      <c r="E22" s="233"/>
      <c r="F22" s="102" t="str">
        <f t="shared" si="1"/>
        <v/>
      </c>
      <c r="G22" s="180"/>
      <c r="H22" s="181"/>
      <c r="I22" s="233"/>
      <c r="J22" s="102" t="str">
        <f t="shared" si="2"/>
        <v/>
      </c>
      <c r="K22" s="180"/>
      <c r="L22" s="181"/>
    </row>
    <row r="23" spans="1:12" ht="21.75" customHeight="1">
      <c r="A23" s="219"/>
      <c r="B23" s="102" t="str">
        <f t="shared" si="0"/>
        <v/>
      </c>
      <c r="C23" s="180"/>
      <c r="D23" s="181"/>
      <c r="E23" s="233"/>
      <c r="F23" s="102" t="str">
        <f t="shared" si="1"/>
        <v/>
      </c>
      <c r="G23" s="180"/>
      <c r="H23" s="181"/>
      <c r="I23" s="233"/>
      <c r="J23" s="102" t="str">
        <f t="shared" si="2"/>
        <v/>
      </c>
      <c r="K23" s="180"/>
      <c r="L23" s="181"/>
    </row>
    <row r="24" spans="1:12" ht="21.75" customHeight="1">
      <c r="A24" s="219"/>
      <c r="B24" s="102" t="str">
        <f t="shared" si="0"/>
        <v/>
      </c>
      <c r="C24" s="180"/>
      <c r="D24" s="181"/>
      <c r="E24" s="233"/>
      <c r="F24" s="102" t="str">
        <f t="shared" si="1"/>
        <v/>
      </c>
      <c r="G24" s="180"/>
      <c r="H24" s="181"/>
      <c r="I24" s="233"/>
      <c r="J24" s="102" t="str">
        <f t="shared" si="2"/>
        <v/>
      </c>
      <c r="K24" s="180"/>
      <c r="L24" s="181"/>
    </row>
    <row r="25" spans="1:12" ht="21.75" customHeight="1">
      <c r="A25" s="219"/>
      <c r="B25" s="102" t="str">
        <f t="shared" si="0"/>
        <v/>
      </c>
      <c r="C25" s="180"/>
      <c r="D25" s="181"/>
      <c r="E25" s="233"/>
      <c r="F25" s="102" t="str">
        <f t="shared" si="1"/>
        <v/>
      </c>
      <c r="G25" s="180"/>
      <c r="H25" s="181"/>
      <c r="I25" s="233"/>
      <c r="J25" s="102" t="str">
        <f t="shared" si="2"/>
        <v/>
      </c>
      <c r="K25" s="180"/>
      <c r="L25" s="181"/>
    </row>
    <row r="26" spans="1:12" ht="21.75" customHeight="1">
      <c r="A26" s="219"/>
      <c r="B26" s="102" t="str">
        <f t="shared" si="0"/>
        <v/>
      </c>
      <c r="C26" s="180"/>
      <c r="D26" s="181"/>
      <c r="E26" s="233"/>
      <c r="F26" s="102" t="str">
        <f t="shared" si="1"/>
        <v/>
      </c>
      <c r="G26" s="180"/>
      <c r="H26" s="181"/>
      <c r="I26" s="233"/>
      <c r="J26" s="102" t="str">
        <f t="shared" si="2"/>
        <v/>
      </c>
      <c r="K26" s="180"/>
      <c r="L26" s="181"/>
    </row>
    <row r="27" spans="1:12" ht="21.75" customHeight="1">
      <c r="A27" s="219"/>
      <c r="B27" s="102" t="str">
        <f t="shared" si="0"/>
        <v/>
      </c>
      <c r="C27" s="180"/>
      <c r="D27" s="181"/>
      <c r="E27" s="233"/>
      <c r="F27" s="102" t="str">
        <f t="shared" si="1"/>
        <v/>
      </c>
      <c r="G27" s="180"/>
      <c r="H27" s="181"/>
      <c r="I27" s="233"/>
      <c r="J27" s="102" t="str">
        <f t="shared" si="2"/>
        <v/>
      </c>
      <c r="K27" s="180"/>
      <c r="L27" s="181"/>
    </row>
    <row r="28" spans="1:12" ht="21.75" customHeight="1">
      <c r="A28" s="219"/>
      <c r="B28" s="102" t="str">
        <f t="shared" si="0"/>
        <v/>
      </c>
      <c r="C28" s="180"/>
      <c r="D28" s="181"/>
      <c r="E28" s="233"/>
      <c r="F28" s="102" t="str">
        <f t="shared" si="1"/>
        <v/>
      </c>
      <c r="G28" s="180"/>
      <c r="H28" s="181"/>
      <c r="I28" s="233"/>
      <c r="J28" s="102" t="str">
        <f t="shared" si="2"/>
        <v/>
      </c>
      <c r="K28" s="180"/>
      <c r="L28" s="181"/>
    </row>
    <row r="29" spans="1:12" ht="21.75" customHeight="1">
      <c r="A29" s="219"/>
      <c r="B29" s="102" t="str">
        <f t="shared" si="0"/>
        <v/>
      </c>
      <c r="C29" s="180"/>
      <c r="D29" s="181"/>
      <c r="E29" s="233"/>
      <c r="F29" s="102" t="str">
        <f t="shared" si="1"/>
        <v/>
      </c>
      <c r="G29" s="180"/>
      <c r="H29" s="181"/>
      <c r="I29" s="233"/>
      <c r="J29" s="102" t="str">
        <f t="shared" si="2"/>
        <v/>
      </c>
      <c r="K29" s="180"/>
      <c r="L29" s="181"/>
    </row>
    <row r="30" spans="1:12" ht="21.75" customHeight="1">
      <c r="A30" s="219"/>
      <c r="B30" s="102" t="str">
        <f t="shared" si="0"/>
        <v/>
      </c>
      <c r="C30" s="180"/>
      <c r="D30" s="181"/>
      <c r="E30" s="233"/>
      <c r="F30" s="102" t="str">
        <f t="shared" si="1"/>
        <v/>
      </c>
      <c r="G30" s="180"/>
      <c r="H30" s="181"/>
      <c r="I30" s="233"/>
      <c r="J30" s="102" t="str">
        <f t="shared" si="2"/>
        <v/>
      </c>
      <c r="K30" s="180"/>
      <c r="L30" s="181"/>
    </row>
    <row r="31" spans="1:12" ht="21.75" customHeight="1">
      <c r="A31" s="219"/>
      <c r="B31" s="102" t="str">
        <f t="shared" si="0"/>
        <v/>
      </c>
      <c r="C31" s="180"/>
      <c r="D31" s="181"/>
      <c r="E31" s="233"/>
      <c r="F31" s="102" t="str">
        <f t="shared" si="1"/>
        <v/>
      </c>
      <c r="G31" s="180"/>
      <c r="H31" s="181"/>
      <c r="I31" s="233"/>
      <c r="J31" s="102" t="str">
        <f t="shared" si="2"/>
        <v/>
      </c>
      <c r="K31" s="180"/>
      <c r="L31" s="181"/>
    </row>
    <row r="32" spans="1:12" ht="21.75" customHeight="1">
      <c r="A32" s="219"/>
      <c r="B32" s="102" t="str">
        <f t="shared" si="0"/>
        <v/>
      </c>
      <c r="C32" s="180"/>
      <c r="D32" s="181"/>
      <c r="E32" s="233"/>
      <c r="F32" s="102" t="str">
        <f t="shared" si="1"/>
        <v/>
      </c>
      <c r="G32" s="180"/>
      <c r="H32" s="181"/>
      <c r="I32" s="233"/>
      <c r="J32" s="102" t="str">
        <f t="shared" si="2"/>
        <v/>
      </c>
      <c r="K32" s="180"/>
      <c r="L32" s="181"/>
    </row>
    <row r="33" spans="1:12" ht="21.75" customHeight="1" thickBot="1">
      <c r="A33" s="219"/>
      <c r="B33" s="102" t="str">
        <f t="shared" si="0"/>
        <v/>
      </c>
      <c r="C33" s="180"/>
      <c r="D33" s="181"/>
      <c r="E33" s="233"/>
      <c r="F33" s="189" t="str">
        <f t="shared" si="1"/>
        <v/>
      </c>
      <c r="G33" s="186"/>
      <c r="H33" s="181"/>
      <c r="I33" s="233"/>
      <c r="J33" s="189" t="str">
        <f t="shared" si="2"/>
        <v/>
      </c>
      <c r="K33" s="186"/>
      <c r="L33" s="181"/>
    </row>
    <row r="34" spans="1:12" ht="21.75" customHeight="1" thickTop="1" thickBot="1">
      <c r="A34" s="219"/>
      <c r="B34" s="102" t="str">
        <f t="shared" si="0"/>
        <v/>
      </c>
      <c r="C34" s="180"/>
      <c r="D34" s="181"/>
      <c r="E34" s="322" t="s">
        <v>224</v>
      </c>
      <c r="F34" s="323"/>
      <c r="G34" s="324"/>
      <c r="H34" s="190" t="str">
        <f>IF(AND($G$5=""),"",SUM($H$5:$H$33))</f>
        <v/>
      </c>
      <c r="I34" s="322" t="s">
        <v>224</v>
      </c>
      <c r="J34" s="323"/>
      <c r="K34" s="324"/>
      <c r="L34" s="190" t="str">
        <f>IF(AND($K$5,$L$5=""),"",SUM($L$5:$L$33))</f>
        <v/>
      </c>
    </row>
    <row r="35" spans="1:12" ht="21.75" customHeight="1" thickTop="1" thickBot="1">
      <c r="A35" s="315" t="s">
        <v>224</v>
      </c>
      <c r="B35" s="316"/>
      <c r="C35" s="317"/>
      <c r="D35" s="105" t="str">
        <f>IF(AND(C5=""),"",SUM($D$5:$D$34))</f>
        <v/>
      </c>
      <c r="E35" s="315" t="s">
        <v>225</v>
      </c>
      <c r="F35" s="316"/>
      <c r="G35" s="317"/>
      <c r="H35" s="105" t="str">
        <f>IF(AND($G$5=""),"",$D$35+$H$34)</f>
        <v/>
      </c>
      <c r="I35" s="315" t="s">
        <v>225</v>
      </c>
      <c r="J35" s="316"/>
      <c r="K35" s="317"/>
      <c r="L35" s="105" t="str">
        <f>IF(AND($K$5,$L$5=""),"",$D$35+$H$34+$L$34)</f>
        <v/>
      </c>
    </row>
    <row r="36" spans="1:12" ht="21.75" customHeight="1" thickTop="1">
      <c r="A36"/>
      <c r="E36"/>
      <c r="I36"/>
    </row>
    <row r="37" spans="1:12" ht="21.75" customHeight="1">
      <c r="A37"/>
      <c r="E37"/>
      <c r="I37"/>
    </row>
    <row r="38" spans="1:12" ht="21.75" customHeight="1">
      <c r="A38" s="123"/>
      <c r="E38" s="123"/>
      <c r="I38" s="123"/>
    </row>
  </sheetData>
  <mergeCells count="11">
    <mergeCell ref="J2:K2"/>
    <mergeCell ref="J3:K3"/>
    <mergeCell ref="I35:K35"/>
    <mergeCell ref="E34:G34"/>
    <mergeCell ref="I34:K34"/>
    <mergeCell ref="B2:C2"/>
    <mergeCell ref="B3:C3"/>
    <mergeCell ref="A35:C35"/>
    <mergeCell ref="F2:G2"/>
    <mergeCell ref="F3:G3"/>
    <mergeCell ref="E35:G35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P39"/>
  <sheetViews>
    <sheetView view="pageLayout" zoomScaleNormal="100" workbookViewId="0">
      <selection activeCell="P35" sqref="P35"/>
    </sheetView>
  </sheetViews>
  <sheetFormatPr defaultColWidth="8.875" defaultRowHeight="21" customHeight="1"/>
  <cols>
    <col min="1" max="1" width="13.125" style="57" customWidth="1"/>
    <col min="2" max="2" width="14.25" style="57" customWidth="1"/>
    <col min="3" max="3" width="41.75" customWidth="1"/>
    <col min="4" max="4" width="19.25" customWidth="1"/>
    <col min="5" max="5" width="13.125" style="57" customWidth="1"/>
    <col min="6" max="6" width="14.25" style="57" customWidth="1"/>
    <col min="7" max="7" width="41.75" customWidth="1"/>
    <col min="8" max="8" width="19.25" customWidth="1"/>
    <col min="9" max="9" width="13.125" style="57" customWidth="1"/>
    <col min="10" max="10" width="14.25" style="57" customWidth="1"/>
    <col min="11" max="11" width="41.75" customWidth="1"/>
    <col min="12" max="12" width="19.25" customWidth="1"/>
    <col min="13" max="13" width="13.125" style="57" customWidth="1"/>
    <col min="14" max="14" width="14.25" style="57" customWidth="1"/>
    <col min="15" max="15" width="41.75" customWidth="1"/>
    <col min="16" max="16" width="19.25" customWidth="1"/>
  </cols>
  <sheetData>
    <row r="1" spans="1:16" s="37" customFormat="1" ht="21" customHeight="1">
      <c r="A1" s="100" t="s">
        <v>130</v>
      </c>
      <c r="B1" s="100"/>
      <c r="D1" s="183" t="s">
        <v>134</v>
      </c>
      <c r="E1" s="100" t="s">
        <v>94</v>
      </c>
      <c r="F1" s="100"/>
      <c r="H1" s="151"/>
      <c r="I1" s="100" t="s">
        <v>223</v>
      </c>
      <c r="J1" s="100"/>
      <c r="L1" s="151"/>
      <c r="M1" s="100" t="s">
        <v>230</v>
      </c>
      <c r="N1" s="100"/>
      <c r="P1" s="151"/>
    </row>
    <row r="2" spans="1:16" s="37" customFormat="1" ht="21" customHeight="1" thickBot="1">
      <c r="A2" s="100"/>
      <c r="B2" s="284" t="s">
        <v>227</v>
      </c>
      <c r="C2" s="284"/>
      <c r="D2" s="187">
        <f>'科　目'!$D$24</f>
        <v>0</v>
      </c>
      <c r="E2" s="100"/>
      <c r="F2" s="284" t="s">
        <v>227</v>
      </c>
      <c r="G2" s="284"/>
      <c r="H2" s="152"/>
      <c r="I2" s="100"/>
      <c r="J2" s="284" t="s">
        <v>227</v>
      </c>
      <c r="K2" s="284"/>
      <c r="L2" s="152"/>
      <c r="M2" s="100"/>
      <c r="N2" s="284" t="s">
        <v>227</v>
      </c>
      <c r="O2" s="284"/>
      <c r="P2" s="152"/>
    </row>
    <row r="3" spans="1:16" s="37" customFormat="1" ht="21" customHeight="1" thickBot="1">
      <c r="A3" s="156"/>
      <c r="B3" s="321" t="s">
        <v>228</v>
      </c>
      <c r="C3" s="321"/>
      <c r="E3" s="156"/>
      <c r="F3" s="321" t="s">
        <v>228</v>
      </c>
      <c r="G3" s="321"/>
      <c r="I3" s="156"/>
      <c r="J3" s="321" t="s">
        <v>228</v>
      </c>
      <c r="K3" s="321"/>
      <c r="M3" s="156"/>
      <c r="N3" s="321" t="s">
        <v>228</v>
      </c>
      <c r="O3" s="321"/>
    </row>
    <row r="4" spans="1:16" ht="21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  <c r="E4" s="126" t="s">
        <v>159</v>
      </c>
      <c r="F4" s="127" t="s">
        <v>105</v>
      </c>
      <c r="G4" s="128" t="s">
        <v>191</v>
      </c>
      <c r="H4" s="129" t="s">
        <v>163</v>
      </c>
      <c r="I4" s="126" t="s">
        <v>159</v>
      </c>
      <c r="J4" s="127" t="s">
        <v>105</v>
      </c>
      <c r="K4" s="128" t="s">
        <v>191</v>
      </c>
      <c r="L4" s="129" t="s">
        <v>163</v>
      </c>
      <c r="M4" s="126" t="s">
        <v>159</v>
      </c>
      <c r="N4" s="127" t="s">
        <v>105</v>
      </c>
      <c r="O4" s="128" t="s">
        <v>191</v>
      </c>
      <c r="P4" s="129" t="s">
        <v>163</v>
      </c>
    </row>
    <row r="5" spans="1:16" ht="21" customHeight="1">
      <c r="A5" s="219"/>
      <c r="B5" s="102" t="str">
        <f>IF(AND(D5=""),"","公民館運営費")</f>
        <v/>
      </c>
      <c r="C5" s="180"/>
      <c r="D5" s="181"/>
      <c r="E5" s="219"/>
      <c r="F5" s="102" t="str">
        <f>IF(AND(H5=""),"","公民館運営費")</f>
        <v/>
      </c>
      <c r="G5" s="180"/>
      <c r="H5" s="181"/>
      <c r="I5" s="219"/>
      <c r="J5" s="102" t="str">
        <f>IF(AND(L5=""),"","公民館運営費")</f>
        <v/>
      </c>
      <c r="K5" s="180"/>
      <c r="L5" s="181"/>
      <c r="M5" s="219"/>
      <c r="N5" s="102" t="str">
        <f>IF(AND(P5=""),"","公民館運営費")</f>
        <v/>
      </c>
      <c r="O5" s="180"/>
      <c r="P5" s="181"/>
    </row>
    <row r="6" spans="1:16" ht="21" customHeight="1">
      <c r="A6" s="219"/>
      <c r="B6" s="102" t="str">
        <f t="shared" ref="B6:B35" si="0">IF(AND(D6=""),"","公民館運営費")</f>
        <v/>
      </c>
      <c r="C6" s="180"/>
      <c r="D6" s="181"/>
      <c r="E6" s="219"/>
      <c r="F6" s="102" t="str">
        <f t="shared" ref="F6:F34" si="1">IF(AND(H6=""),"","公民館運営費")</f>
        <v/>
      </c>
      <c r="G6" s="180"/>
      <c r="H6" s="181"/>
      <c r="I6" s="219"/>
      <c r="J6" s="102" t="str">
        <f t="shared" ref="J6:J34" si="2">IF(AND(L6=""),"","公民館運営費")</f>
        <v/>
      </c>
      <c r="K6" s="180"/>
      <c r="L6" s="181"/>
      <c r="M6" s="219"/>
      <c r="N6" s="102" t="str">
        <f t="shared" ref="N6:N34" si="3">IF(AND(P6=""),"","公民館運営費")</f>
        <v/>
      </c>
      <c r="O6" s="180"/>
      <c r="P6" s="181"/>
    </row>
    <row r="7" spans="1:16" ht="21" customHeight="1">
      <c r="A7" s="219"/>
      <c r="B7" s="102" t="str">
        <f t="shared" si="0"/>
        <v/>
      </c>
      <c r="C7" s="180"/>
      <c r="D7" s="181"/>
      <c r="E7" s="219"/>
      <c r="F7" s="102" t="str">
        <f t="shared" si="1"/>
        <v/>
      </c>
      <c r="G7" s="180"/>
      <c r="H7" s="181"/>
      <c r="I7" s="219"/>
      <c r="J7" s="102" t="str">
        <f t="shared" si="2"/>
        <v/>
      </c>
      <c r="K7" s="180"/>
      <c r="L7" s="181"/>
      <c r="M7" s="219"/>
      <c r="N7" s="102" t="str">
        <f t="shared" si="3"/>
        <v/>
      </c>
      <c r="O7" s="180"/>
      <c r="P7" s="181"/>
    </row>
    <row r="8" spans="1:16" ht="21" customHeight="1">
      <c r="A8" s="219"/>
      <c r="B8" s="102" t="str">
        <f t="shared" si="0"/>
        <v/>
      </c>
      <c r="C8" s="180"/>
      <c r="D8" s="181"/>
      <c r="E8" s="219"/>
      <c r="F8" s="102" t="str">
        <f t="shared" si="1"/>
        <v/>
      </c>
      <c r="G8" s="180"/>
      <c r="H8" s="181"/>
      <c r="I8" s="219"/>
      <c r="J8" s="102" t="str">
        <f t="shared" si="2"/>
        <v/>
      </c>
      <c r="K8" s="180"/>
      <c r="L8" s="181"/>
      <c r="M8" s="219"/>
      <c r="N8" s="102" t="str">
        <f t="shared" si="3"/>
        <v/>
      </c>
      <c r="O8" s="180"/>
      <c r="P8" s="181"/>
    </row>
    <row r="9" spans="1:16" ht="21" customHeight="1">
      <c r="A9" s="219"/>
      <c r="B9" s="102" t="str">
        <f t="shared" si="0"/>
        <v/>
      </c>
      <c r="C9" s="180"/>
      <c r="D9" s="181"/>
      <c r="E9" s="219"/>
      <c r="F9" s="102" t="str">
        <f t="shared" si="1"/>
        <v/>
      </c>
      <c r="G9" s="180"/>
      <c r="H9" s="181"/>
      <c r="I9" s="219"/>
      <c r="J9" s="102" t="str">
        <f t="shared" si="2"/>
        <v/>
      </c>
      <c r="K9" s="180"/>
      <c r="L9" s="181"/>
      <c r="M9" s="219"/>
      <c r="N9" s="102" t="str">
        <f t="shared" si="3"/>
        <v/>
      </c>
      <c r="O9" s="180"/>
      <c r="P9" s="181"/>
    </row>
    <row r="10" spans="1:16" ht="21" customHeight="1">
      <c r="A10" s="219"/>
      <c r="B10" s="102" t="str">
        <f t="shared" si="0"/>
        <v/>
      </c>
      <c r="C10" s="180"/>
      <c r="D10" s="181"/>
      <c r="E10" s="219"/>
      <c r="F10" s="102" t="str">
        <f t="shared" si="1"/>
        <v/>
      </c>
      <c r="G10" s="180"/>
      <c r="H10" s="181"/>
      <c r="I10" s="219"/>
      <c r="J10" s="102" t="str">
        <f t="shared" si="2"/>
        <v/>
      </c>
      <c r="K10" s="180"/>
      <c r="L10" s="181"/>
      <c r="M10" s="219"/>
      <c r="N10" s="102" t="str">
        <f t="shared" si="3"/>
        <v/>
      </c>
      <c r="O10" s="180"/>
      <c r="P10" s="181"/>
    </row>
    <row r="11" spans="1:16" ht="21" customHeight="1">
      <c r="A11" s="219"/>
      <c r="B11" s="102" t="str">
        <f t="shared" si="0"/>
        <v/>
      </c>
      <c r="C11" s="180"/>
      <c r="D11" s="181"/>
      <c r="E11" s="219"/>
      <c r="F11" s="102" t="str">
        <f t="shared" si="1"/>
        <v/>
      </c>
      <c r="G11" s="180"/>
      <c r="H11" s="181"/>
      <c r="I11" s="219"/>
      <c r="J11" s="102" t="str">
        <f t="shared" si="2"/>
        <v/>
      </c>
      <c r="K11" s="180"/>
      <c r="L11" s="181"/>
      <c r="M11" s="219"/>
      <c r="N11" s="102" t="str">
        <f t="shared" si="3"/>
        <v/>
      </c>
      <c r="O11" s="180"/>
      <c r="P11" s="181"/>
    </row>
    <row r="12" spans="1:16" ht="21" customHeight="1">
      <c r="A12" s="219"/>
      <c r="B12" s="102" t="str">
        <f t="shared" si="0"/>
        <v/>
      </c>
      <c r="C12" s="180"/>
      <c r="D12" s="181"/>
      <c r="E12" s="219"/>
      <c r="F12" s="102" t="str">
        <f t="shared" si="1"/>
        <v/>
      </c>
      <c r="G12" s="180"/>
      <c r="H12" s="181"/>
      <c r="I12" s="219"/>
      <c r="J12" s="102" t="str">
        <f t="shared" si="2"/>
        <v/>
      </c>
      <c r="K12" s="180"/>
      <c r="L12" s="181"/>
      <c r="M12" s="219"/>
      <c r="N12" s="102" t="str">
        <f t="shared" si="3"/>
        <v/>
      </c>
      <c r="O12" s="180"/>
      <c r="P12" s="181"/>
    </row>
    <row r="13" spans="1:16" ht="21" customHeight="1">
      <c r="A13" s="219"/>
      <c r="B13" s="102" t="str">
        <f t="shared" si="0"/>
        <v/>
      </c>
      <c r="C13" s="180"/>
      <c r="D13" s="181"/>
      <c r="E13" s="219"/>
      <c r="F13" s="102" t="str">
        <f t="shared" si="1"/>
        <v/>
      </c>
      <c r="G13" s="180"/>
      <c r="H13" s="181"/>
      <c r="I13" s="219"/>
      <c r="J13" s="102" t="str">
        <f t="shared" si="2"/>
        <v/>
      </c>
      <c r="K13" s="180"/>
      <c r="L13" s="181"/>
      <c r="M13" s="219"/>
      <c r="N13" s="102" t="str">
        <f t="shared" si="3"/>
        <v/>
      </c>
      <c r="O13" s="180"/>
      <c r="P13" s="181"/>
    </row>
    <row r="14" spans="1:16" ht="21" customHeight="1">
      <c r="A14" s="219"/>
      <c r="B14" s="102" t="str">
        <f t="shared" si="0"/>
        <v/>
      </c>
      <c r="C14" s="180"/>
      <c r="D14" s="181"/>
      <c r="E14" s="219"/>
      <c r="F14" s="102" t="str">
        <f t="shared" si="1"/>
        <v/>
      </c>
      <c r="G14" s="180"/>
      <c r="H14" s="181"/>
      <c r="I14" s="219"/>
      <c r="J14" s="102" t="str">
        <f t="shared" si="2"/>
        <v/>
      </c>
      <c r="K14" s="180"/>
      <c r="L14" s="181"/>
      <c r="M14" s="219"/>
      <c r="N14" s="102" t="str">
        <f t="shared" si="3"/>
        <v/>
      </c>
      <c r="O14" s="180"/>
      <c r="P14" s="181"/>
    </row>
    <row r="15" spans="1:16" ht="21" customHeight="1">
      <c r="A15" s="219"/>
      <c r="B15" s="102" t="str">
        <f t="shared" si="0"/>
        <v/>
      </c>
      <c r="C15" s="180"/>
      <c r="D15" s="181"/>
      <c r="E15" s="219"/>
      <c r="F15" s="102" t="str">
        <f t="shared" si="1"/>
        <v/>
      </c>
      <c r="G15" s="180"/>
      <c r="H15" s="181"/>
      <c r="I15" s="219"/>
      <c r="J15" s="102" t="str">
        <f t="shared" si="2"/>
        <v/>
      </c>
      <c r="K15" s="180"/>
      <c r="L15" s="181"/>
      <c r="M15" s="219"/>
      <c r="N15" s="102" t="str">
        <f t="shared" si="3"/>
        <v/>
      </c>
      <c r="O15" s="180"/>
      <c r="P15" s="181"/>
    </row>
    <row r="16" spans="1:16" ht="21" customHeight="1">
      <c r="A16" s="219"/>
      <c r="B16" s="102" t="str">
        <f t="shared" si="0"/>
        <v/>
      </c>
      <c r="C16" s="180"/>
      <c r="D16" s="181"/>
      <c r="E16" s="219"/>
      <c r="F16" s="102" t="str">
        <f t="shared" si="1"/>
        <v/>
      </c>
      <c r="G16" s="180"/>
      <c r="H16" s="181"/>
      <c r="I16" s="219"/>
      <c r="J16" s="102" t="str">
        <f t="shared" si="2"/>
        <v/>
      </c>
      <c r="K16" s="180"/>
      <c r="L16" s="181"/>
      <c r="M16" s="219"/>
      <c r="N16" s="102" t="str">
        <f t="shared" si="3"/>
        <v/>
      </c>
      <c r="O16" s="180"/>
      <c r="P16" s="181"/>
    </row>
    <row r="17" spans="1:16" ht="21" customHeight="1">
      <c r="A17" s="219"/>
      <c r="B17" s="102" t="str">
        <f t="shared" si="0"/>
        <v/>
      </c>
      <c r="C17" s="180"/>
      <c r="D17" s="181"/>
      <c r="E17" s="219"/>
      <c r="F17" s="102" t="str">
        <f t="shared" si="1"/>
        <v/>
      </c>
      <c r="G17" s="180"/>
      <c r="H17" s="181"/>
      <c r="I17" s="219"/>
      <c r="J17" s="102" t="str">
        <f t="shared" si="2"/>
        <v/>
      </c>
      <c r="K17" s="180"/>
      <c r="L17" s="181"/>
      <c r="M17" s="219"/>
      <c r="N17" s="102" t="str">
        <f t="shared" si="3"/>
        <v/>
      </c>
      <c r="O17" s="180"/>
      <c r="P17" s="181"/>
    </row>
    <row r="18" spans="1:16" ht="21" customHeight="1">
      <c r="A18" s="219"/>
      <c r="B18" s="102" t="str">
        <f t="shared" si="0"/>
        <v/>
      </c>
      <c r="C18" s="180"/>
      <c r="D18" s="181"/>
      <c r="E18" s="219"/>
      <c r="F18" s="102" t="str">
        <f t="shared" si="1"/>
        <v/>
      </c>
      <c r="G18" s="180"/>
      <c r="H18" s="181"/>
      <c r="I18" s="219"/>
      <c r="J18" s="102" t="str">
        <f t="shared" si="2"/>
        <v/>
      </c>
      <c r="K18" s="180"/>
      <c r="L18" s="181"/>
      <c r="M18" s="219"/>
      <c r="N18" s="102" t="str">
        <f t="shared" si="3"/>
        <v/>
      </c>
      <c r="O18" s="180"/>
      <c r="P18" s="181"/>
    </row>
    <row r="19" spans="1:16" ht="21" customHeight="1">
      <c r="A19" s="219"/>
      <c r="B19" s="102" t="str">
        <f t="shared" si="0"/>
        <v/>
      </c>
      <c r="C19" s="180"/>
      <c r="D19" s="181"/>
      <c r="E19" s="219"/>
      <c r="F19" s="102" t="str">
        <f t="shared" si="1"/>
        <v/>
      </c>
      <c r="G19" s="180"/>
      <c r="H19" s="181"/>
      <c r="I19" s="219"/>
      <c r="J19" s="102" t="str">
        <f t="shared" si="2"/>
        <v/>
      </c>
      <c r="K19" s="180"/>
      <c r="L19" s="181"/>
      <c r="M19" s="219"/>
      <c r="N19" s="102" t="str">
        <f t="shared" si="3"/>
        <v/>
      </c>
      <c r="O19" s="180"/>
      <c r="P19" s="181"/>
    </row>
    <row r="20" spans="1:16" ht="21" customHeight="1">
      <c r="A20" s="219"/>
      <c r="B20" s="102" t="str">
        <f t="shared" si="0"/>
        <v/>
      </c>
      <c r="C20" s="180"/>
      <c r="D20" s="181"/>
      <c r="E20" s="219"/>
      <c r="F20" s="102" t="str">
        <f t="shared" si="1"/>
        <v/>
      </c>
      <c r="G20" s="180"/>
      <c r="H20" s="181"/>
      <c r="I20" s="219"/>
      <c r="J20" s="102" t="str">
        <f t="shared" si="2"/>
        <v/>
      </c>
      <c r="K20" s="180"/>
      <c r="L20" s="181"/>
      <c r="M20" s="219"/>
      <c r="N20" s="102" t="str">
        <f t="shared" si="3"/>
        <v/>
      </c>
      <c r="O20" s="180"/>
      <c r="P20" s="181"/>
    </row>
    <row r="21" spans="1:16" ht="21" customHeight="1">
      <c r="A21" s="219"/>
      <c r="B21" s="102" t="str">
        <f t="shared" si="0"/>
        <v/>
      </c>
      <c r="C21" s="180"/>
      <c r="D21" s="181"/>
      <c r="E21" s="219"/>
      <c r="F21" s="102" t="str">
        <f t="shared" si="1"/>
        <v/>
      </c>
      <c r="G21" s="180"/>
      <c r="H21" s="181"/>
      <c r="I21" s="219"/>
      <c r="J21" s="102" t="str">
        <f t="shared" si="2"/>
        <v/>
      </c>
      <c r="K21" s="180"/>
      <c r="L21" s="181"/>
      <c r="M21" s="219"/>
      <c r="N21" s="102" t="str">
        <f t="shared" si="3"/>
        <v/>
      </c>
      <c r="O21" s="180"/>
      <c r="P21" s="181"/>
    </row>
    <row r="22" spans="1:16" ht="21" customHeight="1">
      <c r="A22" s="219"/>
      <c r="B22" s="102" t="str">
        <f t="shared" si="0"/>
        <v/>
      </c>
      <c r="C22" s="180"/>
      <c r="D22" s="181"/>
      <c r="E22" s="219"/>
      <c r="F22" s="102" t="str">
        <f t="shared" si="1"/>
        <v/>
      </c>
      <c r="G22" s="180"/>
      <c r="H22" s="181"/>
      <c r="I22" s="219"/>
      <c r="J22" s="102" t="str">
        <f t="shared" si="2"/>
        <v/>
      </c>
      <c r="K22" s="180"/>
      <c r="L22" s="181"/>
      <c r="M22" s="219"/>
      <c r="N22" s="102" t="str">
        <f t="shared" si="3"/>
        <v/>
      </c>
      <c r="O22" s="180"/>
      <c r="P22" s="181"/>
    </row>
    <row r="23" spans="1:16" ht="21" customHeight="1">
      <c r="A23" s="219"/>
      <c r="B23" s="102" t="str">
        <f t="shared" si="0"/>
        <v/>
      </c>
      <c r="C23" s="180"/>
      <c r="D23" s="181"/>
      <c r="E23" s="219"/>
      <c r="F23" s="102" t="str">
        <f t="shared" si="1"/>
        <v/>
      </c>
      <c r="G23" s="180"/>
      <c r="H23" s="181"/>
      <c r="I23" s="219"/>
      <c r="J23" s="102" t="str">
        <f t="shared" si="2"/>
        <v/>
      </c>
      <c r="K23" s="180"/>
      <c r="L23" s="181"/>
      <c r="M23" s="219"/>
      <c r="N23" s="102" t="str">
        <f t="shared" si="3"/>
        <v/>
      </c>
      <c r="O23" s="180"/>
      <c r="P23" s="181"/>
    </row>
    <row r="24" spans="1:16" ht="21" customHeight="1">
      <c r="A24" s="219"/>
      <c r="B24" s="102" t="str">
        <f t="shared" si="0"/>
        <v/>
      </c>
      <c r="C24" s="180"/>
      <c r="D24" s="181"/>
      <c r="E24" s="219"/>
      <c r="F24" s="102" t="str">
        <f t="shared" si="1"/>
        <v/>
      </c>
      <c r="G24" s="180"/>
      <c r="H24" s="181"/>
      <c r="I24" s="219"/>
      <c r="J24" s="102" t="str">
        <f t="shared" si="2"/>
        <v/>
      </c>
      <c r="K24" s="180"/>
      <c r="L24" s="181"/>
      <c r="M24" s="219"/>
      <c r="N24" s="102" t="str">
        <f t="shared" si="3"/>
        <v/>
      </c>
      <c r="O24" s="180"/>
      <c r="P24" s="181"/>
    </row>
    <row r="25" spans="1:16" ht="21" customHeight="1">
      <c r="A25" s="219"/>
      <c r="B25" s="102" t="str">
        <f t="shared" si="0"/>
        <v/>
      </c>
      <c r="C25" s="180"/>
      <c r="D25" s="181"/>
      <c r="E25" s="219"/>
      <c r="F25" s="102" t="str">
        <f t="shared" si="1"/>
        <v/>
      </c>
      <c r="G25" s="180"/>
      <c r="H25" s="181"/>
      <c r="I25" s="219"/>
      <c r="J25" s="102" t="str">
        <f t="shared" si="2"/>
        <v/>
      </c>
      <c r="K25" s="180"/>
      <c r="L25" s="181"/>
      <c r="M25" s="219"/>
      <c r="N25" s="102" t="str">
        <f t="shared" si="3"/>
        <v/>
      </c>
      <c r="O25" s="180"/>
      <c r="P25" s="181"/>
    </row>
    <row r="26" spans="1:16" ht="21" customHeight="1">
      <c r="A26" s="219"/>
      <c r="B26" s="102" t="str">
        <f t="shared" si="0"/>
        <v/>
      </c>
      <c r="C26" s="180"/>
      <c r="D26" s="181"/>
      <c r="E26" s="219"/>
      <c r="F26" s="102" t="str">
        <f t="shared" si="1"/>
        <v/>
      </c>
      <c r="G26" s="180"/>
      <c r="H26" s="181"/>
      <c r="I26" s="219"/>
      <c r="J26" s="102" t="str">
        <f t="shared" si="2"/>
        <v/>
      </c>
      <c r="K26" s="180"/>
      <c r="L26" s="181"/>
      <c r="M26" s="219"/>
      <c r="N26" s="102" t="str">
        <f t="shared" si="3"/>
        <v/>
      </c>
      <c r="O26" s="180"/>
      <c r="P26" s="181"/>
    </row>
    <row r="27" spans="1:16" ht="21" customHeight="1">
      <c r="A27" s="219"/>
      <c r="B27" s="102" t="str">
        <f t="shared" si="0"/>
        <v/>
      </c>
      <c r="C27" s="180"/>
      <c r="D27" s="181"/>
      <c r="E27" s="219"/>
      <c r="F27" s="102" t="str">
        <f t="shared" si="1"/>
        <v/>
      </c>
      <c r="G27" s="180"/>
      <c r="H27" s="181"/>
      <c r="I27" s="219"/>
      <c r="J27" s="102" t="str">
        <f t="shared" si="2"/>
        <v/>
      </c>
      <c r="K27" s="180"/>
      <c r="L27" s="181"/>
      <c r="M27" s="219"/>
      <c r="N27" s="102" t="str">
        <f t="shared" si="3"/>
        <v/>
      </c>
      <c r="O27" s="180"/>
      <c r="P27" s="181"/>
    </row>
    <row r="28" spans="1:16" ht="21" customHeight="1">
      <c r="A28" s="219"/>
      <c r="B28" s="102" t="str">
        <f t="shared" si="0"/>
        <v/>
      </c>
      <c r="C28" s="180"/>
      <c r="D28" s="181"/>
      <c r="E28" s="219"/>
      <c r="F28" s="102" t="str">
        <f t="shared" si="1"/>
        <v/>
      </c>
      <c r="G28" s="180"/>
      <c r="H28" s="181"/>
      <c r="I28" s="219"/>
      <c r="J28" s="102" t="str">
        <f t="shared" si="2"/>
        <v/>
      </c>
      <c r="K28" s="180"/>
      <c r="L28" s="181"/>
      <c r="M28" s="219"/>
      <c r="N28" s="102" t="str">
        <f t="shared" si="3"/>
        <v/>
      </c>
      <c r="O28" s="180"/>
      <c r="P28" s="181"/>
    </row>
    <row r="29" spans="1:16" ht="21" customHeight="1">
      <c r="A29" s="219"/>
      <c r="B29" s="102" t="str">
        <f t="shared" si="0"/>
        <v/>
      </c>
      <c r="C29" s="180"/>
      <c r="D29" s="181"/>
      <c r="E29" s="219"/>
      <c r="F29" s="102" t="str">
        <f t="shared" si="1"/>
        <v/>
      </c>
      <c r="G29" s="180"/>
      <c r="H29" s="181"/>
      <c r="I29" s="219"/>
      <c r="J29" s="102" t="str">
        <f t="shared" si="2"/>
        <v/>
      </c>
      <c r="K29" s="180"/>
      <c r="L29" s="181"/>
      <c r="M29" s="219"/>
      <c r="N29" s="102" t="str">
        <f t="shared" si="3"/>
        <v/>
      </c>
      <c r="O29" s="180"/>
      <c r="P29" s="181"/>
    </row>
    <row r="30" spans="1:16" ht="21" customHeight="1">
      <c r="A30" s="219"/>
      <c r="B30" s="102" t="str">
        <f t="shared" si="0"/>
        <v/>
      </c>
      <c r="C30" s="180"/>
      <c r="D30" s="181"/>
      <c r="E30" s="219"/>
      <c r="F30" s="102" t="str">
        <f t="shared" si="1"/>
        <v/>
      </c>
      <c r="G30" s="180"/>
      <c r="H30" s="181"/>
      <c r="I30" s="219"/>
      <c r="J30" s="102" t="str">
        <f t="shared" si="2"/>
        <v/>
      </c>
      <c r="K30" s="180"/>
      <c r="L30" s="181"/>
      <c r="M30" s="219"/>
      <c r="N30" s="102" t="str">
        <f t="shared" si="3"/>
        <v/>
      </c>
      <c r="O30" s="180"/>
      <c r="P30" s="181"/>
    </row>
    <row r="31" spans="1:16" ht="21" customHeight="1">
      <c r="A31" s="219"/>
      <c r="B31" s="102" t="str">
        <f t="shared" si="0"/>
        <v/>
      </c>
      <c r="C31" s="180"/>
      <c r="D31" s="181"/>
      <c r="E31" s="219"/>
      <c r="F31" s="102" t="str">
        <f t="shared" si="1"/>
        <v/>
      </c>
      <c r="G31" s="180"/>
      <c r="H31" s="181"/>
      <c r="I31" s="219"/>
      <c r="J31" s="102" t="str">
        <f t="shared" si="2"/>
        <v/>
      </c>
      <c r="K31" s="180"/>
      <c r="L31" s="181"/>
      <c r="M31" s="219"/>
      <c r="N31" s="102" t="str">
        <f t="shared" si="3"/>
        <v/>
      </c>
      <c r="O31" s="180"/>
      <c r="P31" s="181"/>
    </row>
    <row r="32" spans="1:16" ht="21" customHeight="1">
      <c r="A32" s="219"/>
      <c r="B32" s="102" t="str">
        <f t="shared" si="0"/>
        <v/>
      </c>
      <c r="C32" s="180"/>
      <c r="D32" s="181"/>
      <c r="E32" s="219"/>
      <c r="F32" s="102" t="str">
        <f t="shared" si="1"/>
        <v/>
      </c>
      <c r="G32" s="180"/>
      <c r="H32" s="181"/>
      <c r="I32" s="219"/>
      <c r="J32" s="102" t="str">
        <f t="shared" si="2"/>
        <v/>
      </c>
      <c r="K32" s="180"/>
      <c r="L32" s="181"/>
      <c r="M32" s="219"/>
      <c r="N32" s="102" t="str">
        <f t="shared" si="3"/>
        <v/>
      </c>
      <c r="O32" s="180"/>
      <c r="P32" s="181"/>
    </row>
    <row r="33" spans="1:16" ht="21" customHeight="1">
      <c r="A33" s="219"/>
      <c r="B33" s="102" t="str">
        <f t="shared" si="0"/>
        <v/>
      </c>
      <c r="C33" s="180"/>
      <c r="D33" s="181"/>
      <c r="E33" s="219"/>
      <c r="F33" s="102" t="str">
        <f t="shared" si="1"/>
        <v/>
      </c>
      <c r="G33" s="180"/>
      <c r="H33" s="181"/>
      <c r="I33" s="219"/>
      <c r="J33" s="102" t="str">
        <f t="shared" si="2"/>
        <v/>
      </c>
      <c r="K33" s="180"/>
      <c r="L33" s="181"/>
      <c r="M33" s="219"/>
      <c r="N33" s="102" t="str">
        <f t="shared" si="3"/>
        <v/>
      </c>
      <c r="O33" s="180"/>
      <c r="P33" s="181"/>
    </row>
    <row r="34" spans="1:16" ht="21" customHeight="1">
      <c r="A34" s="219"/>
      <c r="B34" s="102" t="str">
        <f t="shared" si="0"/>
        <v/>
      </c>
      <c r="C34" s="180"/>
      <c r="D34" s="181"/>
      <c r="E34" s="219"/>
      <c r="F34" s="102" t="str">
        <f t="shared" si="1"/>
        <v/>
      </c>
      <c r="G34" s="180"/>
      <c r="H34" s="181"/>
      <c r="I34" s="219"/>
      <c r="J34" s="102" t="str">
        <f t="shared" si="2"/>
        <v/>
      </c>
      <c r="K34" s="180"/>
      <c r="L34" s="181"/>
      <c r="M34" s="219"/>
      <c r="N34" s="102" t="str">
        <f t="shared" si="3"/>
        <v/>
      </c>
      <c r="O34" s="180"/>
      <c r="P34" s="181"/>
    </row>
    <row r="35" spans="1:16" ht="21" customHeight="1" thickBot="1">
      <c r="A35" s="219"/>
      <c r="B35" s="102" t="str">
        <f t="shared" si="0"/>
        <v/>
      </c>
      <c r="C35" s="180"/>
      <c r="D35" s="181"/>
      <c r="E35" s="325" t="s">
        <v>232</v>
      </c>
      <c r="F35" s="326"/>
      <c r="G35" s="327"/>
      <c r="H35" s="191" t="str">
        <f>IF(AND($G$5,$H$5=""),"",SUM($H$5:$H$34))</f>
        <v/>
      </c>
      <c r="I35" s="325" t="s">
        <v>233</v>
      </c>
      <c r="J35" s="326"/>
      <c r="K35" s="327"/>
      <c r="L35" s="191" t="str">
        <f>IF(AND($K$5,$L$5=""),"",SUM($L$5:$L$34))</f>
        <v/>
      </c>
      <c r="M35" s="325" t="s">
        <v>234</v>
      </c>
      <c r="N35" s="326"/>
      <c r="O35" s="327"/>
      <c r="P35" s="191" t="str">
        <f>IF(AND($O$5,$P$5=""),"",SUM($P$5:$P$34))</f>
        <v/>
      </c>
    </row>
    <row r="36" spans="1:16" s="37" customFormat="1" ht="21" customHeight="1" thickTop="1" thickBot="1">
      <c r="A36" s="315" t="s">
        <v>229</v>
      </c>
      <c r="B36" s="316"/>
      <c r="C36" s="317"/>
      <c r="D36" s="105" t="str">
        <f>IF(AND(C5=""),"",SUM($D$5:$D$35))</f>
        <v/>
      </c>
      <c r="E36" s="325" t="s">
        <v>231</v>
      </c>
      <c r="F36" s="326"/>
      <c r="G36" s="327"/>
      <c r="H36" s="105" t="str">
        <f>IF(AND($G$5,$H$5=""),"",$D$36+$H$35)</f>
        <v/>
      </c>
      <c r="I36" s="325" t="s">
        <v>231</v>
      </c>
      <c r="J36" s="326"/>
      <c r="K36" s="327"/>
      <c r="L36" s="105" t="str">
        <f>IF(AND($K$5,$L$5=""),"",$D$36+$H$35+$L$35)</f>
        <v/>
      </c>
      <c r="M36" s="325" t="s">
        <v>231</v>
      </c>
      <c r="N36" s="326"/>
      <c r="O36" s="327"/>
      <c r="P36" s="105" t="str">
        <f>IF(AND($O$5,$P$5=""),"",$D$36+$H$35+$L$35+$P$35)</f>
        <v/>
      </c>
    </row>
    <row r="37" spans="1:16" ht="21" customHeight="1" thickTop="1">
      <c r="A37"/>
      <c r="E37"/>
      <c r="I37"/>
      <c r="M37"/>
    </row>
    <row r="38" spans="1:16" ht="21" customHeight="1">
      <c r="A38"/>
      <c r="E38"/>
      <c r="I38"/>
      <c r="M38"/>
    </row>
    <row r="39" spans="1:16" ht="21" customHeight="1">
      <c r="A39" s="123"/>
      <c r="E39" s="123"/>
      <c r="I39" s="123"/>
      <c r="M39" s="123"/>
    </row>
  </sheetData>
  <mergeCells count="15">
    <mergeCell ref="J2:K2"/>
    <mergeCell ref="J3:K3"/>
    <mergeCell ref="I36:K36"/>
    <mergeCell ref="N2:O2"/>
    <mergeCell ref="N3:O3"/>
    <mergeCell ref="M36:O36"/>
    <mergeCell ref="I35:K35"/>
    <mergeCell ref="M35:O35"/>
    <mergeCell ref="B2:C2"/>
    <mergeCell ref="B3:C3"/>
    <mergeCell ref="A36:C36"/>
    <mergeCell ref="F2:G2"/>
    <mergeCell ref="F3:G3"/>
    <mergeCell ref="E36:G36"/>
    <mergeCell ref="E35:G35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H42"/>
  <sheetViews>
    <sheetView zoomScaleNormal="100" workbookViewId="0">
      <selection activeCell="D39" sqref="D39"/>
    </sheetView>
  </sheetViews>
  <sheetFormatPr defaultRowHeight="20.25" customHeight="1"/>
  <cols>
    <col min="1" max="1" width="12" style="57" customWidth="1"/>
    <col min="2" max="2" width="15.625" style="57" customWidth="1"/>
    <col min="3" max="3" width="41.75" customWidth="1"/>
    <col min="4" max="4" width="19.25" customWidth="1"/>
    <col min="5" max="5" width="12" style="57" customWidth="1"/>
    <col min="6" max="6" width="15.625" style="57" customWidth="1"/>
    <col min="7" max="7" width="41.75" customWidth="1"/>
    <col min="8" max="8" width="19.25" customWidth="1"/>
  </cols>
  <sheetData>
    <row r="1" spans="1:8" ht="20.25" customHeight="1">
      <c r="A1" s="57" t="s">
        <v>130</v>
      </c>
      <c r="D1" s="183" t="s">
        <v>134</v>
      </c>
      <c r="E1" s="57" t="s">
        <v>94</v>
      </c>
      <c r="H1" s="151"/>
    </row>
    <row r="2" spans="1:8" ht="20.25" customHeight="1" thickBot="1">
      <c r="B2" s="250" t="s">
        <v>235</v>
      </c>
      <c r="C2" s="250"/>
      <c r="D2" s="187">
        <f>'科　目'!$D$25</f>
        <v>0</v>
      </c>
      <c r="F2" s="250" t="s">
        <v>235</v>
      </c>
      <c r="G2" s="250"/>
      <c r="H2" s="152"/>
    </row>
    <row r="3" spans="1:8" ht="20.25" customHeight="1" thickBot="1">
      <c r="A3" s="124"/>
      <c r="B3" s="318" t="s">
        <v>239</v>
      </c>
      <c r="C3" s="318"/>
      <c r="E3" s="124"/>
      <c r="F3" s="318" t="s">
        <v>239</v>
      </c>
      <c r="G3" s="318"/>
    </row>
    <row r="4" spans="1:8" ht="20.25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  <c r="E4" s="126" t="s">
        <v>159</v>
      </c>
      <c r="F4" s="127" t="s">
        <v>105</v>
      </c>
      <c r="G4" s="128" t="s">
        <v>191</v>
      </c>
      <c r="H4" s="129" t="s">
        <v>163</v>
      </c>
    </row>
    <row r="5" spans="1:8" ht="20.25" customHeight="1">
      <c r="A5" s="219"/>
      <c r="B5" s="102" t="str">
        <f>IF(AND(D5=""),"","防災防犯費")</f>
        <v/>
      </c>
      <c r="C5" s="180"/>
      <c r="D5" s="181"/>
      <c r="E5" s="219"/>
      <c r="F5" s="102" t="str">
        <f t="shared" ref="F5:F37" si="0">IF(AND(H5=""),"","防災防犯費")</f>
        <v/>
      </c>
      <c r="G5" s="180"/>
      <c r="H5" s="181"/>
    </row>
    <row r="6" spans="1:8" ht="20.25" customHeight="1">
      <c r="A6" s="219"/>
      <c r="B6" s="102" t="str">
        <f t="shared" ref="B6:B38" si="1">IF(AND(D6=""),"","防災防犯費")</f>
        <v/>
      </c>
      <c r="C6" s="180"/>
      <c r="D6" s="181"/>
      <c r="E6" s="219"/>
      <c r="F6" s="102" t="str">
        <f t="shared" si="0"/>
        <v/>
      </c>
      <c r="G6" s="180"/>
      <c r="H6" s="181"/>
    </row>
    <row r="7" spans="1:8" ht="20.25" customHeight="1">
      <c r="A7" s="219"/>
      <c r="B7" s="102" t="str">
        <f t="shared" si="1"/>
        <v/>
      </c>
      <c r="C7" s="180"/>
      <c r="D7" s="181"/>
      <c r="E7" s="219"/>
      <c r="F7" s="102" t="str">
        <f t="shared" si="0"/>
        <v/>
      </c>
      <c r="G7" s="180"/>
      <c r="H7" s="181"/>
    </row>
    <row r="8" spans="1:8" ht="20.25" customHeight="1">
      <c r="A8" s="219"/>
      <c r="B8" s="102" t="str">
        <f t="shared" si="1"/>
        <v/>
      </c>
      <c r="C8" s="180"/>
      <c r="D8" s="181"/>
      <c r="E8" s="219"/>
      <c r="F8" s="102" t="str">
        <f t="shared" si="0"/>
        <v/>
      </c>
      <c r="G8" s="180"/>
      <c r="H8" s="181"/>
    </row>
    <row r="9" spans="1:8" ht="20.25" customHeight="1">
      <c r="A9" s="219"/>
      <c r="B9" s="102" t="str">
        <f t="shared" si="1"/>
        <v/>
      </c>
      <c r="C9" s="180"/>
      <c r="D9" s="181"/>
      <c r="E9" s="219"/>
      <c r="F9" s="102" t="str">
        <f t="shared" si="0"/>
        <v/>
      </c>
      <c r="G9" s="180"/>
      <c r="H9" s="181"/>
    </row>
    <row r="10" spans="1:8" ht="20.25" customHeight="1">
      <c r="A10" s="219"/>
      <c r="B10" s="102" t="str">
        <f t="shared" si="1"/>
        <v/>
      </c>
      <c r="C10" s="180"/>
      <c r="D10" s="181"/>
      <c r="E10" s="219"/>
      <c r="F10" s="102" t="str">
        <f t="shared" si="0"/>
        <v/>
      </c>
      <c r="G10" s="180"/>
      <c r="H10" s="181"/>
    </row>
    <row r="11" spans="1:8" ht="20.25" customHeight="1">
      <c r="A11" s="219"/>
      <c r="B11" s="102" t="str">
        <f t="shared" si="1"/>
        <v/>
      </c>
      <c r="C11" s="180"/>
      <c r="D11" s="181"/>
      <c r="E11" s="219"/>
      <c r="F11" s="102" t="str">
        <f t="shared" si="0"/>
        <v/>
      </c>
      <c r="G11" s="180"/>
      <c r="H11" s="181"/>
    </row>
    <row r="12" spans="1:8" ht="20.25" customHeight="1">
      <c r="A12" s="219"/>
      <c r="B12" s="102" t="str">
        <f t="shared" si="1"/>
        <v/>
      </c>
      <c r="C12" s="180"/>
      <c r="D12" s="181"/>
      <c r="E12" s="219"/>
      <c r="F12" s="102" t="str">
        <f t="shared" si="0"/>
        <v/>
      </c>
      <c r="G12" s="180"/>
      <c r="H12" s="181"/>
    </row>
    <row r="13" spans="1:8" ht="20.25" customHeight="1">
      <c r="A13" s="219"/>
      <c r="B13" s="102" t="str">
        <f t="shared" si="1"/>
        <v/>
      </c>
      <c r="C13" s="180"/>
      <c r="D13" s="181"/>
      <c r="E13" s="219"/>
      <c r="F13" s="102" t="str">
        <f t="shared" si="0"/>
        <v/>
      </c>
      <c r="G13" s="180"/>
      <c r="H13" s="181"/>
    </row>
    <row r="14" spans="1:8" ht="20.25" customHeight="1">
      <c r="A14" s="219"/>
      <c r="B14" s="102" t="str">
        <f t="shared" si="1"/>
        <v/>
      </c>
      <c r="C14" s="180"/>
      <c r="D14" s="181"/>
      <c r="E14" s="219"/>
      <c r="F14" s="102" t="str">
        <f t="shared" si="0"/>
        <v/>
      </c>
      <c r="G14" s="180"/>
      <c r="H14" s="181"/>
    </row>
    <row r="15" spans="1:8" ht="20.25" customHeight="1">
      <c r="A15" s="219"/>
      <c r="B15" s="102" t="str">
        <f t="shared" si="1"/>
        <v/>
      </c>
      <c r="C15" s="180"/>
      <c r="D15" s="181"/>
      <c r="E15" s="219"/>
      <c r="F15" s="102" t="str">
        <f t="shared" si="0"/>
        <v/>
      </c>
      <c r="G15" s="180"/>
      <c r="H15" s="181"/>
    </row>
    <row r="16" spans="1:8" ht="20.25" customHeight="1">
      <c r="A16" s="219"/>
      <c r="B16" s="102" t="str">
        <f t="shared" si="1"/>
        <v/>
      </c>
      <c r="C16" s="180"/>
      <c r="D16" s="181"/>
      <c r="E16" s="219"/>
      <c r="F16" s="102" t="str">
        <f t="shared" si="0"/>
        <v/>
      </c>
      <c r="G16" s="180"/>
      <c r="H16" s="181"/>
    </row>
    <row r="17" spans="1:8" ht="20.25" customHeight="1">
      <c r="A17" s="219"/>
      <c r="B17" s="102" t="str">
        <f t="shared" si="1"/>
        <v/>
      </c>
      <c r="C17" s="180"/>
      <c r="D17" s="181"/>
      <c r="E17" s="219"/>
      <c r="F17" s="102" t="str">
        <f t="shared" si="0"/>
        <v/>
      </c>
      <c r="G17" s="180"/>
      <c r="H17" s="181"/>
    </row>
    <row r="18" spans="1:8" ht="20.25" customHeight="1">
      <c r="A18" s="219"/>
      <c r="B18" s="102" t="str">
        <f t="shared" si="1"/>
        <v/>
      </c>
      <c r="C18" s="180"/>
      <c r="D18" s="181"/>
      <c r="E18" s="219"/>
      <c r="F18" s="102" t="str">
        <f t="shared" si="0"/>
        <v/>
      </c>
      <c r="G18" s="180"/>
      <c r="H18" s="181"/>
    </row>
    <row r="19" spans="1:8" ht="20.25" customHeight="1">
      <c r="A19" s="219"/>
      <c r="B19" s="102" t="str">
        <f t="shared" si="1"/>
        <v/>
      </c>
      <c r="C19" s="180"/>
      <c r="D19" s="181"/>
      <c r="E19" s="219"/>
      <c r="F19" s="102" t="str">
        <f t="shared" si="0"/>
        <v/>
      </c>
      <c r="G19" s="180"/>
      <c r="H19" s="181"/>
    </row>
    <row r="20" spans="1:8" ht="20.25" customHeight="1">
      <c r="A20" s="219"/>
      <c r="B20" s="102" t="str">
        <f t="shared" si="1"/>
        <v/>
      </c>
      <c r="C20" s="180"/>
      <c r="D20" s="181"/>
      <c r="E20" s="219"/>
      <c r="F20" s="102" t="str">
        <f t="shared" si="0"/>
        <v/>
      </c>
      <c r="G20" s="180"/>
      <c r="H20" s="181"/>
    </row>
    <row r="21" spans="1:8" ht="20.25" customHeight="1">
      <c r="A21" s="219"/>
      <c r="B21" s="102" t="str">
        <f t="shared" si="1"/>
        <v/>
      </c>
      <c r="C21" s="180"/>
      <c r="D21" s="181"/>
      <c r="E21" s="219"/>
      <c r="F21" s="102" t="str">
        <f t="shared" si="0"/>
        <v/>
      </c>
      <c r="G21" s="180"/>
      <c r="H21" s="181"/>
    </row>
    <row r="22" spans="1:8" ht="20.25" customHeight="1">
      <c r="A22" s="219"/>
      <c r="B22" s="102" t="str">
        <f t="shared" si="1"/>
        <v/>
      </c>
      <c r="C22" s="180"/>
      <c r="D22" s="181"/>
      <c r="E22" s="219"/>
      <c r="F22" s="102" t="str">
        <f t="shared" si="0"/>
        <v/>
      </c>
      <c r="G22" s="180"/>
      <c r="H22" s="181"/>
    </row>
    <row r="23" spans="1:8" ht="20.25" customHeight="1">
      <c r="A23" s="219"/>
      <c r="B23" s="102" t="str">
        <f t="shared" si="1"/>
        <v/>
      </c>
      <c r="C23" s="180"/>
      <c r="D23" s="181"/>
      <c r="E23" s="219"/>
      <c r="F23" s="102" t="str">
        <f t="shared" si="0"/>
        <v/>
      </c>
      <c r="G23" s="180"/>
      <c r="H23" s="181"/>
    </row>
    <row r="24" spans="1:8" ht="20.25" customHeight="1">
      <c r="A24" s="219"/>
      <c r="B24" s="102" t="str">
        <f t="shared" si="1"/>
        <v/>
      </c>
      <c r="C24" s="180"/>
      <c r="D24" s="181"/>
      <c r="E24" s="219"/>
      <c r="F24" s="102" t="str">
        <f t="shared" si="0"/>
        <v/>
      </c>
      <c r="G24" s="180"/>
      <c r="H24" s="181"/>
    </row>
    <row r="25" spans="1:8" ht="20.25" customHeight="1">
      <c r="A25" s="219"/>
      <c r="B25" s="102" t="str">
        <f t="shared" si="1"/>
        <v/>
      </c>
      <c r="C25" s="180"/>
      <c r="D25" s="181"/>
      <c r="E25" s="219"/>
      <c r="F25" s="102" t="str">
        <f t="shared" si="0"/>
        <v/>
      </c>
      <c r="G25" s="180"/>
      <c r="H25" s="181"/>
    </row>
    <row r="26" spans="1:8" ht="20.25" customHeight="1">
      <c r="A26" s="219"/>
      <c r="B26" s="102" t="str">
        <f t="shared" si="1"/>
        <v/>
      </c>
      <c r="C26" s="180"/>
      <c r="D26" s="181"/>
      <c r="E26" s="219"/>
      <c r="F26" s="102" t="str">
        <f t="shared" si="0"/>
        <v/>
      </c>
      <c r="G26" s="180"/>
      <c r="H26" s="181"/>
    </row>
    <row r="27" spans="1:8" ht="20.25" customHeight="1">
      <c r="A27" s="219"/>
      <c r="B27" s="102" t="str">
        <f t="shared" si="1"/>
        <v/>
      </c>
      <c r="C27" s="180"/>
      <c r="D27" s="181"/>
      <c r="E27" s="219"/>
      <c r="F27" s="102" t="str">
        <f t="shared" si="0"/>
        <v/>
      </c>
      <c r="G27" s="180"/>
      <c r="H27" s="181"/>
    </row>
    <row r="28" spans="1:8" ht="20.25" customHeight="1">
      <c r="A28" s="219"/>
      <c r="B28" s="102" t="str">
        <f t="shared" si="1"/>
        <v/>
      </c>
      <c r="C28" s="180"/>
      <c r="D28" s="181"/>
      <c r="E28" s="219"/>
      <c r="F28" s="102" t="str">
        <f t="shared" si="0"/>
        <v/>
      </c>
      <c r="G28" s="180"/>
      <c r="H28" s="181"/>
    </row>
    <row r="29" spans="1:8" ht="20.25" customHeight="1">
      <c r="A29" s="219"/>
      <c r="B29" s="102" t="str">
        <f t="shared" si="1"/>
        <v/>
      </c>
      <c r="C29" s="180"/>
      <c r="D29" s="181"/>
      <c r="E29" s="219"/>
      <c r="F29" s="102" t="str">
        <f t="shared" si="0"/>
        <v/>
      </c>
      <c r="G29" s="180"/>
      <c r="H29" s="181"/>
    </row>
    <row r="30" spans="1:8" ht="20.25" customHeight="1">
      <c r="A30" s="219"/>
      <c r="B30" s="102" t="str">
        <f t="shared" si="1"/>
        <v/>
      </c>
      <c r="C30" s="180"/>
      <c r="D30" s="181"/>
      <c r="E30" s="219"/>
      <c r="F30" s="102" t="str">
        <f t="shared" si="0"/>
        <v/>
      </c>
      <c r="G30" s="180"/>
      <c r="H30" s="181"/>
    </row>
    <row r="31" spans="1:8" ht="20.25" customHeight="1">
      <c r="A31" s="219"/>
      <c r="B31" s="102" t="str">
        <f t="shared" si="1"/>
        <v/>
      </c>
      <c r="C31" s="180"/>
      <c r="D31" s="181"/>
      <c r="E31" s="219"/>
      <c r="F31" s="102" t="str">
        <f t="shared" si="0"/>
        <v/>
      </c>
      <c r="G31" s="180"/>
      <c r="H31" s="181"/>
    </row>
    <row r="32" spans="1:8" ht="20.25" customHeight="1">
      <c r="A32" s="219"/>
      <c r="B32" s="102" t="str">
        <f t="shared" si="1"/>
        <v/>
      </c>
      <c r="C32" s="180"/>
      <c r="D32" s="181"/>
      <c r="E32" s="219"/>
      <c r="F32" s="102" t="str">
        <f t="shared" si="0"/>
        <v/>
      </c>
      <c r="G32" s="180"/>
      <c r="H32" s="181"/>
    </row>
    <row r="33" spans="1:8" ht="20.25" customHeight="1">
      <c r="A33" s="219"/>
      <c r="B33" s="102" t="str">
        <f t="shared" si="1"/>
        <v/>
      </c>
      <c r="C33" s="180"/>
      <c r="D33" s="181"/>
      <c r="E33" s="219"/>
      <c r="F33" s="102" t="str">
        <f t="shared" si="0"/>
        <v/>
      </c>
      <c r="G33" s="180"/>
      <c r="H33" s="181"/>
    </row>
    <row r="34" spans="1:8" ht="20.25" customHeight="1">
      <c r="A34" s="219"/>
      <c r="B34" s="102" t="str">
        <f t="shared" si="1"/>
        <v/>
      </c>
      <c r="C34" s="180"/>
      <c r="D34" s="181"/>
      <c r="E34" s="219"/>
      <c r="F34" s="102" t="str">
        <f t="shared" si="0"/>
        <v/>
      </c>
      <c r="G34" s="180"/>
      <c r="H34" s="181"/>
    </row>
    <row r="35" spans="1:8" ht="20.25" customHeight="1">
      <c r="A35" s="219"/>
      <c r="B35" s="102" t="str">
        <f t="shared" si="1"/>
        <v/>
      </c>
      <c r="C35" s="180"/>
      <c r="D35" s="181"/>
      <c r="E35" s="219"/>
      <c r="F35" s="102" t="str">
        <f t="shared" si="0"/>
        <v/>
      </c>
      <c r="G35" s="180"/>
      <c r="H35" s="181"/>
    </row>
    <row r="36" spans="1:8" ht="20.25" customHeight="1">
      <c r="A36" s="219"/>
      <c r="B36" s="102" t="str">
        <f t="shared" si="1"/>
        <v/>
      </c>
      <c r="C36" s="180"/>
      <c r="D36" s="181"/>
      <c r="E36" s="219"/>
      <c r="F36" s="102" t="str">
        <f t="shared" si="0"/>
        <v/>
      </c>
      <c r="G36" s="180"/>
      <c r="H36" s="181"/>
    </row>
    <row r="37" spans="1:8" ht="20.25" customHeight="1">
      <c r="A37" s="219"/>
      <c r="B37" s="102" t="str">
        <f t="shared" si="1"/>
        <v/>
      </c>
      <c r="C37" s="180"/>
      <c r="D37" s="181"/>
      <c r="E37" s="219"/>
      <c r="F37" s="102" t="str">
        <f t="shared" si="0"/>
        <v/>
      </c>
      <c r="G37" s="180"/>
      <c r="H37" s="181"/>
    </row>
    <row r="38" spans="1:8" ht="20.25" customHeight="1" thickBot="1">
      <c r="A38" s="219"/>
      <c r="B38" s="102" t="str">
        <f t="shared" si="1"/>
        <v/>
      </c>
      <c r="C38" s="180"/>
      <c r="D38" s="181"/>
      <c r="E38" s="315" t="s">
        <v>240</v>
      </c>
      <c r="F38" s="316"/>
      <c r="G38" s="317"/>
      <c r="H38" s="191" t="str">
        <f>IF(AND($G$5,$H$5=""),"",SUM($H$5:$H$37))</f>
        <v/>
      </c>
    </row>
    <row r="39" spans="1:8" ht="20.25" customHeight="1" thickTop="1" thickBot="1">
      <c r="A39" s="315" t="s">
        <v>236</v>
      </c>
      <c r="B39" s="316"/>
      <c r="C39" s="317"/>
      <c r="D39" s="105" t="str">
        <f>IF(AND(C5=""),"",SUM($D$5:$D$38))</f>
        <v/>
      </c>
      <c r="E39" s="315" t="s">
        <v>241</v>
      </c>
      <c r="F39" s="316"/>
      <c r="G39" s="317"/>
      <c r="H39" s="105" t="str">
        <f>IF(AND($G$5,$H$5=""),"",$D$39+$H$38)</f>
        <v/>
      </c>
    </row>
    <row r="40" spans="1:8" ht="20.25" customHeight="1" thickTop="1">
      <c r="A40"/>
      <c r="E40"/>
    </row>
    <row r="41" spans="1:8" ht="20.25" customHeight="1">
      <c r="A41"/>
      <c r="E41"/>
    </row>
    <row r="42" spans="1:8" ht="20.25" customHeight="1">
      <c r="A42" s="123"/>
      <c r="E42" s="123"/>
    </row>
  </sheetData>
  <mergeCells count="7">
    <mergeCell ref="B2:C2"/>
    <mergeCell ref="B3:C3"/>
    <mergeCell ref="A39:C39"/>
    <mergeCell ref="F2:G2"/>
    <mergeCell ref="F3:G3"/>
    <mergeCell ref="E39:G39"/>
    <mergeCell ref="E38:G38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D39"/>
  <sheetViews>
    <sheetView view="pageLayout" zoomScaleNormal="100" workbookViewId="0">
      <selection activeCell="D36" sqref="D36"/>
    </sheetView>
  </sheetViews>
  <sheetFormatPr defaultColWidth="8.875" defaultRowHeight="21" customHeight="1"/>
  <cols>
    <col min="1" max="1" width="13.125" style="57" customWidth="1"/>
    <col min="2" max="2" width="14.25" style="57" customWidth="1"/>
    <col min="3" max="3" width="41.75" customWidth="1"/>
    <col min="4" max="4" width="19.25" customWidth="1"/>
  </cols>
  <sheetData>
    <row r="1" spans="1:4" ht="21" customHeight="1">
      <c r="A1" s="57" t="s">
        <v>130</v>
      </c>
      <c r="D1" s="183" t="s">
        <v>134</v>
      </c>
    </row>
    <row r="2" spans="1:4" ht="21" customHeight="1" thickBot="1">
      <c r="B2" s="250" t="s">
        <v>242</v>
      </c>
      <c r="C2" s="250"/>
      <c r="D2" s="187">
        <f>'科　目'!$D$26</f>
        <v>0</v>
      </c>
    </row>
    <row r="3" spans="1:4" ht="21" customHeight="1" thickBot="1">
      <c r="A3" s="124"/>
      <c r="B3" s="318" t="s">
        <v>243</v>
      </c>
      <c r="C3" s="318"/>
    </row>
    <row r="4" spans="1:4" ht="21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</row>
    <row r="5" spans="1:4" ht="21" customHeight="1">
      <c r="A5" s="219"/>
      <c r="B5" s="102" t="str">
        <f>IF(AND(D5=""),"","環境整備費")</f>
        <v/>
      </c>
      <c r="C5" s="180"/>
      <c r="D5" s="181"/>
    </row>
    <row r="6" spans="1:4" ht="21" customHeight="1">
      <c r="A6" s="219"/>
      <c r="B6" s="102" t="str">
        <f t="shared" ref="B6:B35" si="0">IF(AND(D6=""),"","環境整備費")</f>
        <v/>
      </c>
      <c r="C6" s="180"/>
      <c r="D6" s="181"/>
    </row>
    <row r="7" spans="1:4" ht="21" customHeight="1">
      <c r="A7" s="219"/>
      <c r="B7" s="102" t="str">
        <f t="shared" si="0"/>
        <v/>
      </c>
      <c r="C7" s="180"/>
      <c r="D7" s="181"/>
    </row>
    <row r="8" spans="1:4" ht="21" customHeight="1">
      <c r="A8" s="219"/>
      <c r="B8" s="102" t="str">
        <f t="shared" si="0"/>
        <v/>
      </c>
      <c r="C8" s="180"/>
      <c r="D8" s="181"/>
    </row>
    <row r="9" spans="1:4" ht="21" customHeight="1">
      <c r="A9" s="219"/>
      <c r="B9" s="102" t="str">
        <f t="shared" si="0"/>
        <v/>
      </c>
      <c r="C9" s="180"/>
      <c r="D9" s="181"/>
    </row>
    <row r="10" spans="1:4" ht="21" customHeight="1">
      <c r="A10" s="219"/>
      <c r="B10" s="102" t="str">
        <f t="shared" si="0"/>
        <v/>
      </c>
      <c r="C10" s="180"/>
      <c r="D10" s="181"/>
    </row>
    <row r="11" spans="1:4" ht="21" customHeight="1">
      <c r="A11" s="219"/>
      <c r="B11" s="102" t="str">
        <f t="shared" si="0"/>
        <v/>
      </c>
      <c r="C11" s="180"/>
      <c r="D11" s="181"/>
    </row>
    <row r="12" spans="1:4" ht="21" customHeight="1">
      <c r="A12" s="219"/>
      <c r="B12" s="102" t="str">
        <f t="shared" si="0"/>
        <v/>
      </c>
      <c r="C12" s="180"/>
      <c r="D12" s="181"/>
    </row>
    <row r="13" spans="1:4" ht="21" customHeight="1">
      <c r="A13" s="219"/>
      <c r="B13" s="102" t="str">
        <f t="shared" si="0"/>
        <v/>
      </c>
      <c r="C13" s="180"/>
      <c r="D13" s="181"/>
    </row>
    <row r="14" spans="1:4" ht="21" customHeight="1">
      <c r="A14" s="219"/>
      <c r="B14" s="102" t="str">
        <f t="shared" si="0"/>
        <v/>
      </c>
      <c r="C14" s="180"/>
      <c r="D14" s="181"/>
    </row>
    <row r="15" spans="1:4" ht="21" customHeight="1">
      <c r="A15" s="219"/>
      <c r="B15" s="102" t="str">
        <f t="shared" si="0"/>
        <v/>
      </c>
      <c r="C15" s="180"/>
      <c r="D15" s="181"/>
    </row>
    <row r="16" spans="1:4" ht="21" customHeight="1">
      <c r="A16" s="219"/>
      <c r="B16" s="102" t="str">
        <f t="shared" si="0"/>
        <v/>
      </c>
      <c r="C16" s="180"/>
      <c r="D16" s="181"/>
    </row>
    <row r="17" spans="1:4" ht="21" customHeight="1">
      <c r="A17" s="219"/>
      <c r="B17" s="102" t="str">
        <f t="shared" si="0"/>
        <v/>
      </c>
      <c r="C17" s="180"/>
      <c r="D17" s="181"/>
    </row>
    <row r="18" spans="1:4" ht="21" customHeight="1">
      <c r="A18" s="219"/>
      <c r="B18" s="102" t="str">
        <f t="shared" si="0"/>
        <v/>
      </c>
      <c r="C18" s="180"/>
      <c r="D18" s="181"/>
    </row>
    <row r="19" spans="1:4" ht="21" customHeight="1">
      <c r="A19" s="219"/>
      <c r="B19" s="102" t="str">
        <f t="shared" si="0"/>
        <v/>
      </c>
      <c r="C19" s="180"/>
      <c r="D19" s="181"/>
    </row>
    <row r="20" spans="1:4" ht="21" customHeight="1">
      <c r="A20" s="219"/>
      <c r="B20" s="102" t="str">
        <f t="shared" si="0"/>
        <v/>
      </c>
      <c r="C20" s="180"/>
      <c r="D20" s="181"/>
    </row>
    <row r="21" spans="1:4" ht="21" customHeight="1">
      <c r="A21" s="219"/>
      <c r="B21" s="102" t="str">
        <f t="shared" si="0"/>
        <v/>
      </c>
      <c r="C21" s="180"/>
      <c r="D21" s="181"/>
    </row>
    <row r="22" spans="1:4" ht="21" customHeight="1">
      <c r="A22" s="219"/>
      <c r="B22" s="102" t="str">
        <f t="shared" si="0"/>
        <v/>
      </c>
      <c r="C22" s="180"/>
      <c r="D22" s="181"/>
    </row>
    <row r="23" spans="1:4" ht="21" customHeight="1">
      <c r="A23" s="219"/>
      <c r="B23" s="102" t="str">
        <f t="shared" si="0"/>
        <v/>
      </c>
      <c r="C23" s="180"/>
      <c r="D23" s="181"/>
    </row>
    <row r="24" spans="1:4" ht="21" customHeight="1">
      <c r="A24" s="219"/>
      <c r="B24" s="102" t="str">
        <f t="shared" si="0"/>
        <v/>
      </c>
      <c r="C24" s="180"/>
      <c r="D24" s="181"/>
    </row>
    <row r="25" spans="1:4" ht="21" customHeight="1">
      <c r="A25" s="219"/>
      <c r="B25" s="102" t="str">
        <f t="shared" si="0"/>
        <v/>
      </c>
      <c r="C25" s="180"/>
      <c r="D25" s="181"/>
    </row>
    <row r="26" spans="1:4" ht="21" customHeight="1">
      <c r="A26" s="219"/>
      <c r="B26" s="102" t="str">
        <f t="shared" si="0"/>
        <v/>
      </c>
      <c r="C26" s="180"/>
      <c r="D26" s="181"/>
    </row>
    <row r="27" spans="1:4" ht="21" customHeight="1">
      <c r="A27" s="219"/>
      <c r="B27" s="102" t="str">
        <f t="shared" si="0"/>
        <v/>
      </c>
      <c r="C27" s="180"/>
      <c r="D27" s="181"/>
    </row>
    <row r="28" spans="1:4" ht="21" customHeight="1">
      <c r="A28" s="219"/>
      <c r="B28" s="102" t="str">
        <f t="shared" si="0"/>
        <v/>
      </c>
      <c r="C28" s="180"/>
      <c r="D28" s="181"/>
    </row>
    <row r="29" spans="1:4" ht="21" customHeight="1">
      <c r="A29" s="219"/>
      <c r="B29" s="102" t="str">
        <f t="shared" si="0"/>
        <v/>
      </c>
      <c r="C29" s="180"/>
      <c r="D29" s="181"/>
    </row>
    <row r="30" spans="1:4" ht="21" customHeight="1">
      <c r="A30" s="219"/>
      <c r="B30" s="102" t="str">
        <f t="shared" si="0"/>
        <v/>
      </c>
      <c r="C30" s="180"/>
      <c r="D30" s="181"/>
    </row>
    <row r="31" spans="1:4" ht="21" customHeight="1">
      <c r="A31" s="219"/>
      <c r="B31" s="102" t="str">
        <f t="shared" si="0"/>
        <v/>
      </c>
      <c r="C31" s="180"/>
      <c r="D31" s="181"/>
    </row>
    <row r="32" spans="1:4" ht="21" customHeight="1">
      <c r="A32" s="219"/>
      <c r="B32" s="102" t="str">
        <f t="shared" si="0"/>
        <v/>
      </c>
      <c r="C32" s="180"/>
      <c r="D32" s="181"/>
    </row>
    <row r="33" spans="1:4" ht="21" customHeight="1">
      <c r="A33" s="219"/>
      <c r="B33" s="102" t="str">
        <f t="shared" si="0"/>
        <v/>
      </c>
      <c r="C33" s="180"/>
      <c r="D33" s="181"/>
    </row>
    <row r="34" spans="1:4" ht="21" customHeight="1">
      <c r="A34" s="219"/>
      <c r="B34" s="102" t="str">
        <f t="shared" si="0"/>
        <v/>
      </c>
      <c r="C34" s="180"/>
      <c r="D34" s="181"/>
    </row>
    <row r="35" spans="1:4" ht="21" customHeight="1">
      <c r="A35" s="219"/>
      <c r="B35" s="102" t="str">
        <f t="shared" si="0"/>
        <v/>
      </c>
      <c r="C35" s="180"/>
      <c r="D35" s="181"/>
    </row>
    <row r="36" spans="1:4" ht="21" customHeight="1" thickBot="1">
      <c r="A36" s="315" t="s">
        <v>244</v>
      </c>
      <c r="B36" s="316"/>
      <c r="C36" s="317"/>
      <c r="D36" s="105" t="str">
        <f>IF(AND(C5=""),"",SUM($D$5:$D$35))</f>
        <v/>
      </c>
    </row>
    <row r="37" spans="1:4" ht="21" customHeight="1" thickTop="1">
      <c r="A37"/>
    </row>
    <row r="38" spans="1:4" ht="21" customHeight="1">
      <c r="A38"/>
    </row>
    <row r="39" spans="1:4" ht="21" customHeight="1">
      <c r="A39" s="123"/>
    </row>
  </sheetData>
  <mergeCells count="3">
    <mergeCell ref="B2:C2"/>
    <mergeCell ref="B3:C3"/>
    <mergeCell ref="A36:C36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r:id="rId1"/>
  <headerFooter scaleWithDoc="0"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D29"/>
  <sheetViews>
    <sheetView workbookViewId="0">
      <selection activeCell="D26" sqref="D26"/>
    </sheetView>
  </sheetViews>
  <sheetFormatPr defaultRowHeight="21.75" customHeight="1"/>
  <cols>
    <col min="1" max="1" width="12" style="57" customWidth="1"/>
    <col min="2" max="2" width="15.625" style="57" customWidth="1"/>
    <col min="3" max="3" width="41.75" customWidth="1"/>
    <col min="4" max="4" width="19.25" customWidth="1"/>
  </cols>
  <sheetData>
    <row r="1" spans="1:4" ht="21.75" customHeight="1">
      <c r="A1" s="100" t="s">
        <v>130</v>
      </c>
      <c r="B1" s="100"/>
      <c r="C1" s="37"/>
      <c r="D1" s="183" t="s">
        <v>134</v>
      </c>
    </row>
    <row r="2" spans="1:4" ht="21.75" customHeight="1" thickBot="1">
      <c r="A2" s="100"/>
      <c r="B2" s="284" t="s">
        <v>245</v>
      </c>
      <c r="C2" s="284"/>
      <c r="D2" s="187">
        <f>'科　目'!$D$27</f>
        <v>0</v>
      </c>
    </row>
    <row r="3" spans="1:4" ht="21.75" customHeight="1" thickBot="1">
      <c r="A3" s="185"/>
      <c r="B3" s="321" t="s">
        <v>247</v>
      </c>
      <c r="C3" s="321"/>
      <c r="D3" s="37"/>
    </row>
    <row r="4" spans="1:4" ht="21.75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</row>
    <row r="5" spans="1:4" ht="21.75" customHeight="1">
      <c r="A5" s="219"/>
      <c r="B5" s="102" t="str">
        <f>IF(AND(D5=""),"","積　立　金")</f>
        <v/>
      </c>
      <c r="C5" s="180"/>
      <c r="D5" s="229"/>
    </row>
    <row r="6" spans="1:4" ht="21.75" customHeight="1">
      <c r="A6" s="219"/>
      <c r="B6" s="102" t="str">
        <f t="shared" ref="B6:B25" si="0">IF(AND(D6=""),"","積　立　金")</f>
        <v/>
      </c>
      <c r="C6" s="180"/>
      <c r="D6" s="229"/>
    </row>
    <row r="7" spans="1:4" ht="21.75" customHeight="1">
      <c r="A7" s="219"/>
      <c r="B7" s="102" t="str">
        <f t="shared" si="0"/>
        <v/>
      </c>
      <c r="C7" s="180"/>
      <c r="D7" s="229"/>
    </row>
    <row r="8" spans="1:4" ht="21.75" customHeight="1">
      <c r="A8" s="219"/>
      <c r="B8" s="102" t="str">
        <f t="shared" si="0"/>
        <v/>
      </c>
      <c r="C8" s="180"/>
      <c r="D8" s="229"/>
    </row>
    <row r="9" spans="1:4" ht="21.75" customHeight="1">
      <c r="A9" s="219"/>
      <c r="B9" s="102" t="str">
        <f t="shared" si="0"/>
        <v/>
      </c>
      <c r="C9" s="180"/>
      <c r="D9" s="229"/>
    </row>
    <row r="10" spans="1:4" ht="21.75" customHeight="1">
      <c r="A10" s="219"/>
      <c r="B10" s="102" t="str">
        <f t="shared" si="0"/>
        <v/>
      </c>
      <c r="C10" s="180"/>
      <c r="D10" s="229"/>
    </row>
    <row r="11" spans="1:4" ht="21.75" customHeight="1">
      <c r="A11" s="219"/>
      <c r="B11" s="102" t="str">
        <f t="shared" si="0"/>
        <v/>
      </c>
      <c r="C11" s="180"/>
      <c r="D11" s="229"/>
    </row>
    <row r="12" spans="1:4" ht="21.75" customHeight="1">
      <c r="A12" s="219"/>
      <c r="B12" s="102" t="str">
        <f t="shared" si="0"/>
        <v/>
      </c>
      <c r="C12" s="180"/>
      <c r="D12" s="229"/>
    </row>
    <row r="13" spans="1:4" ht="21.75" customHeight="1">
      <c r="A13" s="219"/>
      <c r="B13" s="102" t="str">
        <f t="shared" si="0"/>
        <v/>
      </c>
      <c r="C13" s="180"/>
      <c r="D13" s="229"/>
    </row>
    <row r="14" spans="1:4" ht="21.75" customHeight="1">
      <c r="A14" s="219"/>
      <c r="B14" s="102" t="str">
        <f t="shared" si="0"/>
        <v/>
      </c>
      <c r="C14" s="180"/>
      <c r="D14" s="229"/>
    </row>
    <row r="15" spans="1:4" ht="21.75" customHeight="1">
      <c r="A15" s="219"/>
      <c r="B15" s="102" t="str">
        <f t="shared" si="0"/>
        <v/>
      </c>
      <c r="C15" s="180"/>
      <c r="D15" s="229"/>
    </row>
    <row r="16" spans="1:4" ht="21.75" customHeight="1">
      <c r="A16" s="219"/>
      <c r="B16" s="102" t="str">
        <f t="shared" si="0"/>
        <v/>
      </c>
      <c r="C16" s="180"/>
      <c r="D16" s="229"/>
    </row>
    <row r="17" spans="1:4" ht="21.75" customHeight="1">
      <c r="A17" s="219"/>
      <c r="B17" s="102" t="str">
        <f t="shared" si="0"/>
        <v/>
      </c>
      <c r="C17" s="180"/>
      <c r="D17" s="229"/>
    </row>
    <row r="18" spans="1:4" ht="21.75" customHeight="1">
      <c r="A18" s="219"/>
      <c r="B18" s="102" t="str">
        <f t="shared" si="0"/>
        <v/>
      </c>
      <c r="C18" s="180"/>
      <c r="D18" s="229"/>
    </row>
    <row r="19" spans="1:4" ht="21.75" customHeight="1">
      <c r="A19" s="219"/>
      <c r="B19" s="102" t="str">
        <f t="shared" si="0"/>
        <v/>
      </c>
      <c r="C19" s="180"/>
      <c r="D19" s="229"/>
    </row>
    <row r="20" spans="1:4" ht="21.75" customHeight="1">
      <c r="A20" s="219"/>
      <c r="B20" s="102" t="str">
        <f t="shared" si="0"/>
        <v/>
      </c>
      <c r="C20" s="180"/>
      <c r="D20" s="229"/>
    </row>
    <row r="21" spans="1:4" ht="21.75" customHeight="1">
      <c r="A21" s="219"/>
      <c r="B21" s="102" t="str">
        <f t="shared" si="0"/>
        <v/>
      </c>
      <c r="C21" s="180"/>
      <c r="D21" s="229"/>
    </row>
    <row r="22" spans="1:4" ht="21.75" customHeight="1">
      <c r="A22" s="219"/>
      <c r="B22" s="102" t="str">
        <f t="shared" si="0"/>
        <v/>
      </c>
      <c r="C22" s="180"/>
      <c r="D22" s="229"/>
    </row>
    <row r="23" spans="1:4" ht="21.75" customHeight="1">
      <c r="A23" s="219"/>
      <c r="B23" s="102" t="str">
        <f t="shared" si="0"/>
        <v/>
      </c>
      <c r="C23" s="180"/>
      <c r="D23" s="229"/>
    </row>
    <row r="24" spans="1:4" ht="21.75" customHeight="1">
      <c r="A24" s="219"/>
      <c r="B24" s="102" t="str">
        <f t="shared" si="0"/>
        <v/>
      </c>
      <c r="C24" s="180"/>
      <c r="D24" s="229"/>
    </row>
    <row r="25" spans="1:4" ht="21.75" customHeight="1">
      <c r="A25" s="219"/>
      <c r="B25" s="102" t="str">
        <f t="shared" si="0"/>
        <v/>
      </c>
      <c r="C25" s="180"/>
      <c r="D25" s="229"/>
    </row>
    <row r="26" spans="1:4" ht="21.75" customHeight="1" thickBot="1">
      <c r="A26" s="315" t="s">
        <v>246</v>
      </c>
      <c r="B26" s="316"/>
      <c r="C26" s="317"/>
      <c r="D26" s="230" t="str">
        <f>IF(AND(C5=""),"",SUM($D$5:$D$25))</f>
        <v/>
      </c>
    </row>
    <row r="27" spans="1:4" ht="21.75" customHeight="1" thickTop="1">
      <c r="A27"/>
    </row>
    <row r="28" spans="1:4" ht="21.75" customHeight="1">
      <c r="A28"/>
    </row>
    <row r="29" spans="1:4" ht="21.75" customHeight="1">
      <c r="A29" s="123"/>
    </row>
  </sheetData>
  <mergeCells count="3">
    <mergeCell ref="B2:C2"/>
    <mergeCell ref="B3:C3"/>
    <mergeCell ref="A26:C26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H38"/>
  <sheetViews>
    <sheetView topLeftCell="E1" workbookViewId="0">
      <selection activeCell="H34" sqref="H34"/>
    </sheetView>
  </sheetViews>
  <sheetFormatPr defaultRowHeight="21.75" customHeight="1"/>
  <cols>
    <col min="1" max="1" width="12" style="57" customWidth="1"/>
    <col min="2" max="2" width="15.625" style="57" customWidth="1"/>
    <col min="3" max="3" width="41.75" customWidth="1"/>
    <col min="4" max="4" width="19.25" customWidth="1"/>
    <col min="5" max="5" width="12" style="57" customWidth="1"/>
    <col min="6" max="6" width="15.625" style="57" customWidth="1"/>
    <col min="7" max="7" width="41.75" customWidth="1"/>
    <col min="8" max="8" width="19.25" customWidth="1"/>
  </cols>
  <sheetData>
    <row r="1" spans="1:8" ht="21.75" customHeight="1">
      <c r="A1" s="100" t="s">
        <v>130</v>
      </c>
      <c r="B1" s="100"/>
      <c r="C1" s="37"/>
      <c r="D1" s="183" t="s">
        <v>134</v>
      </c>
      <c r="E1" s="100" t="s">
        <v>94</v>
      </c>
      <c r="F1" s="100"/>
      <c r="G1" s="37"/>
      <c r="H1" s="151"/>
    </row>
    <row r="2" spans="1:8" ht="21.75" customHeight="1" thickBot="1">
      <c r="A2" s="100"/>
      <c r="B2" s="328" t="s">
        <v>248</v>
      </c>
      <c r="C2" s="328"/>
      <c r="D2" s="187">
        <f>'科　目'!$D$28</f>
        <v>0</v>
      </c>
      <c r="E2" s="100"/>
      <c r="F2" s="284" t="s">
        <v>248</v>
      </c>
      <c r="G2" s="284"/>
      <c r="H2" s="152"/>
    </row>
    <row r="3" spans="1:8" ht="21.75" customHeight="1" thickBot="1">
      <c r="A3" s="201"/>
      <c r="B3" s="321" t="s">
        <v>249</v>
      </c>
      <c r="C3" s="321"/>
      <c r="D3" s="37"/>
      <c r="E3" s="201"/>
      <c r="F3" s="321" t="s">
        <v>249</v>
      </c>
      <c r="G3" s="321"/>
    </row>
    <row r="4" spans="1:8" ht="21.75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  <c r="E4" s="126" t="s">
        <v>159</v>
      </c>
      <c r="F4" s="127" t="s">
        <v>105</v>
      </c>
      <c r="G4" s="128" t="s">
        <v>191</v>
      </c>
      <c r="H4" s="129" t="s">
        <v>163</v>
      </c>
    </row>
    <row r="5" spans="1:8" ht="21.75" customHeight="1">
      <c r="A5" s="219"/>
      <c r="B5" s="102" t="str">
        <f>IF(AND(D5=""),"","公共募金費")</f>
        <v/>
      </c>
      <c r="C5" s="180"/>
      <c r="D5" s="181"/>
      <c r="E5" s="219"/>
      <c r="F5" s="102" t="str">
        <f t="shared" ref="F5:F33" si="0">IF(AND(H5=""),"","公共募金費")</f>
        <v/>
      </c>
      <c r="G5" s="180"/>
      <c r="H5" s="181"/>
    </row>
    <row r="6" spans="1:8" ht="21.75" customHeight="1">
      <c r="A6" s="219"/>
      <c r="B6" s="102" t="str">
        <f t="shared" ref="B6:B34" si="1">IF(AND(D6=""),"","公共募金費")</f>
        <v/>
      </c>
      <c r="C6" s="180"/>
      <c r="D6" s="181"/>
      <c r="E6" s="219"/>
      <c r="F6" s="102" t="str">
        <f t="shared" si="0"/>
        <v/>
      </c>
      <c r="G6" s="180"/>
      <c r="H6" s="181"/>
    </row>
    <row r="7" spans="1:8" ht="21.75" customHeight="1">
      <c r="A7" s="219"/>
      <c r="B7" s="102" t="str">
        <f t="shared" si="1"/>
        <v/>
      </c>
      <c r="C7" s="180"/>
      <c r="D7" s="181"/>
      <c r="E7" s="219"/>
      <c r="F7" s="102" t="str">
        <f t="shared" si="0"/>
        <v/>
      </c>
      <c r="G7" s="180"/>
      <c r="H7" s="181"/>
    </row>
    <row r="8" spans="1:8" ht="21.75" customHeight="1">
      <c r="A8" s="219"/>
      <c r="B8" s="102" t="str">
        <f t="shared" si="1"/>
        <v/>
      </c>
      <c r="C8" s="180"/>
      <c r="D8" s="181"/>
      <c r="E8" s="219"/>
      <c r="F8" s="102" t="str">
        <f t="shared" si="0"/>
        <v/>
      </c>
      <c r="G8" s="180"/>
      <c r="H8" s="181"/>
    </row>
    <row r="9" spans="1:8" ht="21.75" customHeight="1">
      <c r="A9" s="219"/>
      <c r="B9" s="102" t="str">
        <f t="shared" si="1"/>
        <v/>
      </c>
      <c r="C9" s="180"/>
      <c r="D9" s="181"/>
      <c r="E9" s="219"/>
      <c r="F9" s="102" t="str">
        <f t="shared" si="0"/>
        <v/>
      </c>
      <c r="G9" s="180"/>
      <c r="H9" s="181"/>
    </row>
    <row r="10" spans="1:8" ht="21.75" customHeight="1">
      <c r="A10" s="219"/>
      <c r="B10" s="102" t="str">
        <f t="shared" si="1"/>
        <v/>
      </c>
      <c r="C10" s="180"/>
      <c r="D10" s="181"/>
      <c r="E10" s="219"/>
      <c r="F10" s="102" t="str">
        <f t="shared" si="0"/>
        <v/>
      </c>
      <c r="G10" s="180"/>
      <c r="H10" s="181"/>
    </row>
    <row r="11" spans="1:8" ht="21.75" customHeight="1">
      <c r="A11" s="219"/>
      <c r="B11" s="102" t="str">
        <f t="shared" si="1"/>
        <v/>
      </c>
      <c r="C11" s="180"/>
      <c r="D11" s="181"/>
      <c r="E11" s="219"/>
      <c r="F11" s="102" t="str">
        <f t="shared" si="0"/>
        <v/>
      </c>
      <c r="G11" s="180"/>
      <c r="H11" s="181"/>
    </row>
    <row r="12" spans="1:8" ht="21.75" customHeight="1">
      <c r="A12" s="219"/>
      <c r="B12" s="102" t="str">
        <f t="shared" si="1"/>
        <v/>
      </c>
      <c r="C12" s="180"/>
      <c r="D12" s="181"/>
      <c r="E12" s="219"/>
      <c r="F12" s="102" t="str">
        <f t="shared" si="0"/>
        <v/>
      </c>
      <c r="G12" s="180"/>
      <c r="H12" s="181"/>
    </row>
    <row r="13" spans="1:8" ht="21.75" customHeight="1">
      <c r="A13" s="219"/>
      <c r="B13" s="102" t="str">
        <f t="shared" si="1"/>
        <v/>
      </c>
      <c r="C13" s="180"/>
      <c r="D13" s="181"/>
      <c r="E13" s="219"/>
      <c r="F13" s="102" t="str">
        <f t="shared" si="0"/>
        <v/>
      </c>
      <c r="G13" s="180"/>
      <c r="H13" s="181"/>
    </row>
    <row r="14" spans="1:8" ht="21.75" customHeight="1">
      <c r="A14" s="219"/>
      <c r="B14" s="102" t="str">
        <f t="shared" si="1"/>
        <v/>
      </c>
      <c r="C14" s="180"/>
      <c r="D14" s="181"/>
      <c r="E14" s="219"/>
      <c r="F14" s="102" t="str">
        <f t="shared" si="0"/>
        <v/>
      </c>
      <c r="G14" s="180"/>
      <c r="H14" s="181"/>
    </row>
    <row r="15" spans="1:8" ht="21.75" customHeight="1">
      <c r="A15" s="219"/>
      <c r="B15" s="102" t="str">
        <f t="shared" si="1"/>
        <v/>
      </c>
      <c r="C15" s="180"/>
      <c r="D15" s="181"/>
      <c r="E15" s="219"/>
      <c r="F15" s="102" t="str">
        <f t="shared" si="0"/>
        <v/>
      </c>
      <c r="G15" s="180"/>
      <c r="H15" s="181"/>
    </row>
    <row r="16" spans="1:8" ht="21.75" customHeight="1">
      <c r="A16" s="219"/>
      <c r="B16" s="102" t="str">
        <f t="shared" si="1"/>
        <v/>
      </c>
      <c r="C16" s="180"/>
      <c r="D16" s="181"/>
      <c r="E16" s="219"/>
      <c r="F16" s="102" t="str">
        <f t="shared" si="0"/>
        <v/>
      </c>
      <c r="G16" s="180"/>
      <c r="H16" s="181"/>
    </row>
    <row r="17" spans="1:8" ht="21.75" customHeight="1">
      <c r="A17" s="219"/>
      <c r="B17" s="102" t="str">
        <f t="shared" si="1"/>
        <v/>
      </c>
      <c r="C17" s="180"/>
      <c r="D17" s="181"/>
      <c r="E17" s="219"/>
      <c r="F17" s="102" t="str">
        <f t="shared" si="0"/>
        <v/>
      </c>
      <c r="G17" s="180"/>
      <c r="H17" s="181"/>
    </row>
    <row r="18" spans="1:8" ht="21.75" customHeight="1">
      <c r="A18" s="219"/>
      <c r="B18" s="102" t="str">
        <f t="shared" si="1"/>
        <v/>
      </c>
      <c r="C18" s="180"/>
      <c r="D18" s="181"/>
      <c r="E18" s="219"/>
      <c r="F18" s="102" t="str">
        <f t="shared" si="0"/>
        <v/>
      </c>
      <c r="G18" s="180"/>
      <c r="H18" s="181"/>
    </row>
    <row r="19" spans="1:8" ht="21.75" customHeight="1">
      <c r="A19" s="219"/>
      <c r="B19" s="102" t="str">
        <f t="shared" si="1"/>
        <v/>
      </c>
      <c r="C19" s="180"/>
      <c r="D19" s="181"/>
      <c r="E19" s="219"/>
      <c r="F19" s="102" t="str">
        <f t="shared" si="0"/>
        <v/>
      </c>
      <c r="G19" s="180"/>
      <c r="H19" s="181"/>
    </row>
    <row r="20" spans="1:8" ht="21.75" customHeight="1">
      <c r="A20" s="219"/>
      <c r="B20" s="102" t="str">
        <f t="shared" si="1"/>
        <v/>
      </c>
      <c r="C20" s="180"/>
      <c r="D20" s="181"/>
      <c r="E20" s="219"/>
      <c r="F20" s="102" t="str">
        <f t="shared" si="0"/>
        <v/>
      </c>
      <c r="G20" s="180"/>
      <c r="H20" s="181"/>
    </row>
    <row r="21" spans="1:8" ht="21.75" customHeight="1">
      <c r="A21" s="219"/>
      <c r="B21" s="102" t="str">
        <f t="shared" si="1"/>
        <v/>
      </c>
      <c r="C21" s="180"/>
      <c r="D21" s="181"/>
      <c r="E21" s="219"/>
      <c r="F21" s="102" t="str">
        <f t="shared" si="0"/>
        <v/>
      </c>
      <c r="G21" s="180"/>
      <c r="H21" s="181"/>
    </row>
    <row r="22" spans="1:8" ht="21.75" customHeight="1">
      <c r="A22" s="219"/>
      <c r="B22" s="102" t="str">
        <f t="shared" si="1"/>
        <v/>
      </c>
      <c r="C22" s="180"/>
      <c r="D22" s="181"/>
      <c r="E22" s="219"/>
      <c r="F22" s="102" t="str">
        <f t="shared" si="0"/>
        <v/>
      </c>
      <c r="G22" s="180"/>
      <c r="H22" s="181"/>
    </row>
    <row r="23" spans="1:8" ht="21.75" customHeight="1">
      <c r="A23" s="219"/>
      <c r="B23" s="102" t="str">
        <f t="shared" si="1"/>
        <v/>
      </c>
      <c r="C23" s="180"/>
      <c r="D23" s="181"/>
      <c r="E23" s="219"/>
      <c r="F23" s="102" t="str">
        <f t="shared" si="0"/>
        <v/>
      </c>
      <c r="G23" s="180"/>
      <c r="H23" s="181"/>
    </row>
    <row r="24" spans="1:8" ht="21.75" customHeight="1">
      <c r="A24" s="219"/>
      <c r="B24" s="102" t="str">
        <f t="shared" si="1"/>
        <v/>
      </c>
      <c r="C24" s="180"/>
      <c r="D24" s="181"/>
      <c r="E24" s="219"/>
      <c r="F24" s="102" t="str">
        <f t="shared" si="0"/>
        <v/>
      </c>
      <c r="G24" s="180"/>
      <c r="H24" s="181"/>
    </row>
    <row r="25" spans="1:8" ht="21.75" customHeight="1">
      <c r="A25" s="219"/>
      <c r="B25" s="102" t="str">
        <f t="shared" si="1"/>
        <v/>
      </c>
      <c r="C25" s="180"/>
      <c r="D25" s="181"/>
      <c r="E25" s="219"/>
      <c r="F25" s="102" t="str">
        <f t="shared" si="0"/>
        <v/>
      </c>
      <c r="G25" s="180"/>
      <c r="H25" s="181"/>
    </row>
    <row r="26" spans="1:8" ht="21.75" customHeight="1">
      <c r="A26" s="219"/>
      <c r="B26" s="102" t="str">
        <f t="shared" si="1"/>
        <v/>
      </c>
      <c r="C26" s="180"/>
      <c r="D26" s="181"/>
      <c r="E26" s="219"/>
      <c r="F26" s="102" t="str">
        <f t="shared" si="0"/>
        <v/>
      </c>
      <c r="G26" s="180"/>
      <c r="H26" s="181"/>
    </row>
    <row r="27" spans="1:8" ht="21.75" customHeight="1">
      <c r="A27" s="219"/>
      <c r="B27" s="102" t="str">
        <f t="shared" si="1"/>
        <v/>
      </c>
      <c r="C27" s="180"/>
      <c r="D27" s="181"/>
      <c r="E27" s="219"/>
      <c r="F27" s="102" t="str">
        <f t="shared" si="0"/>
        <v/>
      </c>
      <c r="G27" s="180"/>
      <c r="H27" s="181"/>
    </row>
    <row r="28" spans="1:8" ht="21.75" customHeight="1">
      <c r="A28" s="219"/>
      <c r="B28" s="102" t="str">
        <f t="shared" si="1"/>
        <v/>
      </c>
      <c r="C28" s="180"/>
      <c r="D28" s="181"/>
      <c r="E28" s="219"/>
      <c r="F28" s="102" t="str">
        <f t="shared" si="0"/>
        <v/>
      </c>
      <c r="G28" s="180"/>
      <c r="H28" s="181"/>
    </row>
    <row r="29" spans="1:8" ht="21.75" customHeight="1">
      <c r="A29" s="219"/>
      <c r="B29" s="102" t="str">
        <f t="shared" si="1"/>
        <v/>
      </c>
      <c r="C29" s="180"/>
      <c r="D29" s="181"/>
      <c r="E29" s="219"/>
      <c r="F29" s="102" t="str">
        <f t="shared" si="0"/>
        <v/>
      </c>
      <c r="G29" s="180"/>
      <c r="H29" s="181"/>
    </row>
    <row r="30" spans="1:8" ht="21.75" customHeight="1">
      <c r="A30" s="219"/>
      <c r="B30" s="102" t="str">
        <f t="shared" si="1"/>
        <v/>
      </c>
      <c r="C30" s="180"/>
      <c r="D30" s="181"/>
      <c r="E30" s="219"/>
      <c r="F30" s="102" t="str">
        <f t="shared" si="0"/>
        <v/>
      </c>
      <c r="G30" s="180"/>
      <c r="H30" s="181"/>
    </row>
    <row r="31" spans="1:8" ht="21.75" customHeight="1">
      <c r="A31" s="219"/>
      <c r="B31" s="102" t="str">
        <f t="shared" si="1"/>
        <v/>
      </c>
      <c r="C31" s="180"/>
      <c r="D31" s="181"/>
      <c r="E31" s="219"/>
      <c r="F31" s="102" t="str">
        <f t="shared" si="0"/>
        <v/>
      </c>
      <c r="G31" s="180"/>
      <c r="H31" s="181"/>
    </row>
    <row r="32" spans="1:8" ht="21.75" customHeight="1">
      <c r="A32" s="219"/>
      <c r="B32" s="102" t="str">
        <f t="shared" si="1"/>
        <v/>
      </c>
      <c r="C32" s="180"/>
      <c r="D32" s="181"/>
      <c r="E32" s="219"/>
      <c r="F32" s="102" t="str">
        <f t="shared" si="0"/>
        <v/>
      </c>
      <c r="G32" s="180"/>
      <c r="H32" s="181"/>
    </row>
    <row r="33" spans="1:8" ht="21.75" customHeight="1">
      <c r="A33" s="219"/>
      <c r="B33" s="102" t="str">
        <f t="shared" si="1"/>
        <v/>
      </c>
      <c r="C33" s="180"/>
      <c r="D33" s="181"/>
      <c r="E33" s="219"/>
      <c r="F33" s="102" t="str">
        <f t="shared" si="0"/>
        <v/>
      </c>
      <c r="G33" s="180"/>
      <c r="H33" s="181"/>
    </row>
    <row r="34" spans="1:8" ht="21.75" customHeight="1" thickBot="1">
      <c r="A34" s="219"/>
      <c r="B34" s="102" t="str">
        <f t="shared" si="1"/>
        <v>公共募金費</v>
      </c>
      <c r="C34" s="180"/>
      <c r="D34" s="181">
        <v>1</v>
      </c>
      <c r="E34" s="315" t="s">
        <v>250</v>
      </c>
      <c r="F34" s="316"/>
      <c r="G34" s="317"/>
      <c r="H34" s="191" t="str">
        <f>IF(AND($G$5,$H$5=""),"",SUM($H$5:$H$33))</f>
        <v/>
      </c>
    </row>
    <row r="35" spans="1:8" s="37" customFormat="1" ht="21.75" customHeight="1" thickTop="1" thickBot="1">
      <c r="A35" s="315" t="s">
        <v>250</v>
      </c>
      <c r="B35" s="316"/>
      <c r="C35" s="317"/>
      <c r="D35" s="105" t="str">
        <f>IF(AND(C5=""),"",SUM($D$5:$D$34))</f>
        <v/>
      </c>
      <c r="E35" s="315" t="s">
        <v>251</v>
      </c>
      <c r="F35" s="316"/>
      <c r="G35" s="317"/>
      <c r="H35" s="105" t="str">
        <f>IF(AND($H$5,$G$5=""),"",$D$35+$H$34)</f>
        <v/>
      </c>
    </row>
    <row r="36" spans="1:8" ht="21.75" customHeight="1" thickTop="1">
      <c r="A36"/>
      <c r="E36"/>
    </row>
    <row r="37" spans="1:8" ht="21.75" customHeight="1">
      <c r="A37"/>
      <c r="E37"/>
    </row>
    <row r="38" spans="1:8" ht="21.75" customHeight="1">
      <c r="A38" s="123"/>
      <c r="E38" s="123"/>
    </row>
  </sheetData>
  <mergeCells count="7">
    <mergeCell ref="B2:C2"/>
    <mergeCell ref="B3:C3"/>
    <mergeCell ref="A35:C35"/>
    <mergeCell ref="F2:G2"/>
    <mergeCell ref="F3:G3"/>
    <mergeCell ref="E35:G35"/>
    <mergeCell ref="E34:G34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L37"/>
  <sheetViews>
    <sheetView workbookViewId="0">
      <selection activeCell="J31" sqref="J31"/>
    </sheetView>
  </sheetViews>
  <sheetFormatPr defaultRowHeight="22.5" customHeight="1"/>
  <cols>
    <col min="1" max="1" width="12" style="57" customWidth="1"/>
    <col min="2" max="2" width="15.625" style="57" customWidth="1"/>
    <col min="3" max="3" width="41.75" customWidth="1"/>
    <col min="4" max="4" width="19.25" customWidth="1"/>
    <col min="5" max="5" width="12" style="57" customWidth="1"/>
    <col min="6" max="6" width="15.625" style="57" customWidth="1"/>
    <col min="7" max="7" width="41.75" customWidth="1"/>
    <col min="8" max="8" width="19.25" customWidth="1"/>
    <col min="9" max="9" width="12" style="57" customWidth="1"/>
    <col min="10" max="10" width="15.625" style="57" customWidth="1"/>
    <col min="11" max="11" width="41.75" customWidth="1"/>
    <col min="12" max="12" width="19.25" customWidth="1"/>
  </cols>
  <sheetData>
    <row r="1" spans="1:12" ht="22.5" customHeight="1">
      <c r="A1" s="57" t="s">
        <v>130</v>
      </c>
      <c r="D1" s="183" t="s">
        <v>134</v>
      </c>
      <c r="E1" s="57" t="s">
        <v>94</v>
      </c>
      <c r="H1" s="151"/>
      <c r="I1" s="57" t="s">
        <v>223</v>
      </c>
      <c r="L1" s="151"/>
    </row>
    <row r="2" spans="1:12" ht="22.5" customHeight="1" thickBot="1">
      <c r="B2" s="250" t="s">
        <v>252</v>
      </c>
      <c r="C2" s="250"/>
      <c r="D2" s="187">
        <f>'科　目'!$D$29</f>
        <v>0</v>
      </c>
      <c r="F2" s="250" t="s">
        <v>252</v>
      </c>
      <c r="G2" s="250"/>
      <c r="H2" s="152"/>
      <c r="J2" s="250" t="s">
        <v>252</v>
      </c>
      <c r="K2" s="250"/>
      <c r="L2" s="152"/>
    </row>
    <row r="3" spans="1:12" ht="22.5" customHeight="1" thickBot="1">
      <c r="A3" s="124"/>
      <c r="B3" s="318" t="s">
        <v>255</v>
      </c>
      <c r="C3" s="318"/>
      <c r="E3" s="124"/>
      <c r="F3" s="318" t="s">
        <v>255</v>
      </c>
      <c r="G3" s="318"/>
      <c r="I3" s="124"/>
      <c r="J3" s="318" t="s">
        <v>255</v>
      </c>
      <c r="K3" s="318"/>
    </row>
    <row r="4" spans="1:12" ht="22.5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  <c r="E4" s="126" t="s">
        <v>159</v>
      </c>
      <c r="F4" s="127" t="s">
        <v>105</v>
      </c>
      <c r="G4" s="128" t="s">
        <v>191</v>
      </c>
      <c r="H4" s="129" t="s">
        <v>163</v>
      </c>
      <c r="I4" s="126" t="s">
        <v>159</v>
      </c>
      <c r="J4" s="127" t="s">
        <v>105</v>
      </c>
      <c r="K4" s="128" t="s">
        <v>191</v>
      </c>
      <c r="L4" s="129" t="s">
        <v>163</v>
      </c>
    </row>
    <row r="5" spans="1:12" ht="22.5" customHeight="1">
      <c r="A5" s="219"/>
      <c r="B5" s="102" t="str">
        <f>IF(AND(D5=""),"","町内活動費")</f>
        <v/>
      </c>
      <c r="C5" s="180"/>
      <c r="D5" s="181"/>
      <c r="E5" s="219"/>
      <c r="F5" s="102" t="str">
        <f>IF(AND(H5=""),"","町内活動費")</f>
        <v/>
      </c>
      <c r="G5" s="180"/>
      <c r="H5" s="181"/>
      <c r="I5" s="219"/>
      <c r="J5" s="102" t="str">
        <f>IF(AND(L5=""),"","町内活動費")</f>
        <v/>
      </c>
      <c r="K5" s="180"/>
      <c r="L5" s="181"/>
    </row>
    <row r="6" spans="1:12" ht="22.5" customHeight="1">
      <c r="A6" s="219"/>
      <c r="B6" s="102" t="str">
        <f t="shared" ref="B6:B33" si="0">IF(AND(D6=""),"","町内活動費")</f>
        <v/>
      </c>
      <c r="C6" s="180"/>
      <c r="D6" s="181"/>
      <c r="E6" s="219"/>
      <c r="F6" s="102" t="str">
        <f t="shared" ref="F6:F32" si="1">IF(AND(H6=""),"","町内活動費")</f>
        <v/>
      </c>
      <c r="G6" s="180"/>
      <c r="H6" s="181"/>
      <c r="I6" s="219"/>
      <c r="J6" s="102" t="str">
        <f t="shared" ref="J6:J32" si="2">IF(AND(L6=""),"","町内活動費")</f>
        <v/>
      </c>
      <c r="K6" s="180"/>
      <c r="L6" s="181"/>
    </row>
    <row r="7" spans="1:12" ht="22.5" customHeight="1">
      <c r="A7" s="219"/>
      <c r="B7" s="102" t="str">
        <f t="shared" si="0"/>
        <v/>
      </c>
      <c r="C7" s="180"/>
      <c r="D7" s="181"/>
      <c r="E7" s="219"/>
      <c r="F7" s="102" t="str">
        <f t="shared" si="1"/>
        <v/>
      </c>
      <c r="G7" s="180"/>
      <c r="H7" s="181"/>
      <c r="I7" s="219"/>
      <c r="J7" s="102" t="str">
        <f t="shared" si="2"/>
        <v/>
      </c>
      <c r="K7" s="180"/>
      <c r="L7" s="181"/>
    </row>
    <row r="8" spans="1:12" ht="22.5" customHeight="1">
      <c r="A8" s="219"/>
      <c r="B8" s="102" t="str">
        <f t="shared" si="0"/>
        <v/>
      </c>
      <c r="C8" s="180"/>
      <c r="D8" s="181"/>
      <c r="E8" s="219"/>
      <c r="F8" s="102" t="str">
        <f t="shared" si="1"/>
        <v/>
      </c>
      <c r="G8" s="180"/>
      <c r="H8" s="181"/>
      <c r="I8" s="219"/>
      <c r="J8" s="102" t="str">
        <f t="shared" si="2"/>
        <v/>
      </c>
      <c r="K8" s="180"/>
      <c r="L8" s="181"/>
    </row>
    <row r="9" spans="1:12" ht="22.5" customHeight="1">
      <c r="A9" s="219"/>
      <c r="B9" s="102" t="str">
        <f t="shared" si="0"/>
        <v/>
      </c>
      <c r="C9" s="180"/>
      <c r="D9" s="181"/>
      <c r="E9" s="219"/>
      <c r="F9" s="102" t="str">
        <f t="shared" si="1"/>
        <v/>
      </c>
      <c r="G9" s="180"/>
      <c r="H9" s="181"/>
      <c r="I9" s="219"/>
      <c r="J9" s="102" t="str">
        <f t="shared" si="2"/>
        <v/>
      </c>
      <c r="K9" s="180"/>
      <c r="L9" s="181"/>
    </row>
    <row r="10" spans="1:12" ht="22.5" customHeight="1">
      <c r="A10" s="219"/>
      <c r="B10" s="102" t="str">
        <f t="shared" si="0"/>
        <v/>
      </c>
      <c r="C10" s="180"/>
      <c r="D10" s="181"/>
      <c r="E10" s="219"/>
      <c r="F10" s="102" t="str">
        <f t="shared" si="1"/>
        <v/>
      </c>
      <c r="G10" s="180"/>
      <c r="H10" s="181"/>
      <c r="I10" s="219"/>
      <c r="J10" s="102" t="str">
        <f t="shared" si="2"/>
        <v/>
      </c>
      <c r="K10" s="180"/>
      <c r="L10" s="181"/>
    </row>
    <row r="11" spans="1:12" ht="22.5" customHeight="1">
      <c r="A11" s="219"/>
      <c r="B11" s="102" t="str">
        <f t="shared" si="0"/>
        <v/>
      </c>
      <c r="C11" s="180"/>
      <c r="D11" s="181"/>
      <c r="E11" s="219"/>
      <c r="F11" s="102" t="str">
        <f t="shared" si="1"/>
        <v/>
      </c>
      <c r="G11" s="180"/>
      <c r="H11" s="181"/>
      <c r="I11" s="219"/>
      <c r="J11" s="102" t="str">
        <f t="shared" si="2"/>
        <v/>
      </c>
      <c r="K11" s="180"/>
      <c r="L11" s="181"/>
    </row>
    <row r="12" spans="1:12" ht="22.5" customHeight="1">
      <c r="A12" s="219"/>
      <c r="B12" s="102" t="str">
        <f t="shared" si="0"/>
        <v/>
      </c>
      <c r="C12" s="180"/>
      <c r="D12" s="181"/>
      <c r="E12" s="219"/>
      <c r="F12" s="102" t="str">
        <f t="shared" si="1"/>
        <v/>
      </c>
      <c r="G12" s="180"/>
      <c r="H12" s="181"/>
      <c r="I12" s="219"/>
      <c r="J12" s="102" t="str">
        <f t="shared" si="2"/>
        <v/>
      </c>
      <c r="K12" s="180"/>
      <c r="L12" s="181"/>
    </row>
    <row r="13" spans="1:12" ht="22.5" customHeight="1">
      <c r="A13" s="219"/>
      <c r="B13" s="102" t="str">
        <f t="shared" si="0"/>
        <v/>
      </c>
      <c r="C13" s="180"/>
      <c r="D13" s="181"/>
      <c r="E13" s="219"/>
      <c r="F13" s="102" t="str">
        <f t="shared" si="1"/>
        <v/>
      </c>
      <c r="G13" s="180"/>
      <c r="H13" s="181"/>
      <c r="I13" s="219"/>
      <c r="J13" s="102" t="str">
        <f t="shared" si="2"/>
        <v/>
      </c>
      <c r="K13" s="180"/>
      <c r="L13" s="181"/>
    </row>
    <row r="14" spans="1:12" ht="22.5" customHeight="1">
      <c r="A14" s="219"/>
      <c r="B14" s="102" t="str">
        <f t="shared" si="0"/>
        <v/>
      </c>
      <c r="C14" s="180"/>
      <c r="D14" s="181"/>
      <c r="E14" s="219"/>
      <c r="F14" s="102" t="str">
        <f t="shared" si="1"/>
        <v/>
      </c>
      <c r="G14" s="180"/>
      <c r="H14" s="181"/>
      <c r="I14" s="219"/>
      <c r="J14" s="102" t="str">
        <f t="shared" si="2"/>
        <v/>
      </c>
      <c r="K14" s="180"/>
      <c r="L14" s="181"/>
    </row>
    <row r="15" spans="1:12" ht="22.5" customHeight="1">
      <c r="A15" s="219"/>
      <c r="B15" s="102" t="str">
        <f t="shared" si="0"/>
        <v/>
      </c>
      <c r="C15" s="180"/>
      <c r="D15" s="181"/>
      <c r="E15" s="219"/>
      <c r="F15" s="102" t="str">
        <f t="shared" si="1"/>
        <v/>
      </c>
      <c r="G15" s="180"/>
      <c r="H15" s="181"/>
      <c r="I15" s="219"/>
      <c r="J15" s="102" t="str">
        <f t="shared" si="2"/>
        <v/>
      </c>
      <c r="K15" s="180"/>
      <c r="L15" s="181"/>
    </row>
    <row r="16" spans="1:12" ht="22.5" customHeight="1">
      <c r="A16" s="219"/>
      <c r="B16" s="102" t="str">
        <f t="shared" si="0"/>
        <v/>
      </c>
      <c r="C16" s="180"/>
      <c r="D16" s="181"/>
      <c r="E16" s="219"/>
      <c r="F16" s="102" t="str">
        <f t="shared" si="1"/>
        <v/>
      </c>
      <c r="G16" s="180"/>
      <c r="H16" s="181"/>
      <c r="I16" s="219"/>
      <c r="J16" s="102" t="str">
        <f t="shared" si="2"/>
        <v/>
      </c>
      <c r="K16" s="180"/>
      <c r="L16" s="181"/>
    </row>
    <row r="17" spans="1:12" ht="22.5" customHeight="1">
      <c r="A17" s="219"/>
      <c r="B17" s="102" t="str">
        <f t="shared" si="0"/>
        <v/>
      </c>
      <c r="C17" s="180"/>
      <c r="D17" s="181"/>
      <c r="E17" s="219"/>
      <c r="F17" s="102" t="str">
        <f t="shared" si="1"/>
        <v/>
      </c>
      <c r="G17" s="180"/>
      <c r="H17" s="181"/>
      <c r="I17" s="219"/>
      <c r="J17" s="102" t="str">
        <f t="shared" si="2"/>
        <v/>
      </c>
      <c r="K17" s="180"/>
      <c r="L17" s="181"/>
    </row>
    <row r="18" spans="1:12" ht="22.5" customHeight="1">
      <c r="A18" s="219"/>
      <c r="B18" s="102" t="str">
        <f t="shared" si="0"/>
        <v/>
      </c>
      <c r="C18" s="180"/>
      <c r="D18" s="181"/>
      <c r="E18" s="219"/>
      <c r="F18" s="102" t="str">
        <f t="shared" si="1"/>
        <v/>
      </c>
      <c r="G18" s="180"/>
      <c r="H18" s="181"/>
      <c r="I18" s="219"/>
      <c r="J18" s="102" t="str">
        <f t="shared" si="2"/>
        <v/>
      </c>
      <c r="K18" s="180"/>
      <c r="L18" s="181"/>
    </row>
    <row r="19" spans="1:12" ht="22.5" customHeight="1">
      <c r="A19" s="219"/>
      <c r="B19" s="102" t="str">
        <f t="shared" si="0"/>
        <v/>
      </c>
      <c r="C19" s="180"/>
      <c r="D19" s="181"/>
      <c r="E19" s="219"/>
      <c r="F19" s="102" t="str">
        <f t="shared" si="1"/>
        <v/>
      </c>
      <c r="G19" s="180"/>
      <c r="H19" s="181"/>
      <c r="I19" s="219"/>
      <c r="J19" s="102" t="str">
        <f t="shared" si="2"/>
        <v/>
      </c>
      <c r="K19" s="180"/>
      <c r="L19" s="181"/>
    </row>
    <row r="20" spans="1:12" ht="22.5" customHeight="1">
      <c r="A20" s="219"/>
      <c r="B20" s="102" t="str">
        <f t="shared" si="0"/>
        <v/>
      </c>
      <c r="C20" s="180"/>
      <c r="D20" s="181"/>
      <c r="E20" s="219"/>
      <c r="F20" s="102" t="str">
        <f t="shared" si="1"/>
        <v/>
      </c>
      <c r="G20" s="180"/>
      <c r="H20" s="181"/>
      <c r="I20" s="219"/>
      <c r="J20" s="102" t="str">
        <f t="shared" si="2"/>
        <v/>
      </c>
      <c r="K20" s="180"/>
      <c r="L20" s="181"/>
    </row>
    <row r="21" spans="1:12" ht="22.5" customHeight="1">
      <c r="A21" s="219"/>
      <c r="B21" s="102" t="str">
        <f t="shared" si="0"/>
        <v/>
      </c>
      <c r="C21" s="180"/>
      <c r="D21" s="181"/>
      <c r="E21" s="219"/>
      <c r="F21" s="102" t="str">
        <f t="shared" si="1"/>
        <v/>
      </c>
      <c r="G21" s="180"/>
      <c r="H21" s="181"/>
      <c r="I21" s="219"/>
      <c r="J21" s="102" t="str">
        <f t="shared" si="2"/>
        <v/>
      </c>
      <c r="K21" s="180"/>
      <c r="L21" s="181"/>
    </row>
    <row r="22" spans="1:12" ht="22.5" customHeight="1">
      <c r="A22" s="219"/>
      <c r="B22" s="102" t="str">
        <f t="shared" si="0"/>
        <v/>
      </c>
      <c r="C22" s="180"/>
      <c r="D22" s="181"/>
      <c r="E22" s="219"/>
      <c r="F22" s="102" t="str">
        <f t="shared" si="1"/>
        <v/>
      </c>
      <c r="G22" s="180"/>
      <c r="H22" s="181"/>
      <c r="I22" s="219"/>
      <c r="J22" s="102" t="str">
        <f t="shared" si="2"/>
        <v/>
      </c>
      <c r="K22" s="180"/>
      <c r="L22" s="181"/>
    </row>
    <row r="23" spans="1:12" ht="22.5" customHeight="1">
      <c r="A23" s="219"/>
      <c r="B23" s="102" t="str">
        <f t="shared" si="0"/>
        <v/>
      </c>
      <c r="C23" s="180"/>
      <c r="D23" s="181"/>
      <c r="E23" s="219"/>
      <c r="F23" s="102" t="str">
        <f t="shared" si="1"/>
        <v/>
      </c>
      <c r="G23" s="180"/>
      <c r="H23" s="181"/>
      <c r="I23" s="219"/>
      <c r="J23" s="102" t="str">
        <f t="shared" si="2"/>
        <v/>
      </c>
      <c r="K23" s="180"/>
      <c r="L23" s="181"/>
    </row>
    <row r="24" spans="1:12" ht="22.5" customHeight="1">
      <c r="A24" s="219"/>
      <c r="B24" s="102" t="str">
        <f t="shared" si="0"/>
        <v/>
      </c>
      <c r="C24" s="180"/>
      <c r="D24" s="181"/>
      <c r="E24" s="219"/>
      <c r="F24" s="102" t="str">
        <f t="shared" si="1"/>
        <v/>
      </c>
      <c r="G24" s="180"/>
      <c r="H24" s="181"/>
      <c r="I24" s="219"/>
      <c r="J24" s="102" t="str">
        <f t="shared" si="2"/>
        <v/>
      </c>
      <c r="K24" s="180"/>
      <c r="L24" s="181"/>
    </row>
    <row r="25" spans="1:12" ht="22.5" customHeight="1">
      <c r="A25" s="219"/>
      <c r="B25" s="102" t="str">
        <f t="shared" si="0"/>
        <v/>
      </c>
      <c r="C25" s="180"/>
      <c r="D25" s="181"/>
      <c r="E25" s="219"/>
      <c r="F25" s="102" t="str">
        <f t="shared" si="1"/>
        <v/>
      </c>
      <c r="G25" s="180"/>
      <c r="H25" s="181"/>
      <c r="I25" s="219"/>
      <c r="J25" s="102" t="str">
        <f t="shared" si="2"/>
        <v/>
      </c>
      <c r="K25" s="180"/>
      <c r="L25" s="181"/>
    </row>
    <row r="26" spans="1:12" ht="22.5" customHeight="1">
      <c r="A26" s="219"/>
      <c r="B26" s="102" t="str">
        <f t="shared" si="0"/>
        <v/>
      </c>
      <c r="C26" s="180"/>
      <c r="D26" s="181"/>
      <c r="E26" s="219"/>
      <c r="F26" s="102" t="str">
        <f t="shared" si="1"/>
        <v/>
      </c>
      <c r="G26" s="180"/>
      <c r="H26" s="181"/>
      <c r="I26" s="219"/>
      <c r="J26" s="102" t="str">
        <f t="shared" si="2"/>
        <v/>
      </c>
      <c r="K26" s="180"/>
      <c r="L26" s="181"/>
    </row>
    <row r="27" spans="1:12" ht="22.5" customHeight="1">
      <c r="A27" s="219"/>
      <c r="B27" s="102" t="str">
        <f t="shared" si="0"/>
        <v/>
      </c>
      <c r="C27" s="180"/>
      <c r="D27" s="181"/>
      <c r="E27" s="219"/>
      <c r="F27" s="102" t="str">
        <f t="shared" si="1"/>
        <v/>
      </c>
      <c r="G27" s="180"/>
      <c r="H27" s="181"/>
      <c r="I27" s="219"/>
      <c r="J27" s="102" t="str">
        <f t="shared" si="2"/>
        <v/>
      </c>
      <c r="K27" s="180"/>
      <c r="L27" s="181"/>
    </row>
    <row r="28" spans="1:12" ht="22.5" customHeight="1">
      <c r="A28" s="219"/>
      <c r="B28" s="102" t="str">
        <f t="shared" si="0"/>
        <v/>
      </c>
      <c r="C28" s="180"/>
      <c r="D28" s="181"/>
      <c r="E28" s="219"/>
      <c r="F28" s="102" t="str">
        <f t="shared" si="1"/>
        <v/>
      </c>
      <c r="G28" s="180"/>
      <c r="H28" s="181"/>
      <c r="I28" s="219"/>
      <c r="J28" s="102" t="str">
        <f t="shared" si="2"/>
        <v/>
      </c>
      <c r="K28" s="180"/>
      <c r="L28" s="181"/>
    </row>
    <row r="29" spans="1:12" ht="22.5" customHeight="1">
      <c r="A29" s="219"/>
      <c r="B29" s="102" t="str">
        <f t="shared" si="0"/>
        <v/>
      </c>
      <c r="C29" s="180"/>
      <c r="D29" s="181"/>
      <c r="E29" s="219"/>
      <c r="F29" s="102" t="str">
        <f t="shared" si="1"/>
        <v/>
      </c>
      <c r="G29" s="180"/>
      <c r="H29" s="181"/>
      <c r="I29" s="219"/>
      <c r="J29" s="102" t="str">
        <f t="shared" si="2"/>
        <v/>
      </c>
      <c r="K29" s="180"/>
      <c r="L29" s="181"/>
    </row>
    <row r="30" spans="1:12" ht="22.5" customHeight="1">
      <c r="A30" s="219"/>
      <c r="B30" s="102" t="str">
        <f t="shared" si="0"/>
        <v/>
      </c>
      <c r="C30" s="180"/>
      <c r="D30" s="181"/>
      <c r="E30" s="219"/>
      <c r="F30" s="102" t="str">
        <f t="shared" si="1"/>
        <v/>
      </c>
      <c r="G30" s="180"/>
      <c r="H30" s="181"/>
      <c r="I30" s="219"/>
      <c r="J30" s="102" t="str">
        <f t="shared" si="2"/>
        <v/>
      </c>
      <c r="K30" s="180"/>
      <c r="L30" s="181"/>
    </row>
    <row r="31" spans="1:12" ht="22.5" customHeight="1">
      <c r="A31" s="219"/>
      <c r="B31" s="102" t="str">
        <f t="shared" si="0"/>
        <v/>
      </c>
      <c r="C31" s="180"/>
      <c r="D31" s="181"/>
      <c r="E31" s="219"/>
      <c r="F31" s="102" t="str">
        <f t="shared" si="1"/>
        <v/>
      </c>
      <c r="G31" s="180"/>
      <c r="H31" s="181"/>
      <c r="I31" s="219"/>
      <c r="J31" s="102" t="str">
        <f t="shared" si="2"/>
        <v/>
      </c>
      <c r="K31" s="180"/>
      <c r="L31" s="181"/>
    </row>
    <row r="32" spans="1:12" ht="22.5" customHeight="1">
      <c r="A32" s="219"/>
      <c r="B32" s="102" t="str">
        <f t="shared" si="0"/>
        <v/>
      </c>
      <c r="C32" s="180"/>
      <c r="D32" s="181"/>
      <c r="E32" s="219"/>
      <c r="F32" s="102" t="str">
        <f t="shared" si="1"/>
        <v/>
      </c>
      <c r="G32" s="180"/>
      <c r="H32" s="181"/>
      <c r="I32" s="219"/>
      <c r="J32" s="102" t="str">
        <f t="shared" si="2"/>
        <v/>
      </c>
      <c r="K32" s="180"/>
      <c r="L32" s="181"/>
    </row>
    <row r="33" spans="1:12" ht="22.5" customHeight="1" thickBot="1">
      <c r="A33" s="219"/>
      <c r="B33" s="102" t="str">
        <f t="shared" si="0"/>
        <v/>
      </c>
      <c r="C33" s="180"/>
      <c r="D33" s="181"/>
      <c r="E33" s="315" t="s">
        <v>253</v>
      </c>
      <c r="F33" s="316"/>
      <c r="G33" s="317"/>
      <c r="H33" s="191" t="str">
        <f>IF(AND($G$5,$H$5=""),"",SUM($H$5:$H$32))</f>
        <v/>
      </c>
      <c r="I33" s="315" t="s">
        <v>253</v>
      </c>
      <c r="J33" s="316"/>
      <c r="K33" s="317"/>
      <c r="L33" s="191" t="str">
        <f>IF(AND($K$5,$L$5=""),"",SUM($L$5:$L$32))</f>
        <v/>
      </c>
    </row>
    <row r="34" spans="1:12" ht="22.5" customHeight="1" thickTop="1" thickBot="1">
      <c r="A34" s="315" t="s">
        <v>253</v>
      </c>
      <c r="B34" s="316"/>
      <c r="C34" s="317"/>
      <c r="D34" s="105" t="str">
        <f>IF(AND(C5=""),"",SUM($D$5:$D$33))</f>
        <v/>
      </c>
      <c r="E34" s="315" t="s">
        <v>254</v>
      </c>
      <c r="F34" s="316"/>
      <c r="G34" s="317"/>
      <c r="H34" s="105" t="str">
        <f>IF(AND($G$5,$H$5=""),"",$D$34+$H$33)</f>
        <v/>
      </c>
      <c r="I34" s="315" t="s">
        <v>254</v>
      </c>
      <c r="J34" s="329"/>
      <c r="K34" s="330"/>
      <c r="L34" s="202" t="str">
        <f>IF(AND($K$5,$L$5=""),"",$D$34+$H$33+$L$33)</f>
        <v/>
      </c>
    </row>
    <row r="35" spans="1:12" ht="22.5" customHeight="1" thickTop="1">
      <c r="A35"/>
      <c r="E35"/>
      <c r="I35"/>
    </row>
    <row r="36" spans="1:12" ht="22.5" customHeight="1">
      <c r="A36"/>
      <c r="E36"/>
      <c r="H36" s="56"/>
      <c r="I36"/>
    </row>
    <row r="37" spans="1:12" ht="22.5" customHeight="1">
      <c r="A37" s="123"/>
      <c r="E37" s="123"/>
      <c r="I37" s="123"/>
    </row>
  </sheetData>
  <mergeCells count="11">
    <mergeCell ref="J2:K2"/>
    <mergeCell ref="J3:K3"/>
    <mergeCell ref="I34:K34"/>
    <mergeCell ref="I33:K33"/>
    <mergeCell ref="B2:C2"/>
    <mergeCell ref="B3:C3"/>
    <mergeCell ref="A34:C34"/>
    <mergeCell ref="F2:G2"/>
    <mergeCell ref="F3:G3"/>
    <mergeCell ref="E34:G34"/>
    <mergeCell ref="E33:G33"/>
  </mergeCells>
  <phoneticPr fontId="3"/>
  <pageMargins left="0.62992125984251968" right="0.23622047244094491" top="0.74803149606299213" bottom="0.74803149606299213" header="0.31496062992125984" footer="0.31496062992125984"/>
  <pageSetup paperSize="9" pageOrder="overThenDown" orientation="portrait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D36"/>
  <sheetViews>
    <sheetView workbookViewId="0">
      <selection activeCell="B31" sqref="B31"/>
    </sheetView>
  </sheetViews>
  <sheetFormatPr defaultRowHeight="23.25" customHeight="1"/>
  <cols>
    <col min="1" max="1" width="12" style="57" customWidth="1"/>
    <col min="2" max="2" width="15.625" style="57" customWidth="1"/>
    <col min="3" max="3" width="41.75" customWidth="1"/>
    <col min="4" max="4" width="19.25" customWidth="1"/>
  </cols>
  <sheetData>
    <row r="1" spans="1:4" ht="23.25" customHeight="1">
      <c r="A1" s="57" t="s">
        <v>130</v>
      </c>
      <c r="D1" s="183" t="s">
        <v>134</v>
      </c>
    </row>
    <row r="2" spans="1:4" s="37" customFormat="1" ht="23.25" customHeight="1" thickBot="1">
      <c r="A2" s="100"/>
      <c r="B2" s="284" t="s">
        <v>257</v>
      </c>
      <c r="C2" s="284"/>
      <c r="D2" s="187">
        <f>'科　目'!D30</f>
        <v>0</v>
      </c>
    </row>
    <row r="3" spans="1:4" s="37" customFormat="1" ht="23.25" customHeight="1" thickBot="1">
      <c r="A3" s="201"/>
      <c r="B3" s="321" t="s">
        <v>256</v>
      </c>
      <c r="C3" s="321"/>
    </row>
    <row r="4" spans="1:4" ht="23.25" customHeight="1" thickTop="1" thickBot="1">
      <c r="A4" s="126" t="s">
        <v>159</v>
      </c>
      <c r="B4" s="127" t="s">
        <v>105</v>
      </c>
      <c r="C4" s="128" t="s">
        <v>191</v>
      </c>
      <c r="D4" s="129" t="s">
        <v>163</v>
      </c>
    </row>
    <row r="5" spans="1:4" ht="23.25" customHeight="1">
      <c r="A5" s="219"/>
      <c r="B5" s="102" t="str">
        <f>IF(AND(D5=""),"","雑　　　費")</f>
        <v/>
      </c>
      <c r="C5" s="180"/>
      <c r="D5" s="181"/>
    </row>
    <row r="6" spans="1:4" ht="23.25" customHeight="1">
      <c r="A6" s="219"/>
      <c r="B6" s="102" t="str">
        <f t="shared" ref="B6:B32" si="0">IF(AND(D6=""),"","雑　　　費")</f>
        <v/>
      </c>
      <c r="C6" s="180"/>
      <c r="D6" s="181"/>
    </row>
    <row r="7" spans="1:4" ht="23.25" customHeight="1">
      <c r="A7" s="219"/>
      <c r="B7" s="102" t="str">
        <f t="shared" si="0"/>
        <v/>
      </c>
      <c r="C7" s="180"/>
      <c r="D7" s="181"/>
    </row>
    <row r="8" spans="1:4" ht="23.25" customHeight="1">
      <c r="A8" s="219"/>
      <c r="B8" s="102" t="str">
        <f t="shared" si="0"/>
        <v/>
      </c>
      <c r="C8" s="180"/>
      <c r="D8" s="181"/>
    </row>
    <row r="9" spans="1:4" ht="23.25" customHeight="1">
      <c r="A9" s="219"/>
      <c r="B9" s="102" t="str">
        <f t="shared" si="0"/>
        <v/>
      </c>
      <c r="C9" s="180"/>
      <c r="D9" s="181"/>
    </row>
    <row r="10" spans="1:4" ht="23.25" customHeight="1">
      <c r="A10" s="219"/>
      <c r="B10" s="102" t="str">
        <f t="shared" si="0"/>
        <v/>
      </c>
      <c r="C10" s="180"/>
      <c r="D10" s="181"/>
    </row>
    <row r="11" spans="1:4" ht="23.25" customHeight="1">
      <c r="A11" s="219"/>
      <c r="B11" s="102" t="str">
        <f t="shared" si="0"/>
        <v/>
      </c>
      <c r="C11" s="180"/>
      <c r="D11" s="181"/>
    </row>
    <row r="12" spans="1:4" ht="23.25" customHeight="1">
      <c r="A12" s="219"/>
      <c r="B12" s="102" t="str">
        <f t="shared" si="0"/>
        <v/>
      </c>
      <c r="C12" s="180"/>
      <c r="D12" s="181"/>
    </row>
    <row r="13" spans="1:4" ht="23.25" customHeight="1">
      <c r="A13" s="219"/>
      <c r="B13" s="102" t="str">
        <f t="shared" si="0"/>
        <v/>
      </c>
      <c r="C13" s="180"/>
      <c r="D13" s="181"/>
    </row>
    <row r="14" spans="1:4" ht="23.25" customHeight="1">
      <c r="A14" s="219"/>
      <c r="B14" s="102" t="str">
        <f t="shared" si="0"/>
        <v/>
      </c>
      <c r="C14" s="180"/>
      <c r="D14" s="181"/>
    </row>
    <row r="15" spans="1:4" ht="23.25" customHeight="1">
      <c r="A15" s="219"/>
      <c r="B15" s="102" t="str">
        <f t="shared" si="0"/>
        <v/>
      </c>
      <c r="C15" s="180"/>
      <c r="D15" s="181"/>
    </row>
    <row r="16" spans="1:4" ht="23.25" customHeight="1">
      <c r="A16" s="219"/>
      <c r="B16" s="102" t="str">
        <f t="shared" si="0"/>
        <v/>
      </c>
      <c r="C16" s="180"/>
      <c r="D16" s="181"/>
    </row>
    <row r="17" spans="1:4" ht="23.25" customHeight="1">
      <c r="A17" s="219"/>
      <c r="B17" s="102" t="str">
        <f t="shared" si="0"/>
        <v/>
      </c>
      <c r="C17" s="180"/>
      <c r="D17" s="181"/>
    </row>
    <row r="18" spans="1:4" ht="23.25" customHeight="1">
      <c r="A18" s="219"/>
      <c r="B18" s="102" t="str">
        <f t="shared" si="0"/>
        <v/>
      </c>
      <c r="C18" s="180"/>
      <c r="D18" s="181"/>
    </row>
    <row r="19" spans="1:4" ht="23.25" customHeight="1">
      <c r="A19" s="219"/>
      <c r="B19" s="102" t="str">
        <f t="shared" si="0"/>
        <v/>
      </c>
      <c r="C19" s="180"/>
      <c r="D19" s="181"/>
    </row>
    <row r="20" spans="1:4" ht="23.25" customHeight="1">
      <c r="A20" s="219"/>
      <c r="B20" s="102" t="str">
        <f t="shared" si="0"/>
        <v/>
      </c>
      <c r="C20" s="180"/>
      <c r="D20" s="181"/>
    </row>
    <row r="21" spans="1:4" ht="23.25" customHeight="1">
      <c r="A21" s="219"/>
      <c r="B21" s="102" t="str">
        <f t="shared" si="0"/>
        <v/>
      </c>
      <c r="C21" s="180"/>
      <c r="D21" s="181"/>
    </row>
    <row r="22" spans="1:4" ht="23.25" customHeight="1">
      <c r="A22" s="219"/>
      <c r="B22" s="102" t="str">
        <f t="shared" si="0"/>
        <v/>
      </c>
      <c r="C22" s="180"/>
      <c r="D22" s="181"/>
    </row>
    <row r="23" spans="1:4" ht="23.25" customHeight="1">
      <c r="A23" s="219"/>
      <c r="B23" s="102" t="str">
        <f t="shared" si="0"/>
        <v/>
      </c>
      <c r="C23" s="180"/>
      <c r="D23" s="181"/>
    </row>
    <row r="24" spans="1:4" ht="23.25" customHeight="1">
      <c r="A24" s="219"/>
      <c r="B24" s="102" t="str">
        <f t="shared" si="0"/>
        <v/>
      </c>
      <c r="C24" s="180"/>
      <c r="D24" s="181"/>
    </row>
    <row r="25" spans="1:4" ht="23.25" customHeight="1">
      <c r="A25" s="219"/>
      <c r="B25" s="102" t="str">
        <f t="shared" si="0"/>
        <v/>
      </c>
      <c r="C25" s="180"/>
      <c r="D25" s="181"/>
    </row>
    <row r="26" spans="1:4" ht="23.25" customHeight="1">
      <c r="A26" s="219"/>
      <c r="B26" s="102" t="str">
        <f t="shared" si="0"/>
        <v/>
      </c>
      <c r="C26" s="180"/>
      <c r="D26" s="181"/>
    </row>
    <row r="27" spans="1:4" ht="23.25" customHeight="1">
      <c r="A27" s="219"/>
      <c r="B27" s="102" t="str">
        <f t="shared" si="0"/>
        <v/>
      </c>
      <c r="C27" s="180"/>
      <c r="D27" s="181"/>
    </row>
    <row r="28" spans="1:4" ht="23.25" customHeight="1">
      <c r="A28" s="219"/>
      <c r="B28" s="102" t="str">
        <f t="shared" si="0"/>
        <v/>
      </c>
      <c r="C28" s="180"/>
      <c r="D28" s="181"/>
    </row>
    <row r="29" spans="1:4" ht="23.25" customHeight="1">
      <c r="A29" s="219"/>
      <c r="B29" s="102" t="str">
        <f t="shared" si="0"/>
        <v/>
      </c>
      <c r="C29" s="180"/>
      <c r="D29" s="181"/>
    </row>
    <row r="30" spans="1:4" ht="23.25" customHeight="1">
      <c r="A30" s="219"/>
      <c r="B30" s="102" t="str">
        <f t="shared" si="0"/>
        <v/>
      </c>
      <c r="C30" s="180"/>
      <c r="D30" s="181"/>
    </row>
    <row r="31" spans="1:4" ht="23.25" customHeight="1">
      <c r="A31" s="219"/>
      <c r="B31" s="102" t="str">
        <f t="shared" si="0"/>
        <v/>
      </c>
      <c r="C31" s="180"/>
      <c r="D31" s="181"/>
    </row>
    <row r="32" spans="1:4" ht="23.25" customHeight="1">
      <c r="A32" s="219"/>
      <c r="B32" s="102" t="str">
        <f t="shared" si="0"/>
        <v/>
      </c>
      <c r="C32" s="180"/>
      <c r="D32" s="181"/>
    </row>
    <row r="33" spans="1:4" ht="23.25" customHeight="1" thickBot="1">
      <c r="A33" s="315" t="s">
        <v>258</v>
      </c>
      <c r="B33" s="316"/>
      <c r="C33" s="317"/>
      <c r="D33" s="105" t="str">
        <f>IF(AND(C5=""),"",SUM($D$5:$D$32))</f>
        <v/>
      </c>
    </row>
    <row r="34" spans="1:4" ht="23.25" customHeight="1" thickTop="1">
      <c r="A34"/>
    </row>
    <row r="35" spans="1:4" ht="23.25" customHeight="1">
      <c r="A35"/>
    </row>
    <row r="36" spans="1:4" ht="23.25" customHeight="1">
      <c r="A36" s="123"/>
    </row>
  </sheetData>
  <mergeCells count="3">
    <mergeCell ref="B2:C2"/>
    <mergeCell ref="B3:C3"/>
    <mergeCell ref="A33:C33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C4EF6"/>
  </sheetPr>
  <dimension ref="A1:E37"/>
  <sheetViews>
    <sheetView topLeftCell="A14" workbookViewId="0">
      <selection activeCell="D33" sqref="D33"/>
    </sheetView>
  </sheetViews>
  <sheetFormatPr defaultColWidth="12" defaultRowHeight="20.25" customHeight="1"/>
  <cols>
    <col min="1" max="1" width="9.5" customWidth="1"/>
    <col min="2" max="2" width="14.875" style="56" customWidth="1"/>
    <col min="3" max="3" width="14" style="57" customWidth="1"/>
    <col min="4" max="4" width="14" style="73" customWidth="1"/>
    <col min="5" max="5" width="34.625" customWidth="1"/>
  </cols>
  <sheetData>
    <row r="1" spans="1:5" ht="27" customHeight="1">
      <c r="C1" s="250" t="s">
        <v>113</v>
      </c>
      <c r="D1" s="250"/>
    </row>
    <row r="2" spans="1:5" ht="26.25" customHeight="1" thickBot="1">
      <c r="B2" s="249"/>
      <c r="C2" s="249"/>
      <c r="D2" s="248" t="s">
        <v>112</v>
      </c>
      <c r="E2" s="248"/>
    </row>
    <row r="3" spans="1:5" ht="20.25" customHeight="1" thickTop="1" thickBot="1"/>
    <row r="4" spans="1:5" ht="20.25" customHeight="1" thickTop="1">
      <c r="B4" s="60" t="s">
        <v>105</v>
      </c>
      <c r="C4" s="61" t="s">
        <v>106</v>
      </c>
      <c r="D4" s="177" t="s">
        <v>107</v>
      </c>
      <c r="E4" s="62" t="s">
        <v>119</v>
      </c>
    </row>
    <row r="5" spans="1:5" ht="25.5" customHeight="1">
      <c r="B5" s="251" t="s">
        <v>115</v>
      </c>
      <c r="C5" s="252"/>
      <c r="D5" s="178"/>
      <c r="E5" s="68"/>
    </row>
    <row r="6" spans="1:5" ht="20.25" customHeight="1">
      <c r="B6" s="63" t="s">
        <v>108</v>
      </c>
      <c r="C6" s="59">
        <f>'科　目'!D4</f>
        <v>0</v>
      </c>
      <c r="D6" s="75">
        <f>本年度予算書!$C$5</f>
        <v>0</v>
      </c>
      <c r="E6" s="79"/>
    </row>
    <row r="7" spans="1:5" ht="20.25" customHeight="1">
      <c r="B7" s="64" t="s">
        <v>109</v>
      </c>
      <c r="C7" s="59">
        <f>'科　目'!D5</f>
        <v>0</v>
      </c>
      <c r="D7" s="75">
        <f>本年度予算書!$C$6</f>
        <v>0</v>
      </c>
      <c r="E7" s="79"/>
    </row>
    <row r="8" spans="1:5" ht="20.25" customHeight="1">
      <c r="B8" s="65" t="s">
        <v>3</v>
      </c>
      <c r="C8" s="59">
        <f>'科　目'!D6</f>
        <v>0</v>
      </c>
      <c r="D8" s="75">
        <f>本年度予算書!$C$7</f>
        <v>0</v>
      </c>
      <c r="E8" s="79"/>
    </row>
    <row r="9" spans="1:5" ht="20.25" customHeight="1">
      <c r="B9" s="64" t="s">
        <v>5</v>
      </c>
      <c r="C9" s="59">
        <f>'科　目'!D7</f>
        <v>0</v>
      </c>
      <c r="D9" s="75">
        <f>本年度予算書!C8</f>
        <v>0</v>
      </c>
      <c r="E9" s="79"/>
    </row>
    <row r="10" spans="1:5" ht="20.25" customHeight="1">
      <c r="B10" s="65" t="s">
        <v>6</v>
      </c>
      <c r="C10" s="59">
        <f>'科　目'!D8</f>
        <v>0</v>
      </c>
      <c r="D10" s="75">
        <f>本年度予算書!$C$9</f>
        <v>0</v>
      </c>
      <c r="E10" s="79"/>
    </row>
    <row r="11" spans="1:5" ht="20.25" customHeight="1">
      <c r="B11" s="64" t="s">
        <v>123</v>
      </c>
      <c r="C11" s="59">
        <f>'科　目'!D9</f>
        <v>0</v>
      </c>
      <c r="D11" s="75">
        <f>本年度予算書!$C$10</f>
        <v>0</v>
      </c>
      <c r="E11" s="79"/>
    </row>
    <row r="12" spans="1:5" ht="20.25" customHeight="1">
      <c r="B12" s="65" t="s">
        <v>76</v>
      </c>
      <c r="C12" s="59">
        <f>'科　目'!D10</f>
        <v>0</v>
      </c>
      <c r="D12" s="75">
        <f>本年度予算書!$C$11</f>
        <v>0</v>
      </c>
      <c r="E12" s="79"/>
    </row>
    <row r="13" spans="1:5" ht="20.25" customHeight="1">
      <c r="B13" s="64" t="s">
        <v>11</v>
      </c>
      <c r="C13" s="59">
        <f>'科　目'!D11</f>
        <v>0</v>
      </c>
      <c r="D13" s="75">
        <f>本年度予算書!$C$12</f>
        <v>0</v>
      </c>
      <c r="E13" s="79"/>
    </row>
    <row r="14" spans="1:5" ht="20.25" customHeight="1">
      <c r="B14" s="65" t="s">
        <v>12</v>
      </c>
      <c r="C14" s="59">
        <f>'科　目'!D12</f>
        <v>0</v>
      </c>
      <c r="D14" s="75">
        <f>本年度予算書!$C$13</f>
        <v>0</v>
      </c>
      <c r="E14" s="79"/>
    </row>
    <row r="15" spans="1:5" ht="25.5" customHeight="1">
      <c r="B15" s="64" t="s">
        <v>110</v>
      </c>
      <c r="C15" s="59">
        <f>SUM($C$6:$C$14)</f>
        <v>0</v>
      </c>
      <c r="D15" s="75">
        <f>SUM($D$6:$D$14)</f>
        <v>0</v>
      </c>
      <c r="E15" s="79"/>
    </row>
    <row r="16" spans="1:5" ht="25.5" customHeight="1">
      <c r="A16" s="58"/>
      <c r="B16" s="253" t="s">
        <v>114</v>
      </c>
      <c r="C16" s="254"/>
      <c r="D16" s="255"/>
      <c r="E16" s="256"/>
    </row>
    <row r="17" spans="2:5" ht="20.25" customHeight="1">
      <c r="B17" s="64" t="s">
        <v>15</v>
      </c>
      <c r="C17" s="59">
        <f>'科　目'!D15</f>
        <v>0</v>
      </c>
      <c r="D17" s="75">
        <f>本年度予算書!$C$16</f>
        <v>0</v>
      </c>
      <c r="E17" s="79"/>
    </row>
    <row r="18" spans="2:5" ht="20.25" customHeight="1">
      <c r="B18" s="65" t="s">
        <v>6</v>
      </c>
      <c r="C18" s="59">
        <f>'科　目'!D16</f>
        <v>0</v>
      </c>
      <c r="D18" s="75">
        <f>本年度予算書!$C$17</f>
        <v>0</v>
      </c>
      <c r="E18" s="79"/>
    </row>
    <row r="19" spans="2:5" ht="20.25" customHeight="1">
      <c r="B19" s="64" t="s">
        <v>17</v>
      </c>
      <c r="C19" s="59">
        <f>'科　目'!D17</f>
        <v>0</v>
      </c>
      <c r="D19" s="75">
        <f>本年度予算書!$C$18</f>
        <v>0</v>
      </c>
      <c r="E19" s="79"/>
    </row>
    <row r="20" spans="2:5" ht="20.25" customHeight="1">
      <c r="B20" s="65" t="s">
        <v>18</v>
      </c>
      <c r="C20" s="59">
        <f>'科　目'!D18</f>
        <v>0</v>
      </c>
      <c r="D20" s="75">
        <f>本年度予算書!$C$19</f>
        <v>0</v>
      </c>
      <c r="E20" s="79"/>
    </row>
    <row r="21" spans="2:5" ht="20.25" customHeight="1">
      <c r="B21" s="64" t="s">
        <v>62</v>
      </c>
      <c r="C21" s="59">
        <f>'科　目'!D19</f>
        <v>0</v>
      </c>
      <c r="D21" s="75">
        <f>本年度予算書!$C$20</f>
        <v>0</v>
      </c>
      <c r="E21" s="79"/>
    </row>
    <row r="22" spans="2:5" ht="20.25" customHeight="1">
      <c r="B22" s="65" t="s">
        <v>64</v>
      </c>
      <c r="C22" s="59">
        <f>'科　目'!D20</f>
        <v>0</v>
      </c>
      <c r="D22" s="75">
        <f>本年度予算書!$C$21</f>
        <v>0</v>
      </c>
      <c r="E22" s="79"/>
    </row>
    <row r="23" spans="2:5" ht="20.25" customHeight="1">
      <c r="B23" s="64" t="s">
        <v>60</v>
      </c>
      <c r="C23" s="59">
        <f>'科　目'!D21</f>
        <v>0</v>
      </c>
      <c r="D23" s="75">
        <f>本年度予算書!$C$22</f>
        <v>0</v>
      </c>
      <c r="E23" s="79"/>
    </row>
    <row r="24" spans="2:5" ht="20.25" customHeight="1">
      <c r="B24" s="65" t="s">
        <v>21</v>
      </c>
      <c r="C24" s="59">
        <f>'科　目'!D22</f>
        <v>0</v>
      </c>
      <c r="D24" s="75">
        <f>本年度予算書!$C$23</f>
        <v>0</v>
      </c>
      <c r="E24" s="79"/>
    </row>
    <row r="25" spans="2:5" ht="20.25" customHeight="1">
      <c r="B25" s="64" t="s">
        <v>22</v>
      </c>
      <c r="C25" s="59">
        <f>'科　目'!D23</f>
        <v>0</v>
      </c>
      <c r="D25" s="75">
        <f>本年度予算書!$C$24</f>
        <v>0</v>
      </c>
      <c r="E25" s="79"/>
    </row>
    <row r="26" spans="2:5" ht="20.25" customHeight="1">
      <c r="B26" s="65" t="s">
        <v>24</v>
      </c>
      <c r="C26" s="59">
        <f>'科　目'!D24</f>
        <v>0</v>
      </c>
      <c r="D26" s="75">
        <f>本年度予算書!$C$25</f>
        <v>0</v>
      </c>
      <c r="E26" s="79"/>
    </row>
    <row r="27" spans="2:5" ht="20.25" customHeight="1">
      <c r="B27" s="64" t="s">
        <v>122</v>
      </c>
      <c r="C27" s="59">
        <f>'科　目'!D25</f>
        <v>0</v>
      </c>
      <c r="D27" s="75">
        <f>本年度予算書!$C$26</f>
        <v>0</v>
      </c>
      <c r="E27" s="79"/>
    </row>
    <row r="28" spans="2:5" ht="20.25" customHeight="1">
      <c r="B28" s="65" t="s">
        <v>49</v>
      </c>
      <c r="C28" s="59">
        <f>'科　目'!D26</f>
        <v>0</v>
      </c>
      <c r="D28" s="75">
        <f>本年度予算書!$C$27</f>
        <v>0</v>
      </c>
      <c r="E28" s="79"/>
    </row>
    <row r="29" spans="2:5" ht="20.25" customHeight="1">
      <c r="B29" s="64" t="s">
        <v>53</v>
      </c>
      <c r="C29" s="59">
        <f>'科　目'!D27</f>
        <v>0</v>
      </c>
      <c r="D29" s="75">
        <f>本年度予算書!$C$28</f>
        <v>0</v>
      </c>
      <c r="E29" s="79"/>
    </row>
    <row r="30" spans="2:5" ht="20.25" customHeight="1">
      <c r="B30" s="65" t="s">
        <v>55</v>
      </c>
      <c r="C30" s="59">
        <f>'科　目'!D28</f>
        <v>0</v>
      </c>
      <c r="D30" s="75">
        <f>本年度予算書!$C$29</f>
        <v>0</v>
      </c>
      <c r="E30" s="79"/>
    </row>
    <row r="31" spans="2:5" ht="20.25" customHeight="1">
      <c r="B31" s="64" t="s">
        <v>56</v>
      </c>
      <c r="C31" s="59">
        <f>'科　目'!D29</f>
        <v>0</v>
      </c>
      <c r="D31" s="75">
        <f>本年度予算書!$C$30</f>
        <v>0</v>
      </c>
      <c r="E31" s="79"/>
    </row>
    <row r="32" spans="2:5" ht="20.25" customHeight="1">
      <c r="B32" s="65" t="s">
        <v>69</v>
      </c>
      <c r="C32" s="59">
        <f>'科　目'!D30</f>
        <v>0</v>
      </c>
      <c r="D32" s="75">
        <f>本年度予算書!$C$31</f>
        <v>0</v>
      </c>
      <c r="E32" s="79"/>
    </row>
    <row r="33" spans="2:5" ht="20.25" customHeight="1">
      <c r="B33" s="64" t="s">
        <v>70</v>
      </c>
      <c r="C33" s="59">
        <f>'科　目'!D31</f>
        <v>0</v>
      </c>
      <c r="D33" s="75" t="e">
        <f>本年度予算書!$C$32</f>
        <v>#VALUE!</v>
      </c>
      <c r="E33" s="79"/>
    </row>
    <row r="34" spans="2:5" ht="25.5" customHeight="1" thickBot="1">
      <c r="B34" s="66" t="s">
        <v>111</v>
      </c>
      <c r="C34" s="67">
        <f>SUM($C$17:$C$33)</f>
        <v>0</v>
      </c>
      <c r="D34" s="78" t="e">
        <f>SUM($D$17:$D$33)</f>
        <v>#VALUE!</v>
      </c>
      <c r="E34" s="80"/>
    </row>
    <row r="35" spans="2:5" ht="16.5" customHeight="1" thickTop="1" thickBot="1"/>
    <row r="36" spans="2:5" ht="26.25" customHeight="1">
      <c r="B36" s="69" t="s">
        <v>116</v>
      </c>
      <c r="C36" s="70" t="s">
        <v>117</v>
      </c>
      <c r="D36" s="76" t="s">
        <v>118</v>
      </c>
    </row>
    <row r="37" spans="2:5" ht="20.25" customHeight="1" thickBot="1">
      <c r="B37" s="71">
        <f>SUM($C$6:$C$14)</f>
        <v>0</v>
      </c>
      <c r="C37" s="72">
        <f>SUM($C$17:$C$32)</f>
        <v>0</v>
      </c>
      <c r="D37" s="77">
        <f>$B$37-$C$37</f>
        <v>0</v>
      </c>
    </row>
  </sheetData>
  <mergeCells count="6">
    <mergeCell ref="D2:E2"/>
    <mergeCell ref="B2:C2"/>
    <mergeCell ref="C1:D1"/>
    <mergeCell ref="B5:C5"/>
    <mergeCell ref="B16:C16"/>
    <mergeCell ref="D16:E16"/>
  </mergeCells>
  <phoneticPr fontId="3"/>
  <pageMargins left="0.25" right="0.25" top="0.75" bottom="0.75" header="0.3" footer="0.3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C4EF6"/>
  </sheetPr>
  <dimension ref="B1:Q35"/>
  <sheetViews>
    <sheetView view="pageLayout" topLeftCell="A2" zoomScaleNormal="100" workbookViewId="0">
      <selection activeCell="Y27" sqref="Y27"/>
    </sheetView>
  </sheetViews>
  <sheetFormatPr defaultColWidth="5.125" defaultRowHeight="21.75" customHeight="1"/>
  <cols>
    <col min="1" max="1" width="7.75" customWidth="1"/>
  </cols>
  <sheetData>
    <row r="1" spans="2:17" ht="21.75" customHeight="1" thickBot="1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17" ht="21.75" customHeight="1"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4"/>
    </row>
    <row r="3" spans="2:17" ht="21.75" customHeight="1">
      <c r="B3" s="13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36"/>
    </row>
    <row r="4" spans="2:17" ht="21.75" customHeight="1">
      <c r="B4" s="135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136"/>
    </row>
    <row r="5" spans="2:17" ht="21.75" customHeight="1">
      <c r="B5" s="135"/>
      <c r="C5" s="261" t="s">
        <v>165</v>
      </c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136"/>
    </row>
    <row r="6" spans="2:17" ht="21.75" customHeight="1">
      <c r="B6" s="135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136"/>
    </row>
    <row r="7" spans="2:17" ht="25.5" customHeight="1">
      <c r="B7" s="135"/>
      <c r="C7" s="58"/>
      <c r="D7" s="131" t="s">
        <v>166</v>
      </c>
      <c r="E7" s="262"/>
      <c r="F7" s="262"/>
      <c r="G7" s="262"/>
      <c r="H7" s="262"/>
      <c r="I7" s="262"/>
      <c r="J7" s="58"/>
      <c r="K7" s="58"/>
      <c r="L7" s="58"/>
      <c r="M7" s="58"/>
      <c r="N7" s="58"/>
      <c r="O7" s="58"/>
      <c r="P7" s="58"/>
      <c r="Q7" s="136"/>
    </row>
    <row r="8" spans="2:17" ht="27" customHeight="1">
      <c r="B8" s="135"/>
      <c r="C8" s="58"/>
      <c r="D8" s="58"/>
      <c r="E8" s="259" t="s">
        <v>174</v>
      </c>
      <c r="F8" s="259"/>
      <c r="G8" s="259"/>
      <c r="H8" s="259"/>
      <c r="I8" s="259"/>
      <c r="J8" s="259"/>
      <c r="K8" s="259"/>
      <c r="L8" s="259"/>
      <c r="M8" s="58"/>
      <c r="N8" s="58"/>
      <c r="O8" s="58"/>
      <c r="P8" s="58"/>
      <c r="Q8" s="136"/>
    </row>
    <row r="9" spans="2:17" ht="21.75" customHeight="1">
      <c r="B9" s="135"/>
      <c r="C9" s="58"/>
      <c r="D9" s="260" t="s">
        <v>173</v>
      </c>
      <c r="E9" s="259"/>
      <c r="F9" s="86" t="s">
        <v>171</v>
      </c>
      <c r="G9" s="86" t="s">
        <v>167</v>
      </c>
      <c r="H9" s="83"/>
      <c r="I9" s="86" t="s">
        <v>168</v>
      </c>
      <c r="J9" s="83"/>
      <c r="K9" s="86" t="s">
        <v>169</v>
      </c>
      <c r="L9" s="83"/>
      <c r="M9" s="86" t="s">
        <v>170</v>
      </c>
      <c r="N9" s="58"/>
      <c r="O9" s="58"/>
      <c r="P9" s="58"/>
      <c r="Q9" s="136"/>
    </row>
    <row r="10" spans="2:17" ht="21.75" customHeight="1">
      <c r="B10" s="135"/>
      <c r="C10" s="58"/>
      <c r="D10" s="259"/>
      <c r="E10" s="259"/>
      <c r="F10" s="86" t="s">
        <v>172</v>
      </c>
      <c r="G10" s="86" t="s">
        <v>167</v>
      </c>
      <c r="H10" s="83"/>
      <c r="I10" s="86" t="s">
        <v>168</v>
      </c>
      <c r="J10" s="83"/>
      <c r="K10" s="86" t="s">
        <v>169</v>
      </c>
      <c r="L10" s="83"/>
      <c r="M10" s="86" t="s">
        <v>170</v>
      </c>
      <c r="N10" s="58"/>
      <c r="O10" s="58"/>
      <c r="P10" s="58"/>
      <c r="Q10" s="136"/>
    </row>
    <row r="11" spans="2:17" ht="21.75" customHeight="1">
      <c r="B11" s="135"/>
      <c r="C11" s="259" t="s">
        <v>179</v>
      </c>
      <c r="D11" s="259"/>
      <c r="E11" s="259"/>
      <c r="F11" s="259"/>
      <c r="G11" s="259"/>
      <c r="H11" s="58"/>
      <c r="I11" s="58"/>
      <c r="J11" s="58"/>
      <c r="K11" s="58"/>
      <c r="L11" s="58"/>
      <c r="M11" s="58"/>
      <c r="N11" s="58"/>
      <c r="O11" s="58"/>
      <c r="P11" s="58"/>
      <c r="Q11" s="136"/>
    </row>
    <row r="12" spans="2:17" ht="21.75" customHeight="1">
      <c r="B12" s="135"/>
      <c r="C12" s="58"/>
      <c r="D12" s="58"/>
      <c r="E12" s="58"/>
      <c r="F12" s="58"/>
      <c r="G12" s="58"/>
      <c r="H12" s="86" t="s">
        <v>167</v>
      </c>
      <c r="I12" s="83"/>
      <c r="J12" s="86" t="s">
        <v>168</v>
      </c>
      <c r="K12" s="83"/>
      <c r="L12" s="86" t="s">
        <v>169</v>
      </c>
      <c r="M12" s="83"/>
      <c r="N12" s="86" t="s">
        <v>170</v>
      </c>
      <c r="O12" s="58"/>
      <c r="P12" s="58"/>
      <c r="Q12" s="136"/>
    </row>
    <row r="13" spans="2:17" ht="24" customHeight="1">
      <c r="B13" s="135"/>
      <c r="C13" s="58"/>
      <c r="D13" s="58"/>
      <c r="E13" s="58"/>
      <c r="F13" s="259" t="s">
        <v>175</v>
      </c>
      <c r="G13" s="259"/>
      <c r="H13" s="58"/>
      <c r="I13" s="257"/>
      <c r="J13" s="257"/>
      <c r="K13" s="257"/>
      <c r="L13" s="257"/>
      <c r="M13" s="257"/>
      <c r="N13" s="140" t="s">
        <v>176</v>
      </c>
      <c r="O13" s="58"/>
      <c r="P13" s="58"/>
      <c r="Q13" s="136"/>
    </row>
    <row r="14" spans="2:17" ht="21.75" customHeight="1">
      <c r="B14" s="135"/>
      <c r="C14" s="58"/>
      <c r="D14" s="58"/>
      <c r="E14" s="58"/>
      <c r="F14" s="86"/>
      <c r="G14" s="86"/>
      <c r="H14" s="58"/>
      <c r="I14" s="58"/>
      <c r="J14" s="58"/>
      <c r="K14" s="58"/>
      <c r="L14" s="58"/>
      <c r="M14" s="58"/>
      <c r="N14" s="86"/>
      <c r="O14" s="58"/>
      <c r="P14" s="58"/>
      <c r="Q14" s="136"/>
    </row>
    <row r="15" spans="2:17" ht="21.75" customHeight="1">
      <c r="B15" s="135"/>
      <c r="C15" s="58"/>
      <c r="D15" s="58"/>
      <c r="E15" s="58"/>
      <c r="F15" s="259" t="s">
        <v>177</v>
      </c>
      <c r="G15" s="259"/>
      <c r="H15" s="58"/>
      <c r="I15" s="257"/>
      <c r="J15" s="257"/>
      <c r="K15" s="257"/>
      <c r="L15" s="257"/>
      <c r="M15" s="257"/>
      <c r="N15" s="140" t="s">
        <v>176</v>
      </c>
      <c r="O15" s="58"/>
      <c r="P15" s="58"/>
      <c r="Q15" s="136"/>
    </row>
    <row r="16" spans="2:17" ht="21.75" customHeight="1">
      <c r="B16" s="135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136"/>
    </row>
    <row r="17" spans="2:17" ht="21.75" customHeight="1">
      <c r="B17" s="135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136"/>
    </row>
    <row r="18" spans="2:17" ht="21.75" customHeight="1">
      <c r="B18" s="135"/>
      <c r="C18" s="58"/>
      <c r="D18" s="259" t="s">
        <v>180</v>
      </c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58"/>
      <c r="P18" s="58"/>
      <c r="Q18" s="136"/>
    </row>
    <row r="19" spans="2:17" ht="21.75" customHeight="1">
      <c r="B19" s="135"/>
      <c r="C19" s="58"/>
      <c r="D19" s="259" t="s">
        <v>181</v>
      </c>
      <c r="E19" s="259"/>
      <c r="F19" s="259"/>
      <c r="G19" s="259"/>
      <c r="H19" s="259"/>
      <c r="I19" s="259"/>
      <c r="J19" s="259"/>
      <c r="K19" s="86"/>
      <c r="L19" s="86"/>
      <c r="M19" s="86"/>
      <c r="N19" s="86"/>
      <c r="O19" s="58"/>
      <c r="P19" s="58"/>
      <c r="Q19" s="136"/>
    </row>
    <row r="20" spans="2:17" ht="21.75" customHeight="1">
      <c r="B20" s="135"/>
      <c r="C20" s="58"/>
      <c r="D20" s="58"/>
      <c r="E20" s="86" t="s">
        <v>167</v>
      </c>
      <c r="F20" s="83"/>
      <c r="G20" s="86" t="s">
        <v>168</v>
      </c>
      <c r="H20" s="83"/>
      <c r="I20" s="86" t="s">
        <v>169</v>
      </c>
      <c r="J20" s="83"/>
      <c r="K20" s="86" t="s">
        <v>170</v>
      </c>
      <c r="L20" s="58"/>
      <c r="M20" s="58"/>
      <c r="N20" s="58"/>
      <c r="O20" s="58"/>
      <c r="P20" s="58"/>
      <c r="Q20" s="136"/>
    </row>
    <row r="21" spans="2:17" ht="13.5" customHeight="1">
      <c r="B21" s="135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136"/>
    </row>
    <row r="22" spans="2:17" ht="21.75" customHeight="1">
      <c r="B22" s="135"/>
      <c r="C22" s="58"/>
      <c r="D22" s="259" t="s">
        <v>178</v>
      </c>
      <c r="E22" s="259"/>
      <c r="F22" s="58"/>
      <c r="G22" s="257"/>
      <c r="H22" s="257"/>
      <c r="I22" s="257"/>
      <c r="J22" s="257"/>
      <c r="K22" s="257"/>
      <c r="L22" s="257"/>
      <c r="M22" s="58"/>
      <c r="N22" s="258" t="s">
        <v>176</v>
      </c>
      <c r="O22" s="58"/>
      <c r="P22" s="58"/>
      <c r="Q22" s="136"/>
    </row>
    <row r="23" spans="2:17" ht="21.75" customHeight="1">
      <c r="B23" s="135"/>
      <c r="C23" s="58"/>
      <c r="D23" s="86"/>
      <c r="E23" s="86"/>
      <c r="F23" s="58"/>
      <c r="G23" s="257"/>
      <c r="H23" s="257"/>
      <c r="I23" s="257"/>
      <c r="J23" s="257"/>
      <c r="K23" s="257"/>
      <c r="L23" s="257"/>
      <c r="M23" s="58"/>
      <c r="N23" s="258"/>
      <c r="O23" s="58"/>
      <c r="P23" s="58"/>
      <c r="Q23" s="136"/>
    </row>
    <row r="24" spans="2:17" ht="21.75" customHeight="1">
      <c r="B24" s="135"/>
      <c r="C24" s="58"/>
      <c r="D24" s="86"/>
      <c r="E24" s="86"/>
      <c r="F24" s="58"/>
      <c r="G24" s="58"/>
      <c r="H24" s="58"/>
      <c r="I24" s="58"/>
      <c r="J24" s="58"/>
      <c r="K24" s="58"/>
      <c r="L24" s="58"/>
      <c r="M24" s="58"/>
      <c r="N24" s="86"/>
      <c r="O24" s="58"/>
      <c r="P24" s="58"/>
      <c r="Q24" s="136"/>
    </row>
    <row r="25" spans="2:17" ht="21.75" customHeight="1">
      <c r="B25" s="135"/>
      <c r="C25" s="58"/>
      <c r="D25" s="259" t="s">
        <v>178</v>
      </c>
      <c r="E25" s="259"/>
      <c r="F25" s="58"/>
      <c r="G25" s="257"/>
      <c r="H25" s="257"/>
      <c r="I25" s="257"/>
      <c r="J25" s="257"/>
      <c r="K25" s="257"/>
      <c r="L25" s="257"/>
      <c r="M25" s="58"/>
      <c r="N25" s="258" t="s">
        <v>176</v>
      </c>
      <c r="O25" s="58"/>
      <c r="P25" s="58"/>
      <c r="Q25" s="136"/>
    </row>
    <row r="26" spans="2:17" ht="21.75" customHeight="1">
      <c r="B26" s="135"/>
      <c r="C26" s="58"/>
      <c r="D26" s="86"/>
      <c r="E26" s="86"/>
      <c r="F26" s="58"/>
      <c r="G26" s="257"/>
      <c r="H26" s="257"/>
      <c r="I26" s="257"/>
      <c r="J26" s="257"/>
      <c r="K26" s="257"/>
      <c r="L26" s="257"/>
      <c r="M26" s="58"/>
      <c r="N26" s="258"/>
      <c r="O26" s="58"/>
      <c r="P26" s="58"/>
      <c r="Q26" s="136"/>
    </row>
    <row r="27" spans="2:17" ht="21.75" customHeight="1">
      <c r="B27" s="13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36"/>
    </row>
    <row r="28" spans="2:17" ht="21.75" customHeight="1">
      <c r="B28" s="13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136"/>
    </row>
    <row r="29" spans="2:17" ht="21.75" customHeight="1">
      <c r="B29" s="13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36"/>
    </row>
    <row r="30" spans="2:17" ht="21.75" customHeight="1">
      <c r="B30" s="13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136"/>
    </row>
    <row r="31" spans="2:17" ht="21.75" customHeight="1">
      <c r="B31" s="135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136"/>
    </row>
    <row r="32" spans="2:17" ht="21.75" customHeight="1">
      <c r="B32" s="135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136"/>
    </row>
    <row r="33" spans="2:17" ht="21.75" customHeight="1">
      <c r="B33" s="135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136"/>
    </row>
    <row r="34" spans="2:17" ht="21.75" customHeight="1">
      <c r="B34" s="135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136"/>
    </row>
    <row r="35" spans="2:17" ht="21.75" customHeight="1" thickBot="1"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</row>
  </sheetData>
  <mergeCells count="17">
    <mergeCell ref="D9:E10"/>
    <mergeCell ref="E8:L8"/>
    <mergeCell ref="C11:G11"/>
    <mergeCell ref="C5:P5"/>
    <mergeCell ref="N22:N23"/>
    <mergeCell ref="F13:G13"/>
    <mergeCell ref="I13:M13"/>
    <mergeCell ref="F15:G15"/>
    <mergeCell ref="I15:M15"/>
    <mergeCell ref="E7:I7"/>
    <mergeCell ref="G25:L26"/>
    <mergeCell ref="N25:N26"/>
    <mergeCell ref="D18:N18"/>
    <mergeCell ref="D19:J19"/>
    <mergeCell ref="G22:L23"/>
    <mergeCell ref="D22:E22"/>
    <mergeCell ref="D25:E25"/>
  </mergeCells>
  <phoneticPr fontId="3"/>
  <dataValidations disablePrompts="1" count="1">
    <dataValidation imeMode="off" allowBlank="1" showInputMessage="1" showErrorMessage="1" sqref="D7" xr:uid="{00000000-0002-0000-0300-000000000000}"/>
  </dataValidation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FD3FD"/>
    <pageSetUpPr fitToPage="1"/>
  </sheetPr>
  <dimension ref="A1:D36"/>
  <sheetViews>
    <sheetView workbookViewId="0">
      <selection activeCell="D9" sqref="D9"/>
    </sheetView>
  </sheetViews>
  <sheetFormatPr defaultRowHeight="21.75" customHeight="1"/>
  <cols>
    <col min="1" max="1" width="8" customWidth="1"/>
    <col min="2" max="2" width="13.875" customWidth="1"/>
    <col min="3" max="3" width="16.25" style="57" customWidth="1"/>
    <col min="4" max="4" width="52.625" customWidth="1"/>
  </cols>
  <sheetData>
    <row r="1" spans="1:4" ht="21.75" customHeight="1">
      <c r="A1" s="37"/>
      <c r="B1" s="37"/>
      <c r="C1" s="100"/>
      <c r="D1" s="37"/>
    </row>
    <row r="2" spans="1:4" ht="21.75" customHeight="1">
      <c r="A2" s="37"/>
      <c r="B2" s="158" t="s">
        <v>196</v>
      </c>
      <c r="C2" s="169" t="s">
        <v>202</v>
      </c>
      <c r="D2" s="159" t="s">
        <v>194</v>
      </c>
    </row>
    <row r="3" spans="1:4" ht="21.75" customHeight="1" thickBot="1">
      <c r="A3" s="37"/>
      <c r="B3" s="37"/>
      <c r="C3" s="100"/>
      <c r="D3" s="37"/>
    </row>
    <row r="4" spans="1:4" ht="21.75" customHeight="1" thickTop="1">
      <c r="A4" s="37"/>
      <c r="B4" s="160" t="s">
        <v>105</v>
      </c>
      <c r="C4" s="161" t="s">
        <v>199</v>
      </c>
      <c r="D4" s="162" t="s">
        <v>200</v>
      </c>
    </row>
    <row r="5" spans="1:4" ht="21.75" customHeight="1">
      <c r="A5" s="179" t="s">
        <v>198</v>
      </c>
      <c r="B5" s="163" t="s">
        <v>108</v>
      </c>
      <c r="C5" s="74"/>
      <c r="D5" s="164" t="s">
        <v>2</v>
      </c>
    </row>
    <row r="6" spans="1:4" ht="21.75" customHeight="1">
      <c r="A6" s="179"/>
      <c r="B6" s="165" t="s">
        <v>109</v>
      </c>
      <c r="C6" s="74"/>
      <c r="D6" s="166" t="s">
        <v>13</v>
      </c>
    </row>
    <row r="7" spans="1:4" ht="21.75" customHeight="1">
      <c r="A7" s="179"/>
      <c r="B7" s="163" t="s">
        <v>3</v>
      </c>
      <c r="C7" s="74"/>
      <c r="D7" s="164" t="s">
        <v>4</v>
      </c>
    </row>
    <row r="8" spans="1:4" ht="21.75" customHeight="1">
      <c r="A8" s="179"/>
      <c r="B8" s="165" t="s">
        <v>5</v>
      </c>
      <c r="C8" s="74"/>
      <c r="D8" s="166" t="s">
        <v>52</v>
      </c>
    </row>
    <row r="9" spans="1:4" ht="21.75" customHeight="1">
      <c r="A9" s="179"/>
      <c r="B9" s="163" t="s">
        <v>6</v>
      </c>
      <c r="C9" s="74"/>
      <c r="D9" s="164" t="s">
        <v>7</v>
      </c>
    </row>
    <row r="10" spans="1:4" ht="21.75" customHeight="1">
      <c r="A10" s="179"/>
      <c r="B10" s="165" t="s">
        <v>8</v>
      </c>
      <c r="C10" s="206"/>
      <c r="D10" s="166" t="s">
        <v>10</v>
      </c>
    </row>
    <row r="11" spans="1:4" ht="21.75" customHeight="1">
      <c r="A11" s="179"/>
      <c r="B11" s="163" t="s">
        <v>76</v>
      </c>
      <c r="C11" s="74"/>
      <c r="D11" s="164" t="s">
        <v>9</v>
      </c>
    </row>
    <row r="12" spans="1:4" ht="21.75" customHeight="1">
      <c r="A12" s="179"/>
      <c r="B12" s="165" t="s">
        <v>11</v>
      </c>
      <c r="C12" s="74"/>
      <c r="D12" s="166" t="s">
        <v>156</v>
      </c>
    </row>
    <row r="13" spans="1:4" ht="21.75" customHeight="1">
      <c r="A13" s="179"/>
      <c r="B13" s="163" t="s">
        <v>12</v>
      </c>
      <c r="C13" s="74"/>
      <c r="D13" s="164" t="s">
        <v>14</v>
      </c>
    </row>
    <row r="14" spans="1:4" ht="21.75" customHeight="1">
      <c r="A14" s="179"/>
      <c r="B14" s="163" t="s">
        <v>195</v>
      </c>
      <c r="C14" s="75">
        <f>SUM($C$5:$C$13)</f>
        <v>0</v>
      </c>
      <c r="D14" s="167"/>
    </row>
    <row r="15" spans="1:4" ht="21.75" customHeight="1">
      <c r="A15" s="179"/>
      <c r="B15" s="168"/>
      <c r="C15" s="75"/>
      <c r="D15" s="167"/>
    </row>
    <row r="16" spans="1:4" ht="21.75" customHeight="1">
      <c r="A16" s="179" t="s">
        <v>201</v>
      </c>
      <c r="B16" s="170" t="s">
        <v>15</v>
      </c>
      <c r="C16" s="74"/>
      <c r="D16" s="166" t="s">
        <v>16</v>
      </c>
    </row>
    <row r="17" spans="1:4" ht="21.75" customHeight="1">
      <c r="A17" s="86"/>
      <c r="B17" s="171" t="s">
        <v>6</v>
      </c>
      <c r="C17" s="74"/>
      <c r="D17" s="164" t="s">
        <v>51</v>
      </c>
    </row>
    <row r="18" spans="1:4" ht="21.75" customHeight="1">
      <c r="A18" s="86"/>
      <c r="B18" s="170" t="s">
        <v>17</v>
      </c>
      <c r="C18" s="74"/>
      <c r="D18" s="166" t="s">
        <v>186</v>
      </c>
    </row>
    <row r="19" spans="1:4" ht="21.75" customHeight="1">
      <c r="A19" s="86"/>
      <c r="B19" s="171" t="s">
        <v>18</v>
      </c>
      <c r="C19" s="74"/>
      <c r="D19" s="164" t="s">
        <v>19</v>
      </c>
    </row>
    <row r="20" spans="1:4" ht="21.75" customHeight="1">
      <c r="A20" s="86"/>
      <c r="B20" s="170" t="s">
        <v>62</v>
      </c>
      <c r="C20" s="74"/>
      <c r="D20" s="166" t="s">
        <v>63</v>
      </c>
    </row>
    <row r="21" spans="1:4" ht="21.75" customHeight="1">
      <c r="A21" s="86"/>
      <c r="B21" s="171" t="s">
        <v>64</v>
      </c>
      <c r="C21" s="74"/>
      <c r="D21" s="164" t="s">
        <v>20</v>
      </c>
    </row>
    <row r="22" spans="1:4" ht="21.75" customHeight="1">
      <c r="A22" s="86"/>
      <c r="B22" s="170" t="s">
        <v>60</v>
      </c>
      <c r="C22" s="74"/>
      <c r="D22" s="166" t="s">
        <v>61</v>
      </c>
    </row>
    <row r="23" spans="1:4" ht="21.75" customHeight="1">
      <c r="A23" s="86"/>
      <c r="B23" s="171" t="s">
        <v>21</v>
      </c>
      <c r="C23" s="74"/>
      <c r="D23" s="164" t="s">
        <v>59</v>
      </c>
    </row>
    <row r="24" spans="1:4" ht="21.75" customHeight="1">
      <c r="A24" s="86"/>
      <c r="B24" s="170" t="s">
        <v>22</v>
      </c>
      <c r="C24" s="74"/>
      <c r="D24" s="166" t="s">
        <v>23</v>
      </c>
    </row>
    <row r="25" spans="1:4" ht="21.75" customHeight="1">
      <c r="A25" s="86"/>
      <c r="B25" s="171" t="s">
        <v>24</v>
      </c>
      <c r="C25" s="74"/>
      <c r="D25" s="164" t="s">
        <v>25</v>
      </c>
    </row>
    <row r="26" spans="1:4" ht="21.75" customHeight="1">
      <c r="A26" s="86"/>
      <c r="B26" s="170" t="s">
        <v>122</v>
      </c>
      <c r="C26" s="74"/>
      <c r="D26" s="166" t="s">
        <v>48</v>
      </c>
    </row>
    <row r="27" spans="1:4" ht="21.75" customHeight="1">
      <c r="A27" s="86"/>
      <c r="B27" s="171" t="s">
        <v>49</v>
      </c>
      <c r="C27" s="74"/>
      <c r="D27" s="164" t="s">
        <v>50</v>
      </c>
    </row>
    <row r="28" spans="1:4" ht="21.75" customHeight="1">
      <c r="A28" s="86"/>
      <c r="B28" s="170" t="s">
        <v>53</v>
      </c>
      <c r="C28" s="74"/>
      <c r="D28" s="166" t="s">
        <v>54</v>
      </c>
    </row>
    <row r="29" spans="1:4" ht="21.75" customHeight="1">
      <c r="A29" s="86"/>
      <c r="B29" s="171" t="s">
        <v>55</v>
      </c>
      <c r="C29" s="74"/>
      <c r="D29" s="164" t="s">
        <v>57</v>
      </c>
    </row>
    <row r="30" spans="1:4" ht="21.75" customHeight="1">
      <c r="A30" s="86"/>
      <c r="B30" s="170" t="s">
        <v>56</v>
      </c>
      <c r="C30" s="74"/>
      <c r="D30" s="166" t="s">
        <v>58</v>
      </c>
    </row>
    <row r="31" spans="1:4" ht="21.75" customHeight="1">
      <c r="A31" s="86"/>
      <c r="B31" s="171" t="s">
        <v>69</v>
      </c>
      <c r="C31" s="74"/>
      <c r="D31" s="164" t="s">
        <v>71</v>
      </c>
    </row>
    <row r="32" spans="1:4" ht="21.75" customHeight="1">
      <c r="A32" s="86"/>
      <c r="B32" s="170" t="s">
        <v>70</v>
      </c>
      <c r="C32" s="75" t="e">
        <f>IF(AND($C$14=""),"",$C$34-$C$35)</f>
        <v>#VALUE!</v>
      </c>
      <c r="D32" s="166" t="s">
        <v>72</v>
      </c>
    </row>
    <row r="33" spans="1:4" ht="21.75" customHeight="1">
      <c r="A33" s="86"/>
      <c r="B33" s="170" t="s">
        <v>197</v>
      </c>
      <c r="C33" s="75" t="e">
        <f>SUM($C$16:$C$32)</f>
        <v>#VALUE!</v>
      </c>
      <c r="D33" s="167"/>
    </row>
    <row r="34" spans="1:4" ht="21.75" customHeight="1">
      <c r="A34" s="175" t="s">
        <v>207</v>
      </c>
      <c r="B34" s="173" t="s">
        <v>203</v>
      </c>
      <c r="C34" s="172" t="str">
        <f>IF(AND($C$6=""),"",SUM($C$5:$C$13))</f>
        <v/>
      </c>
      <c r="D34" s="37" t="s">
        <v>204</v>
      </c>
    </row>
    <row r="35" spans="1:4" ht="21.75" customHeight="1">
      <c r="A35" s="37"/>
      <c r="B35" s="174" t="s">
        <v>205</v>
      </c>
      <c r="C35" s="172" t="str">
        <f>IF(AND($C$16=""),"",SUM($C$16:$C$31))</f>
        <v/>
      </c>
      <c r="D35" s="37" t="s">
        <v>205</v>
      </c>
    </row>
    <row r="36" spans="1:4" ht="21.75" customHeight="1">
      <c r="A36" s="37"/>
      <c r="B36" s="174" t="s">
        <v>206</v>
      </c>
      <c r="C36" s="172" t="e">
        <f>IF(AND($C$32=""),"",SUM($C$16:$C$32))</f>
        <v>#VALUE!</v>
      </c>
      <c r="D36" s="176" t="s">
        <v>208</v>
      </c>
    </row>
  </sheetData>
  <phoneticPr fontId="3"/>
  <conditionalFormatting sqref="C5:C13">
    <cfRule type="containsBlanks" dxfId="1" priority="2">
      <formula>LEN(TRIM(C5))=0</formula>
    </cfRule>
  </conditionalFormatting>
  <conditionalFormatting sqref="C16:C31">
    <cfRule type="containsBlanks" dxfId="0" priority="1">
      <formula>LEN(TRIM(C16))=0</formula>
    </cfRule>
  </conditionalFormatting>
  <pageMargins left="0.25" right="0.25" top="0.75" bottom="0.75" header="0.3" footer="0.3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2:C31"/>
  <sheetViews>
    <sheetView workbookViewId="0">
      <selection activeCell="F14" sqref="F14"/>
    </sheetView>
  </sheetViews>
  <sheetFormatPr defaultRowHeight="21" customHeight="1"/>
  <cols>
    <col min="1" max="1" width="10.875" style="37" customWidth="1"/>
    <col min="2" max="2" width="12.375" style="37" customWidth="1"/>
    <col min="3" max="3" width="60.5" style="37" customWidth="1"/>
    <col min="4" max="16384" width="9" style="37"/>
  </cols>
  <sheetData>
    <row r="2" spans="1:3" ht="21" customHeight="1">
      <c r="B2" s="37" t="s">
        <v>120</v>
      </c>
    </row>
    <row r="3" spans="1:3" ht="21" customHeight="1">
      <c r="A3" s="203" t="s">
        <v>74</v>
      </c>
      <c r="B3" s="204" t="s">
        <v>108</v>
      </c>
      <c r="C3" s="205" t="s">
        <v>2</v>
      </c>
    </row>
    <row r="4" spans="1:3" ht="21" customHeight="1">
      <c r="A4" s="48"/>
      <c r="B4" s="53" t="s">
        <v>109</v>
      </c>
      <c r="C4" s="52" t="s">
        <v>13</v>
      </c>
    </row>
    <row r="5" spans="1:3" ht="21" customHeight="1">
      <c r="A5" s="203"/>
      <c r="B5" s="204" t="s">
        <v>3</v>
      </c>
      <c r="C5" s="205" t="s">
        <v>4</v>
      </c>
    </row>
    <row r="6" spans="1:3" ht="21" customHeight="1">
      <c r="A6" s="48"/>
      <c r="B6" s="53" t="s">
        <v>5</v>
      </c>
      <c r="C6" s="52" t="s">
        <v>52</v>
      </c>
    </row>
    <row r="7" spans="1:3" ht="21" customHeight="1">
      <c r="A7" s="203"/>
      <c r="B7" s="204" t="s">
        <v>6</v>
      </c>
      <c r="C7" s="205" t="s">
        <v>7</v>
      </c>
    </row>
    <row r="8" spans="1:3" ht="21" customHeight="1">
      <c r="A8" s="48"/>
      <c r="B8" s="53" t="s">
        <v>8</v>
      </c>
      <c r="C8" s="52" t="s">
        <v>10</v>
      </c>
    </row>
    <row r="9" spans="1:3" ht="21" customHeight="1">
      <c r="A9" s="203"/>
      <c r="B9" s="204" t="s">
        <v>76</v>
      </c>
      <c r="C9" s="205" t="s">
        <v>9</v>
      </c>
    </row>
    <row r="10" spans="1:3" ht="21" customHeight="1">
      <c r="A10" s="48"/>
      <c r="B10" s="53" t="s">
        <v>11</v>
      </c>
      <c r="C10" s="52" t="s">
        <v>156</v>
      </c>
    </row>
    <row r="11" spans="1:3" ht="21" customHeight="1">
      <c r="A11" s="203"/>
      <c r="B11" s="204" t="s">
        <v>12</v>
      </c>
      <c r="C11" s="205" t="s">
        <v>14</v>
      </c>
    </row>
    <row r="12" spans="1:3" ht="21" customHeight="1">
      <c r="A12" s="48"/>
      <c r="B12" s="53"/>
      <c r="C12" s="52"/>
    </row>
    <row r="13" spans="1:3" ht="21" customHeight="1">
      <c r="A13" s="203"/>
      <c r="B13" s="204"/>
      <c r="C13" s="205"/>
    </row>
    <row r="14" spans="1:3" ht="21" customHeight="1">
      <c r="A14" s="48" t="s">
        <v>75</v>
      </c>
      <c r="B14" s="53" t="s">
        <v>15</v>
      </c>
      <c r="C14" s="52" t="s">
        <v>16</v>
      </c>
    </row>
    <row r="15" spans="1:3" ht="21" customHeight="1">
      <c r="A15" s="203"/>
      <c r="B15" s="204" t="s">
        <v>6</v>
      </c>
      <c r="C15" s="205" t="s">
        <v>51</v>
      </c>
    </row>
    <row r="16" spans="1:3" ht="21" customHeight="1">
      <c r="A16" s="48"/>
      <c r="B16" s="53" t="s">
        <v>17</v>
      </c>
      <c r="C16" s="52" t="s">
        <v>186</v>
      </c>
    </row>
    <row r="17" spans="1:3" ht="21" customHeight="1">
      <c r="A17" s="203"/>
      <c r="B17" s="204" t="s">
        <v>18</v>
      </c>
      <c r="C17" s="205" t="s">
        <v>19</v>
      </c>
    </row>
    <row r="18" spans="1:3" ht="21" customHeight="1">
      <c r="A18" s="48"/>
      <c r="B18" s="53" t="s">
        <v>62</v>
      </c>
      <c r="C18" s="52" t="s">
        <v>63</v>
      </c>
    </row>
    <row r="19" spans="1:3" ht="21" customHeight="1">
      <c r="A19" s="203"/>
      <c r="B19" s="204" t="s">
        <v>64</v>
      </c>
      <c r="C19" s="205" t="s">
        <v>20</v>
      </c>
    </row>
    <row r="20" spans="1:3" ht="21" customHeight="1">
      <c r="A20" s="48"/>
      <c r="B20" s="53" t="s">
        <v>60</v>
      </c>
      <c r="C20" s="52" t="s">
        <v>61</v>
      </c>
    </row>
    <row r="21" spans="1:3" ht="21" customHeight="1">
      <c r="A21" s="203"/>
      <c r="B21" s="204" t="s">
        <v>21</v>
      </c>
      <c r="C21" s="205" t="s">
        <v>59</v>
      </c>
    </row>
    <row r="22" spans="1:3" ht="21" customHeight="1">
      <c r="A22" s="48"/>
      <c r="B22" s="53" t="s">
        <v>22</v>
      </c>
      <c r="C22" s="52" t="s">
        <v>23</v>
      </c>
    </row>
    <row r="23" spans="1:3" ht="21" customHeight="1">
      <c r="A23" s="203"/>
      <c r="B23" s="204" t="s">
        <v>24</v>
      </c>
      <c r="C23" s="205" t="s">
        <v>25</v>
      </c>
    </row>
    <row r="24" spans="1:3" ht="21" customHeight="1">
      <c r="A24" s="48"/>
      <c r="B24" s="53" t="s">
        <v>122</v>
      </c>
      <c r="C24" s="52" t="s">
        <v>237</v>
      </c>
    </row>
    <row r="25" spans="1:3" ht="21" customHeight="1">
      <c r="A25" s="203"/>
      <c r="B25" s="204" t="s">
        <v>49</v>
      </c>
      <c r="C25" s="205" t="s">
        <v>50</v>
      </c>
    </row>
    <row r="26" spans="1:3" ht="21" customHeight="1">
      <c r="A26" s="48"/>
      <c r="B26" s="53" t="s">
        <v>53</v>
      </c>
      <c r="C26" s="52" t="s">
        <v>54</v>
      </c>
    </row>
    <row r="27" spans="1:3" ht="21" customHeight="1">
      <c r="A27" s="203"/>
      <c r="B27" s="204" t="s">
        <v>55</v>
      </c>
      <c r="C27" s="205" t="s">
        <v>57</v>
      </c>
    </row>
    <row r="28" spans="1:3" ht="21" customHeight="1">
      <c r="A28" s="48"/>
      <c r="B28" s="53" t="s">
        <v>56</v>
      </c>
      <c r="C28" s="52" t="s">
        <v>58</v>
      </c>
    </row>
    <row r="29" spans="1:3" ht="21" customHeight="1">
      <c r="A29" s="203"/>
      <c r="B29" s="204" t="s">
        <v>69</v>
      </c>
      <c r="C29" s="205" t="s">
        <v>71</v>
      </c>
    </row>
    <row r="30" spans="1:3" ht="21" customHeight="1">
      <c r="A30" s="48"/>
      <c r="B30" s="53" t="s">
        <v>70</v>
      </c>
      <c r="C30" s="52" t="s">
        <v>72</v>
      </c>
    </row>
    <row r="31" spans="1:3" ht="21" customHeight="1">
      <c r="A31" s="42" t="s">
        <v>104</v>
      </c>
    </row>
  </sheetData>
  <phoneticPr fontId="3"/>
  <pageMargins left="0.62992125984251968" right="0.23622047244094491" top="0.74803149606299213" bottom="0.74803149606299213" header="0.31496062992125984" footer="0.31496062992125984"/>
  <pageSetup paperSize="9" scale="94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FI38"/>
  <sheetViews>
    <sheetView view="pageBreakPreview" zoomScaleNormal="100" zoomScaleSheetLayoutView="100" workbookViewId="0">
      <selection activeCell="Y37" sqref="Y37"/>
    </sheetView>
  </sheetViews>
  <sheetFormatPr defaultRowHeight="21" customHeight="1"/>
  <cols>
    <col min="1" max="1" width="5.75" style="58" customWidth="1"/>
    <col min="2" max="2" width="13.75" style="58" customWidth="1"/>
    <col min="3" max="3" width="14.625" style="58" customWidth="1"/>
    <col min="4" max="4" width="32.875" style="58" customWidth="1"/>
    <col min="5" max="5" width="20.25" style="58" customWidth="1"/>
    <col min="6" max="6" width="5.75" style="58" customWidth="1"/>
    <col min="7" max="7" width="13.75" style="58" customWidth="1"/>
    <col min="8" max="8" width="14.625" style="58" customWidth="1"/>
    <col min="9" max="9" width="32.875" style="58" customWidth="1"/>
    <col min="10" max="10" width="20.25" style="58" customWidth="1"/>
    <col min="11" max="11" width="5.75" style="58" customWidth="1"/>
    <col min="12" max="12" width="13.75" style="58" customWidth="1"/>
    <col min="13" max="13" width="14.625" style="58" customWidth="1"/>
    <col min="14" max="14" width="32.875" style="58" customWidth="1"/>
    <col min="15" max="15" width="20.25" style="58" customWidth="1"/>
    <col min="16" max="16" width="5.75" style="58" customWidth="1"/>
    <col min="17" max="17" width="13.75" style="58" customWidth="1"/>
    <col min="18" max="18" width="14.625" style="58" customWidth="1"/>
    <col min="19" max="19" width="32.875" style="58" customWidth="1"/>
    <col min="20" max="20" width="20.25" style="58" customWidth="1"/>
    <col min="21" max="21" width="5.75" style="58" customWidth="1"/>
    <col min="22" max="22" width="13.75" style="58" customWidth="1"/>
    <col min="23" max="23" width="14.625" style="58" customWidth="1"/>
    <col min="24" max="24" width="32.875" style="58" customWidth="1"/>
    <col min="25" max="25" width="20.25" style="58" customWidth="1"/>
    <col min="26" max="26" width="5.75" style="58" customWidth="1"/>
    <col min="27" max="27" width="13.75" style="58" customWidth="1"/>
    <col min="28" max="28" width="14.625" style="58" customWidth="1"/>
    <col min="29" max="29" width="32.875" style="58" customWidth="1"/>
    <col min="30" max="30" width="20.25" style="58" customWidth="1"/>
    <col min="31" max="31" width="5.75" style="58" customWidth="1"/>
    <col min="32" max="32" width="13.75" style="58" customWidth="1"/>
    <col min="33" max="33" width="14.625" style="58" customWidth="1"/>
    <col min="34" max="34" width="32.875" style="58" customWidth="1"/>
    <col min="35" max="35" width="20.25" style="58" customWidth="1"/>
    <col min="36" max="36" width="5.75" style="58" customWidth="1"/>
    <col min="37" max="37" width="13.75" style="58" customWidth="1"/>
    <col min="38" max="38" width="14.625" style="58" customWidth="1"/>
    <col min="39" max="39" width="32.875" style="58" customWidth="1"/>
    <col min="40" max="40" width="20.25" style="58" customWidth="1"/>
    <col min="41" max="41" width="5.75" style="58" customWidth="1"/>
    <col min="42" max="42" width="13.75" style="58" customWidth="1"/>
    <col min="43" max="43" width="14.625" style="58" customWidth="1"/>
    <col min="44" max="44" width="32.875" style="58" customWidth="1"/>
    <col min="45" max="45" width="20.25" style="58" customWidth="1"/>
    <col min="46" max="46" width="5.75" style="58" customWidth="1"/>
    <col min="47" max="47" width="13.75" style="58" customWidth="1"/>
    <col min="48" max="48" width="14.625" style="58" customWidth="1"/>
    <col min="49" max="49" width="32.875" style="58" customWidth="1"/>
    <col min="50" max="50" width="20.25" style="58" customWidth="1"/>
    <col min="51" max="51" width="5.75" style="58" customWidth="1"/>
    <col min="52" max="52" width="13.75" style="58" customWidth="1"/>
    <col min="53" max="53" width="14.625" style="58" customWidth="1"/>
    <col min="54" max="54" width="32.875" style="58" customWidth="1"/>
    <col min="55" max="55" width="20.25" style="58" customWidth="1"/>
    <col min="56" max="56" width="5.75" style="58" customWidth="1"/>
    <col min="57" max="57" width="13.75" style="58" customWidth="1"/>
    <col min="58" max="58" width="14.625" style="58" customWidth="1"/>
    <col min="59" max="59" width="32.875" style="58" customWidth="1"/>
    <col min="60" max="60" width="20.25" style="58" customWidth="1"/>
    <col min="61" max="61" width="5.75" style="58" customWidth="1"/>
    <col min="62" max="62" width="13.75" style="58" customWidth="1"/>
    <col min="63" max="63" width="14.625" style="58" customWidth="1"/>
    <col min="64" max="64" width="32.875" style="58" customWidth="1"/>
    <col min="65" max="65" width="20.25" style="58" customWidth="1"/>
    <col min="66" max="66" width="5.75" style="58" customWidth="1"/>
    <col min="67" max="67" width="13.75" style="58" customWidth="1"/>
    <col min="68" max="68" width="14.625" style="58" customWidth="1"/>
    <col min="69" max="69" width="32.875" style="58" customWidth="1"/>
    <col min="70" max="70" width="20.25" style="58" customWidth="1"/>
    <col min="71" max="71" width="5.75" style="58" customWidth="1"/>
    <col min="72" max="72" width="13.75" style="58" customWidth="1"/>
    <col min="73" max="73" width="14.625" style="58" customWidth="1"/>
    <col min="74" max="74" width="32.875" style="58" customWidth="1"/>
    <col min="75" max="75" width="20.25" style="58" customWidth="1"/>
    <col min="76" max="76" width="5.75" style="58" customWidth="1"/>
    <col min="77" max="77" width="13.75" style="58" customWidth="1"/>
    <col min="78" max="78" width="14.625" style="58" customWidth="1"/>
    <col min="79" max="79" width="32.875" style="58" customWidth="1"/>
    <col min="80" max="80" width="20.25" style="58" customWidth="1"/>
    <col min="81" max="81" width="5.75" style="58" customWidth="1"/>
    <col min="82" max="82" width="13.75" style="58" customWidth="1"/>
    <col min="83" max="83" width="14.625" style="58" customWidth="1"/>
    <col min="84" max="84" width="32.875" style="58" customWidth="1"/>
    <col min="85" max="85" width="20.25" style="58" customWidth="1"/>
    <col min="86" max="86" width="5.75" style="58" customWidth="1"/>
    <col min="87" max="87" width="13.75" style="58" customWidth="1"/>
    <col min="88" max="88" width="14.625" style="58" customWidth="1"/>
    <col min="89" max="89" width="32.875" style="58" customWidth="1"/>
    <col min="90" max="90" width="20.25" style="58" customWidth="1"/>
    <col min="91" max="91" width="5.75" style="58" customWidth="1"/>
    <col min="92" max="92" width="13.75" style="58" customWidth="1"/>
    <col min="93" max="93" width="14.625" style="58" customWidth="1"/>
    <col min="94" max="94" width="32.875" style="58" customWidth="1"/>
    <col min="95" max="95" width="20.25" style="58" customWidth="1"/>
    <col min="96" max="96" width="5.75" style="58" customWidth="1"/>
    <col min="97" max="97" width="13.75" style="58" customWidth="1"/>
    <col min="98" max="98" width="14.625" style="58" customWidth="1"/>
    <col min="99" max="99" width="32.875" style="58" customWidth="1"/>
    <col min="100" max="100" width="20.25" style="58" customWidth="1"/>
    <col min="101" max="101" width="5.75" style="58" customWidth="1"/>
    <col min="102" max="102" width="13.75" style="58" customWidth="1"/>
    <col min="103" max="103" width="14.625" style="58" customWidth="1"/>
    <col min="104" max="104" width="32.875" style="58" customWidth="1"/>
    <col min="105" max="105" width="20.25" style="58" customWidth="1"/>
    <col min="106" max="106" width="5.75" style="58" customWidth="1"/>
    <col min="107" max="107" width="13.75" style="58" customWidth="1"/>
    <col min="108" max="108" width="14.625" style="58" customWidth="1"/>
    <col min="109" max="109" width="32.875" style="58" customWidth="1"/>
    <col min="110" max="110" width="20.25" style="58" customWidth="1"/>
    <col min="111" max="111" width="5.75" style="58" customWidth="1"/>
    <col min="112" max="112" width="13.75" style="58" customWidth="1"/>
    <col min="113" max="113" width="14.625" style="58" customWidth="1"/>
    <col min="114" max="114" width="32.875" style="58" customWidth="1"/>
    <col min="115" max="115" width="20.25" style="58" customWidth="1"/>
    <col min="116" max="116" width="5.75" style="58" customWidth="1"/>
    <col min="117" max="117" width="13.75" style="58" customWidth="1"/>
    <col min="118" max="118" width="14.625" style="58" customWidth="1"/>
    <col min="119" max="119" width="32.875" style="58" customWidth="1"/>
    <col min="120" max="120" width="20.25" style="58" customWidth="1"/>
    <col min="121" max="121" width="5.75" style="58" customWidth="1"/>
    <col min="122" max="122" width="13.75" style="58" customWidth="1"/>
    <col min="123" max="123" width="14.625" style="58" customWidth="1"/>
    <col min="124" max="124" width="32.875" style="58" customWidth="1"/>
    <col min="125" max="125" width="20.25" style="58" customWidth="1"/>
    <col min="126" max="126" width="5.75" style="58" customWidth="1"/>
    <col min="127" max="127" width="13.75" style="58" customWidth="1"/>
    <col min="128" max="128" width="14.625" style="58" customWidth="1"/>
    <col min="129" max="129" width="32.875" style="58" customWidth="1"/>
    <col min="130" max="130" width="20.25" style="58" customWidth="1"/>
    <col min="131" max="131" width="5.75" style="58" customWidth="1"/>
    <col min="132" max="132" width="13.75" style="58" customWidth="1"/>
    <col min="133" max="133" width="14.625" style="58" customWidth="1"/>
    <col min="134" max="134" width="32.875" style="58" customWidth="1"/>
    <col min="135" max="135" width="20.25" style="58" customWidth="1"/>
    <col min="136" max="136" width="5.75" style="58" customWidth="1"/>
    <col min="137" max="137" width="13.75" style="58" customWidth="1"/>
    <col min="138" max="138" width="14.625" style="58" customWidth="1"/>
    <col min="139" max="139" width="32.875" style="58" customWidth="1"/>
    <col min="140" max="140" width="20.25" style="58" customWidth="1"/>
    <col min="141" max="141" width="5.75" style="58" customWidth="1"/>
    <col min="142" max="142" width="13.75" style="58" customWidth="1"/>
    <col min="143" max="143" width="14.625" style="58" customWidth="1"/>
    <col min="144" max="144" width="32.875" style="58" customWidth="1"/>
    <col min="145" max="145" width="20.25" style="58" customWidth="1"/>
    <col min="146" max="146" width="5.75" style="58" customWidth="1"/>
    <col min="147" max="147" width="13.75" style="58" customWidth="1"/>
    <col min="148" max="148" width="14.625" style="58" customWidth="1"/>
    <col min="149" max="149" width="32.875" style="58" customWidth="1"/>
    <col min="150" max="150" width="20.25" style="58" customWidth="1"/>
    <col min="151" max="151" width="5.75" style="58" customWidth="1"/>
    <col min="152" max="152" width="13.75" style="58" customWidth="1"/>
    <col min="153" max="153" width="14.625" style="58" customWidth="1"/>
    <col min="154" max="154" width="32.875" style="58" customWidth="1"/>
    <col min="155" max="155" width="20.25" style="58" customWidth="1"/>
    <col min="156" max="156" width="5.75" style="58" customWidth="1"/>
    <col min="157" max="157" width="13.75" style="58" customWidth="1"/>
    <col min="158" max="158" width="14.625" style="58" customWidth="1"/>
    <col min="159" max="159" width="32.875" style="58" customWidth="1"/>
    <col min="160" max="160" width="20.25" style="58" customWidth="1"/>
    <col min="161" max="161" width="5.75" style="58" customWidth="1"/>
    <col min="162" max="162" width="13.75" style="58" customWidth="1"/>
    <col min="163" max="163" width="14.625" style="58" customWidth="1"/>
    <col min="164" max="164" width="32.875" style="58" customWidth="1"/>
    <col min="165" max="165" width="20.25" style="58" customWidth="1"/>
  </cols>
  <sheetData>
    <row r="1" spans="1:165" ht="21" customHeight="1">
      <c r="A1" s="92"/>
      <c r="B1" s="37" t="s">
        <v>130</v>
      </c>
      <c r="C1" s="37"/>
      <c r="D1" s="37"/>
      <c r="E1" s="213" t="s">
        <v>134</v>
      </c>
      <c r="F1" s="92"/>
      <c r="G1" s="37" t="s">
        <v>94</v>
      </c>
      <c r="H1" s="37"/>
      <c r="I1" s="37"/>
      <c r="J1" s="214"/>
      <c r="K1" s="92"/>
      <c r="L1" s="37" t="s">
        <v>223</v>
      </c>
      <c r="M1" s="37"/>
      <c r="N1" s="37"/>
      <c r="O1" s="214"/>
      <c r="P1" s="92"/>
      <c r="Q1" s="37" t="s">
        <v>230</v>
      </c>
      <c r="R1" s="37"/>
      <c r="S1" s="37"/>
      <c r="T1" s="214"/>
      <c r="U1" s="92"/>
      <c r="V1" s="37" t="s">
        <v>261</v>
      </c>
      <c r="W1" s="37"/>
      <c r="X1" s="37"/>
      <c r="Y1" s="214"/>
      <c r="Z1" s="92"/>
      <c r="AA1" s="37" t="s">
        <v>262</v>
      </c>
      <c r="AB1" s="37"/>
      <c r="AC1" s="37"/>
      <c r="AD1" s="214"/>
      <c r="AE1" s="92"/>
      <c r="AF1" s="37" t="s">
        <v>263</v>
      </c>
      <c r="AG1" s="37"/>
      <c r="AH1" s="37"/>
      <c r="AI1" s="214"/>
      <c r="AJ1" s="92"/>
      <c r="AK1" s="37" t="s">
        <v>264</v>
      </c>
      <c r="AL1" s="37"/>
      <c r="AM1" s="37"/>
      <c r="AN1" s="214"/>
      <c r="AO1" s="92"/>
      <c r="AP1" s="37" t="s">
        <v>265</v>
      </c>
      <c r="AQ1" s="37"/>
      <c r="AR1" s="37"/>
      <c r="AS1" s="214"/>
      <c r="AT1" s="92"/>
      <c r="AU1" s="37" t="s">
        <v>266</v>
      </c>
      <c r="AV1" s="37"/>
      <c r="AW1" s="37"/>
      <c r="AX1" s="214"/>
      <c r="AY1" s="92"/>
      <c r="AZ1" s="37" t="s">
        <v>267</v>
      </c>
      <c r="BA1" s="37"/>
      <c r="BB1" s="37"/>
      <c r="BC1" s="214"/>
      <c r="BD1" s="92"/>
      <c r="BE1" s="37" t="s">
        <v>268</v>
      </c>
      <c r="BF1" s="37"/>
      <c r="BG1" s="37"/>
      <c r="BH1" s="214"/>
      <c r="BI1" s="92"/>
      <c r="BJ1" s="37" t="s">
        <v>269</v>
      </c>
      <c r="BK1" s="37"/>
      <c r="BL1" s="37"/>
      <c r="BM1" s="214"/>
      <c r="BN1" s="92"/>
      <c r="BO1" s="37" t="s">
        <v>270</v>
      </c>
      <c r="BP1" s="37"/>
      <c r="BQ1" s="37"/>
      <c r="BR1" s="214"/>
      <c r="BS1" s="92"/>
      <c r="BT1" s="37" t="s">
        <v>271</v>
      </c>
      <c r="BU1" s="37"/>
      <c r="BV1" s="37"/>
      <c r="BW1" s="214"/>
      <c r="BX1" s="92"/>
      <c r="BY1" s="37" t="s">
        <v>272</v>
      </c>
      <c r="BZ1" s="37"/>
      <c r="CA1" s="37"/>
      <c r="CB1" s="214"/>
      <c r="CC1" s="92"/>
      <c r="CD1" s="37" t="s">
        <v>273</v>
      </c>
      <c r="CE1" s="37"/>
      <c r="CF1" s="37"/>
      <c r="CG1" s="214"/>
      <c r="CH1" s="92"/>
      <c r="CI1" s="37" t="s">
        <v>274</v>
      </c>
      <c r="CJ1" s="37"/>
      <c r="CK1" s="37"/>
      <c r="CL1" s="214"/>
      <c r="CM1" s="92"/>
      <c r="CN1" s="37" t="s">
        <v>275</v>
      </c>
      <c r="CO1" s="37"/>
      <c r="CP1" s="37"/>
      <c r="CQ1" s="214"/>
      <c r="CR1" s="92"/>
      <c r="CS1" s="37" t="s">
        <v>276</v>
      </c>
      <c r="CT1" s="37"/>
      <c r="CU1" s="37"/>
      <c r="CV1" s="214"/>
      <c r="CW1" s="92"/>
      <c r="CX1" s="37" t="s">
        <v>277</v>
      </c>
      <c r="CY1" s="37"/>
      <c r="CZ1" s="37"/>
      <c r="DA1" s="214"/>
      <c r="DB1" s="92"/>
      <c r="DC1" s="37" t="s">
        <v>278</v>
      </c>
      <c r="DD1" s="37"/>
      <c r="DE1" s="37"/>
      <c r="DF1" s="214"/>
      <c r="DG1" s="92"/>
      <c r="DH1" s="37" t="s">
        <v>279</v>
      </c>
      <c r="DI1" s="37"/>
      <c r="DJ1" s="37"/>
      <c r="DK1" s="214"/>
      <c r="DL1" s="92"/>
      <c r="DM1" s="37" t="s">
        <v>280</v>
      </c>
      <c r="DN1" s="37"/>
      <c r="DO1" s="37"/>
      <c r="DP1" s="214"/>
      <c r="DQ1" s="92"/>
      <c r="DR1" s="37" t="s">
        <v>281</v>
      </c>
      <c r="DS1" s="37"/>
      <c r="DT1" s="37"/>
      <c r="DU1" s="214"/>
      <c r="DV1" s="92"/>
      <c r="DW1" s="37" t="s">
        <v>282</v>
      </c>
      <c r="DX1" s="37"/>
      <c r="DY1" s="37"/>
      <c r="DZ1" s="214"/>
      <c r="EA1" s="92"/>
      <c r="EB1" s="37" t="s">
        <v>283</v>
      </c>
      <c r="EC1" s="37"/>
      <c r="ED1" s="37"/>
      <c r="EE1" s="214"/>
      <c r="EF1" s="92"/>
      <c r="EG1" s="37" t="s">
        <v>284</v>
      </c>
      <c r="EH1" s="37"/>
      <c r="EI1" s="37"/>
      <c r="EJ1" s="214"/>
      <c r="EK1" s="92"/>
      <c r="EL1" s="37" t="s">
        <v>285</v>
      </c>
      <c r="EM1" s="37"/>
      <c r="EN1" s="37"/>
      <c r="EO1" s="214"/>
      <c r="EP1" s="92"/>
      <c r="EQ1" s="37" t="s">
        <v>286</v>
      </c>
      <c r="ER1" s="37"/>
      <c r="ES1" s="37"/>
      <c r="ET1" s="214"/>
      <c r="EU1" s="92"/>
      <c r="EV1" s="37" t="s">
        <v>287</v>
      </c>
      <c r="EW1" s="37"/>
      <c r="EX1" s="37"/>
      <c r="EY1" s="214"/>
      <c r="EZ1" s="92"/>
      <c r="FA1" s="37" t="s">
        <v>288</v>
      </c>
      <c r="FB1" s="37"/>
      <c r="FC1" s="37"/>
      <c r="FD1" s="214"/>
      <c r="FE1" s="92"/>
      <c r="FF1" s="37" t="s">
        <v>289</v>
      </c>
      <c r="FG1" s="37"/>
      <c r="FH1" s="37"/>
      <c r="FI1" s="214"/>
    </row>
    <row r="2" spans="1:165" ht="21" customHeight="1" thickBot="1">
      <c r="A2" s="93"/>
      <c r="B2" s="86"/>
      <c r="C2" s="263" t="s">
        <v>127</v>
      </c>
      <c r="D2" s="263"/>
      <c r="E2" s="111">
        <f>'科　目'!$D$5</f>
        <v>0</v>
      </c>
      <c r="F2" s="93"/>
      <c r="G2" s="86"/>
      <c r="H2" s="267" t="s">
        <v>127</v>
      </c>
      <c r="I2" s="267"/>
      <c r="J2" s="211"/>
      <c r="K2" s="93"/>
      <c r="L2" s="86"/>
      <c r="M2" s="267" t="s">
        <v>127</v>
      </c>
      <c r="N2" s="267"/>
      <c r="O2" s="211"/>
      <c r="P2" s="93"/>
      <c r="Q2" s="86"/>
      <c r="R2" s="267" t="s">
        <v>127</v>
      </c>
      <c r="S2" s="267"/>
      <c r="T2" s="211"/>
      <c r="U2" s="93"/>
      <c r="V2" s="86"/>
      <c r="W2" s="267" t="s">
        <v>127</v>
      </c>
      <c r="X2" s="267"/>
      <c r="Y2" s="211"/>
      <c r="Z2" s="93"/>
      <c r="AA2" s="86"/>
      <c r="AB2" s="267" t="s">
        <v>127</v>
      </c>
      <c r="AC2" s="267"/>
      <c r="AD2" s="211"/>
      <c r="AE2" s="93"/>
      <c r="AF2" s="86"/>
      <c r="AG2" s="267" t="s">
        <v>127</v>
      </c>
      <c r="AH2" s="267"/>
      <c r="AI2" s="211"/>
      <c r="AJ2" s="93"/>
      <c r="AK2" s="86"/>
      <c r="AL2" s="267" t="s">
        <v>127</v>
      </c>
      <c r="AM2" s="267"/>
      <c r="AN2" s="211"/>
      <c r="AO2" s="93"/>
      <c r="AP2" s="86"/>
      <c r="AQ2" s="267" t="s">
        <v>127</v>
      </c>
      <c r="AR2" s="267"/>
      <c r="AS2" s="211"/>
      <c r="AT2" s="93"/>
      <c r="AU2" s="86"/>
      <c r="AV2" s="267" t="s">
        <v>127</v>
      </c>
      <c r="AW2" s="267"/>
      <c r="AX2" s="211"/>
      <c r="AY2" s="93"/>
      <c r="AZ2" s="86"/>
      <c r="BA2" s="267" t="s">
        <v>127</v>
      </c>
      <c r="BB2" s="267"/>
      <c r="BC2" s="211"/>
      <c r="BD2" s="93"/>
      <c r="BE2" s="86"/>
      <c r="BF2" s="267" t="s">
        <v>127</v>
      </c>
      <c r="BG2" s="267"/>
      <c r="BH2" s="211"/>
      <c r="BI2" s="93"/>
      <c r="BJ2" s="86"/>
      <c r="BK2" s="267" t="s">
        <v>127</v>
      </c>
      <c r="BL2" s="267"/>
      <c r="BM2" s="211"/>
      <c r="BN2" s="93"/>
      <c r="BO2" s="86"/>
      <c r="BP2" s="267" t="s">
        <v>127</v>
      </c>
      <c r="BQ2" s="267"/>
      <c r="BR2" s="211"/>
      <c r="BS2" s="93"/>
      <c r="BT2" s="86"/>
      <c r="BU2" s="267" t="s">
        <v>127</v>
      </c>
      <c r="BV2" s="267"/>
      <c r="BW2" s="211"/>
      <c r="BX2" s="93"/>
      <c r="BY2" s="86"/>
      <c r="BZ2" s="267" t="s">
        <v>127</v>
      </c>
      <c r="CA2" s="267"/>
      <c r="CB2" s="211"/>
      <c r="CC2" s="93"/>
      <c r="CD2" s="86"/>
      <c r="CE2" s="267" t="s">
        <v>127</v>
      </c>
      <c r="CF2" s="267"/>
      <c r="CG2" s="211"/>
      <c r="CH2" s="93"/>
      <c r="CI2" s="86"/>
      <c r="CJ2" s="267" t="s">
        <v>127</v>
      </c>
      <c r="CK2" s="267"/>
      <c r="CL2" s="211"/>
      <c r="CM2" s="93"/>
      <c r="CN2" s="86"/>
      <c r="CO2" s="267" t="s">
        <v>127</v>
      </c>
      <c r="CP2" s="267"/>
      <c r="CQ2" s="211"/>
      <c r="CR2" s="93"/>
      <c r="CS2" s="86"/>
      <c r="CT2" s="267" t="s">
        <v>127</v>
      </c>
      <c r="CU2" s="267"/>
      <c r="CV2" s="211"/>
      <c r="CW2" s="93"/>
      <c r="CX2" s="86"/>
      <c r="CY2" s="267" t="s">
        <v>127</v>
      </c>
      <c r="CZ2" s="267"/>
      <c r="DA2" s="211"/>
      <c r="DB2" s="93"/>
      <c r="DC2" s="86"/>
      <c r="DD2" s="267" t="s">
        <v>127</v>
      </c>
      <c r="DE2" s="267"/>
      <c r="DF2" s="211"/>
      <c r="DG2" s="93"/>
      <c r="DH2" s="86"/>
      <c r="DI2" s="267" t="s">
        <v>127</v>
      </c>
      <c r="DJ2" s="267"/>
      <c r="DK2" s="211"/>
      <c r="DL2" s="93"/>
      <c r="DM2" s="86"/>
      <c r="DN2" s="267" t="s">
        <v>127</v>
      </c>
      <c r="DO2" s="267"/>
      <c r="DP2" s="211"/>
      <c r="DQ2" s="93"/>
      <c r="DR2" s="86"/>
      <c r="DS2" s="267" t="s">
        <v>127</v>
      </c>
      <c r="DT2" s="267"/>
      <c r="DU2" s="211"/>
      <c r="DV2" s="93"/>
      <c r="DW2" s="86"/>
      <c r="DX2" s="267" t="s">
        <v>127</v>
      </c>
      <c r="DY2" s="267"/>
      <c r="DZ2" s="211"/>
      <c r="EA2" s="93"/>
      <c r="EB2" s="86"/>
      <c r="EC2" s="267" t="s">
        <v>127</v>
      </c>
      <c r="ED2" s="267"/>
      <c r="EE2" s="211"/>
      <c r="EF2" s="93"/>
      <c r="EG2" s="86"/>
      <c r="EH2" s="267" t="s">
        <v>127</v>
      </c>
      <c r="EI2" s="267"/>
      <c r="EJ2" s="211"/>
      <c r="EK2" s="93"/>
      <c r="EL2" s="86"/>
      <c r="EM2" s="267" t="s">
        <v>127</v>
      </c>
      <c r="EN2" s="267"/>
      <c r="EO2" s="211"/>
      <c r="EP2" s="93"/>
      <c r="EQ2" s="86"/>
      <c r="ER2" s="267" t="s">
        <v>127</v>
      </c>
      <c r="ES2" s="267"/>
      <c r="ET2" s="211"/>
      <c r="EU2" s="93"/>
      <c r="EV2" s="86"/>
      <c r="EW2" s="267" t="s">
        <v>127</v>
      </c>
      <c r="EX2" s="267"/>
      <c r="EY2" s="211"/>
      <c r="EZ2" s="93"/>
      <c r="FA2" s="86"/>
      <c r="FB2" s="267" t="s">
        <v>127</v>
      </c>
      <c r="FC2" s="267"/>
      <c r="FD2" s="211"/>
      <c r="FE2" s="93"/>
      <c r="FF2" s="86"/>
      <c r="FG2" s="267" t="s">
        <v>127</v>
      </c>
      <c r="FH2" s="267"/>
      <c r="FI2" s="211"/>
    </row>
    <row r="3" spans="1:165" ht="21" customHeight="1" thickTop="1">
      <c r="A3" s="94"/>
      <c r="B3" s="95" t="s">
        <v>129</v>
      </c>
      <c r="C3" s="95" t="s">
        <v>133</v>
      </c>
      <c r="D3" s="95" t="s">
        <v>125</v>
      </c>
      <c r="E3" s="110" t="s">
        <v>126</v>
      </c>
      <c r="F3" s="94"/>
      <c r="G3" s="95" t="s">
        <v>129</v>
      </c>
      <c r="H3" s="95" t="s">
        <v>133</v>
      </c>
      <c r="I3" s="95" t="s">
        <v>125</v>
      </c>
      <c r="J3" s="91" t="s">
        <v>126</v>
      </c>
      <c r="K3" s="94"/>
      <c r="L3" s="95" t="s">
        <v>129</v>
      </c>
      <c r="M3" s="95" t="s">
        <v>133</v>
      </c>
      <c r="N3" s="95" t="s">
        <v>125</v>
      </c>
      <c r="O3" s="91" t="s">
        <v>126</v>
      </c>
      <c r="P3" s="94"/>
      <c r="Q3" s="95" t="s">
        <v>129</v>
      </c>
      <c r="R3" s="95" t="s">
        <v>133</v>
      </c>
      <c r="S3" s="95" t="s">
        <v>125</v>
      </c>
      <c r="T3" s="91" t="s">
        <v>126</v>
      </c>
      <c r="U3" s="94"/>
      <c r="V3" s="95" t="s">
        <v>129</v>
      </c>
      <c r="W3" s="95" t="s">
        <v>133</v>
      </c>
      <c r="X3" s="95" t="s">
        <v>125</v>
      </c>
      <c r="Y3" s="91" t="s">
        <v>126</v>
      </c>
      <c r="Z3" s="94"/>
      <c r="AA3" s="95" t="s">
        <v>129</v>
      </c>
      <c r="AB3" s="95" t="s">
        <v>133</v>
      </c>
      <c r="AC3" s="95" t="s">
        <v>125</v>
      </c>
      <c r="AD3" s="91" t="s">
        <v>126</v>
      </c>
      <c r="AE3" s="94"/>
      <c r="AF3" s="95" t="s">
        <v>129</v>
      </c>
      <c r="AG3" s="95" t="s">
        <v>133</v>
      </c>
      <c r="AH3" s="95" t="s">
        <v>125</v>
      </c>
      <c r="AI3" s="91" t="s">
        <v>126</v>
      </c>
      <c r="AJ3" s="94"/>
      <c r="AK3" s="95" t="s">
        <v>129</v>
      </c>
      <c r="AL3" s="95" t="s">
        <v>133</v>
      </c>
      <c r="AM3" s="95" t="s">
        <v>125</v>
      </c>
      <c r="AN3" s="91" t="s">
        <v>126</v>
      </c>
      <c r="AO3" s="94"/>
      <c r="AP3" s="95" t="s">
        <v>129</v>
      </c>
      <c r="AQ3" s="95" t="s">
        <v>133</v>
      </c>
      <c r="AR3" s="95" t="s">
        <v>125</v>
      </c>
      <c r="AS3" s="91" t="s">
        <v>126</v>
      </c>
      <c r="AT3" s="94"/>
      <c r="AU3" s="95" t="s">
        <v>129</v>
      </c>
      <c r="AV3" s="95" t="s">
        <v>133</v>
      </c>
      <c r="AW3" s="95" t="s">
        <v>125</v>
      </c>
      <c r="AX3" s="91" t="s">
        <v>126</v>
      </c>
      <c r="AY3" s="94"/>
      <c r="AZ3" s="95" t="s">
        <v>129</v>
      </c>
      <c r="BA3" s="95" t="s">
        <v>133</v>
      </c>
      <c r="BB3" s="95" t="s">
        <v>125</v>
      </c>
      <c r="BC3" s="91" t="s">
        <v>126</v>
      </c>
      <c r="BD3" s="94"/>
      <c r="BE3" s="95" t="s">
        <v>129</v>
      </c>
      <c r="BF3" s="95" t="s">
        <v>133</v>
      </c>
      <c r="BG3" s="95" t="s">
        <v>125</v>
      </c>
      <c r="BH3" s="91" t="s">
        <v>126</v>
      </c>
      <c r="BI3" s="94"/>
      <c r="BJ3" s="95" t="s">
        <v>129</v>
      </c>
      <c r="BK3" s="95" t="s">
        <v>133</v>
      </c>
      <c r="BL3" s="95" t="s">
        <v>125</v>
      </c>
      <c r="BM3" s="91" t="s">
        <v>126</v>
      </c>
      <c r="BN3" s="94"/>
      <c r="BO3" s="95" t="s">
        <v>129</v>
      </c>
      <c r="BP3" s="95" t="s">
        <v>133</v>
      </c>
      <c r="BQ3" s="95" t="s">
        <v>125</v>
      </c>
      <c r="BR3" s="91" t="s">
        <v>126</v>
      </c>
      <c r="BS3" s="94"/>
      <c r="BT3" s="95" t="s">
        <v>129</v>
      </c>
      <c r="BU3" s="95" t="s">
        <v>133</v>
      </c>
      <c r="BV3" s="95" t="s">
        <v>125</v>
      </c>
      <c r="BW3" s="91" t="s">
        <v>126</v>
      </c>
      <c r="BX3" s="94"/>
      <c r="BY3" s="95" t="s">
        <v>129</v>
      </c>
      <c r="BZ3" s="95" t="s">
        <v>133</v>
      </c>
      <c r="CA3" s="95" t="s">
        <v>125</v>
      </c>
      <c r="CB3" s="91" t="s">
        <v>126</v>
      </c>
      <c r="CC3" s="94"/>
      <c r="CD3" s="95" t="s">
        <v>129</v>
      </c>
      <c r="CE3" s="95" t="s">
        <v>133</v>
      </c>
      <c r="CF3" s="95" t="s">
        <v>125</v>
      </c>
      <c r="CG3" s="91" t="s">
        <v>126</v>
      </c>
      <c r="CH3" s="94"/>
      <c r="CI3" s="95" t="s">
        <v>129</v>
      </c>
      <c r="CJ3" s="95" t="s">
        <v>133</v>
      </c>
      <c r="CK3" s="95" t="s">
        <v>125</v>
      </c>
      <c r="CL3" s="91" t="s">
        <v>126</v>
      </c>
      <c r="CM3" s="94"/>
      <c r="CN3" s="95" t="s">
        <v>129</v>
      </c>
      <c r="CO3" s="95" t="s">
        <v>133</v>
      </c>
      <c r="CP3" s="95" t="s">
        <v>125</v>
      </c>
      <c r="CQ3" s="91" t="s">
        <v>126</v>
      </c>
      <c r="CR3" s="94"/>
      <c r="CS3" s="95" t="s">
        <v>129</v>
      </c>
      <c r="CT3" s="95" t="s">
        <v>133</v>
      </c>
      <c r="CU3" s="95" t="s">
        <v>125</v>
      </c>
      <c r="CV3" s="91" t="s">
        <v>126</v>
      </c>
      <c r="CW3" s="94"/>
      <c r="CX3" s="95" t="s">
        <v>129</v>
      </c>
      <c r="CY3" s="95" t="s">
        <v>133</v>
      </c>
      <c r="CZ3" s="95" t="s">
        <v>125</v>
      </c>
      <c r="DA3" s="91" t="s">
        <v>126</v>
      </c>
      <c r="DB3" s="94"/>
      <c r="DC3" s="95" t="s">
        <v>129</v>
      </c>
      <c r="DD3" s="95" t="s">
        <v>133</v>
      </c>
      <c r="DE3" s="95" t="s">
        <v>125</v>
      </c>
      <c r="DF3" s="91" t="s">
        <v>126</v>
      </c>
      <c r="DG3" s="94"/>
      <c r="DH3" s="95" t="s">
        <v>129</v>
      </c>
      <c r="DI3" s="95" t="s">
        <v>133</v>
      </c>
      <c r="DJ3" s="95" t="s">
        <v>125</v>
      </c>
      <c r="DK3" s="91" t="s">
        <v>126</v>
      </c>
      <c r="DL3" s="94"/>
      <c r="DM3" s="95" t="s">
        <v>129</v>
      </c>
      <c r="DN3" s="95" t="s">
        <v>133</v>
      </c>
      <c r="DO3" s="95" t="s">
        <v>125</v>
      </c>
      <c r="DP3" s="91" t="s">
        <v>126</v>
      </c>
      <c r="DQ3" s="94"/>
      <c r="DR3" s="95" t="s">
        <v>129</v>
      </c>
      <c r="DS3" s="95" t="s">
        <v>133</v>
      </c>
      <c r="DT3" s="95" t="s">
        <v>125</v>
      </c>
      <c r="DU3" s="91" t="s">
        <v>126</v>
      </c>
      <c r="DV3" s="94"/>
      <c r="DW3" s="95" t="s">
        <v>129</v>
      </c>
      <c r="DX3" s="95" t="s">
        <v>133</v>
      </c>
      <c r="DY3" s="95" t="s">
        <v>125</v>
      </c>
      <c r="DZ3" s="91" t="s">
        <v>126</v>
      </c>
      <c r="EA3" s="94"/>
      <c r="EB3" s="95" t="s">
        <v>129</v>
      </c>
      <c r="EC3" s="95" t="s">
        <v>133</v>
      </c>
      <c r="ED3" s="95" t="s">
        <v>125</v>
      </c>
      <c r="EE3" s="91" t="s">
        <v>126</v>
      </c>
      <c r="EF3" s="94"/>
      <c r="EG3" s="95" t="s">
        <v>129</v>
      </c>
      <c r="EH3" s="95" t="s">
        <v>133</v>
      </c>
      <c r="EI3" s="95" t="s">
        <v>125</v>
      </c>
      <c r="EJ3" s="91" t="s">
        <v>126</v>
      </c>
      <c r="EK3" s="94"/>
      <c r="EL3" s="95" t="s">
        <v>129</v>
      </c>
      <c r="EM3" s="95" t="s">
        <v>133</v>
      </c>
      <c r="EN3" s="95" t="s">
        <v>125</v>
      </c>
      <c r="EO3" s="91" t="s">
        <v>126</v>
      </c>
      <c r="EP3" s="94"/>
      <c r="EQ3" s="95" t="s">
        <v>129</v>
      </c>
      <c r="ER3" s="95" t="s">
        <v>133</v>
      </c>
      <c r="ES3" s="95" t="s">
        <v>125</v>
      </c>
      <c r="ET3" s="91" t="s">
        <v>126</v>
      </c>
      <c r="EU3" s="94"/>
      <c r="EV3" s="95" t="s">
        <v>129</v>
      </c>
      <c r="EW3" s="95" t="s">
        <v>133</v>
      </c>
      <c r="EX3" s="95" t="s">
        <v>125</v>
      </c>
      <c r="EY3" s="91" t="s">
        <v>126</v>
      </c>
      <c r="EZ3" s="94"/>
      <c r="FA3" s="95" t="s">
        <v>129</v>
      </c>
      <c r="FB3" s="95" t="s">
        <v>133</v>
      </c>
      <c r="FC3" s="95" t="s">
        <v>125</v>
      </c>
      <c r="FD3" s="91" t="s">
        <v>126</v>
      </c>
      <c r="FE3" s="94"/>
      <c r="FF3" s="95" t="s">
        <v>129</v>
      </c>
      <c r="FG3" s="95" t="s">
        <v>133</v>
      </c>
      <c r="FH3" s="95" t="s">
        <v>125</v>
      </c>
      <c r="FI3" s="91" t="s">
        <v>126</v>
      </c>
    </row>
    <row r="4" spans="1:165" ht="21" customHeight="1">
      <c r="A4" s="87">
        <v>1</v>
      </c>
      <c r="B4" s="212"/>
      <c r="C4" s="102" t="str">
        <f>IF(AND(E4=""),"","町内会費")</f>
        <v/>
      </c>
      <c r="D4" s="221"/>
      <c r="E4" s="222"/>
      <c r="F4" s="87">
        <v>34</v>
      </c>
      <c r="G4" s="212"/>
      <c r="H4" s="102" t="str">
        <f>IF(AND(J4=""),"","町内会費")</f>
        <v/>
      </c>
      <c r="I4" s="221"/>
      <c r="J4" s="236"/>
      <c r="K4" s="87">
        <v>66</v>
      </c>
      <c r="L4" s="212"/>
      <c r="M4" s="102" t="str">
        <f>IF(AND(O4=""),"","町内会費")</f>
        <v/>
      </c>
      <c r="N4" s="221"/>
      <c r="O4" s="222"/>
      <c r="P4" s="87">
        <v>98</v>
      </c>
      <c r="Q4" s="212"/>
      <c r="R4" s="102" t="str">
        <f>IF(AND(T4=""),"","町内会費")</f>
        <v/>
      </c>
      <c r="S4" s="221"/>
      <c r="T4" s="222"/>
      <c r="U4" s="87">
        <v>130</v>
      </c>
      <c r="V4" s="212"/>
      <c r="W4" s="102" t="str">
        <f>IF(AND(Y4=""),"","町内会費")</f>
        <v/>
      </c>
      <c r="X4" s="221"/>
      <c r="Y4" s="222"/>
      <c r="Z4" s="87">
        <v>162</v>
      </c>
      <c r="AA4" s="212"/>
      <c r="AB4" s="102" t="str">
        <f>IF(AND(AD4=""),"","町内会費")</f>
        <v/>
      </c>
      <c r="AC4" s="221"/>
      <c r="AD4" s="222"/>
      <c r="AE4" s="87">
        <v>194</v>
      </c>
      <c r="AF4" s="212"/>
      <c r="AG4" s="102" t="str">
        <f>IF(AND(AI4=""),"","町内会費")</f>
        <v/>
      </c>
      <c r="AH4" s="221"/>
      <c r="AI4" s="222"/>
      <c r="AJ4" s="87">
        <v>226</v>
      </c>
      <c r="AK4" s="212"/>
      <c r="AL4" s="102" t="str">
        <f>IF(AND(AN4=""),"","町内会費")</f>
        <v/>
      </c>
      <c r="AM4" s="221"/>
      <c r="AN4" s="237"/>
      <c r="AO4" s="87">
        <v>258</v>
      </c>
      <c r="AP4" s="212"/>
      <c r="AQ4" s="102" t="str">
        <f>IF(AND(AS4=""),"","町内会費")</f>
        <v/>
      </c>
      <c r="AR4" s="221"/>
      <c r="AS4" s="222"/>
      <c r="AT4" s="87">
        <v>290</v>
      </c>
      <c r="AU4" s="212"/>
      <c r="AV4" s="102" t="str">
        <f>IF(AND(AX4=""),"","町内会費")</f>
        <v/>
      </c>
      <c r="AW4" s="221"/>
      <c r="AX4" s="222"/>
      <c r="AY4" s="87">
        <v>322</v>
      </c>
      <c r="AZ4" s="212"/>
      <c r="BA4" s="102" t="str">
        <f>IF(AND(BC4=""),"","町内会費")</f>
        <v/>
      </c>
      <c r="BB4" s="221"/>
      <c r="BC4" s="222"/>
      <c r="BD4" s="87">
        <v>354</v>
      </c>
      <c r="BE4" s="212"/>
      <c r="BF4" s="102" t="str">
        <f>IF(AND(BH4=""),"","町内会費")</f>
        <v/>
      </c>
      <c r="BG4" s="221"/>
      <c r="BH4" s="222"/>
      <c r="BI4" s="87">
        <v>386</v>
      </c>
      <c r="BJ4" s="212"/>
      <c r="BK4" s="102" t="str">
        <f>IF(AND(BM4=""),"","町内会費")</f>
        <v/>
      </c>
      <c r="BL4" s="221"/>
      <c r="BM4" s="222"/>
      <c r="BN4" s="87">
        <v>418</v>
      </c>
      <c r="BO4" s="212"/>
      <c r="BP4" s="102" t="str">
        <f>IF(AND(BR4=""),"","町内会費")</f>
        <v/>
      </c>
      <c r="BQ4" s="221"/>
      <c r="BR4" s="222"/>
      <c r="BS4" s="87">
        <v>450</v>
      </c>
      <c r="BT4" s="212"/>
      <c r="BU4" s="102" t="str">
        <f>IF(AND(BW4=""),"","町内会費")</f>
        <v/>
      </c>
      <c r="BV4" s="221"/>
      <c r="BW4" s="222"/>
      <c r="BX4" s="87">
        <v>482</v>
      </c>
      <c r="BY4" s="212"/>
      <c r="BZ4" s="102" t="str">
        <f>IF(AND(CB4=""),"","町内会費")</f>
        <v/>
      </c>
      <c r="CA4" s="221"/>
      <c r="CB4" s="222"/>
      <c r="CC4" s="87">
        <v>514</v>
      </c>
      <c r="CD4" s="212"/>
      <c r="CE4" s="102" t="str">
        <f>IF(AND(CG4=""),"","町内会費")</f>
        <v/>
      </c>
      <c r="CF4" s="221"/>
      <c r="CG4" s="222"/>
      <c r="CH4" s="87">
        <v>546</v>
      </c>
      <c r="CI4" s="212"/>
      <c r="CJ4" s="102" t="str">
        <f>IF(AND(CL4=""),"","町内会費")</f>
        <v/>
      </c>
      <c r="CK4" s="221"/>
      <c r="CL4" s="222"/>
      <c r="CM4" s="87">
        <v>578</v>
      </c>
      <c r="CN4" s="212"/>
      <c r="CO4" s="102" t="str">
        <f>IF(AND(CQ4=""),"","町内会費")</f>
        <v/>
      </c>
      <c r="CP4" s="221"/>
      <c r="CQ4" s="222"/>
      <c r="CR4" s="87">
        <v>610</v>
      </c>
      <c r="CS4" s="212"/>
      <c r="CT4" s="102" t="str">
        <f>IF(AND(CV4=""),"","町内会費")</f>
        <v/>
      </c>
      <c r="CU4" s="221"/>
      <c r="CV4" s="222"/>
      <c r="CW4" s="87">
        <v>642</v>
      </c>
      <c r="CX4" s="212"/>
      <c r="CY4" s="102" t="str">
        <f>IF(AND(DA4=""),"","町内会費")</f>
        <v/>
      </c>
      <c r="CZ4" s="221"/>
      <c r="DA4" s="222"/>
      <c r="DB4" s="87">
        <v>674</v>
      </c>
      <c r="DC4" s="212"/>
      <c r="DD4" s="102" t="str">
        <f>IF(AND(DF4=""),"","町内会費")</f>
        <v/>
      </c>
      <c r="DE4" s="221"/>
      <c r="DF4" s="222"/>
      <c r="DG4" s="87">
        <v>706</v>
      </c>
      <c r="DH4" s="212"/>
      <c r="DI4" s="102" t="str">
        <f>IF(AND(DK4=""),"","町内会費")</f>
        <v/>
      </c>
      <c r="DJ4" s="221"/>
      <c r="DK4" s="222"/>
      <c r="DL4" s="87">
        <v>738</v>
      </c>
      <c r="DM4" s="212"/>
      <c r="DN4" s="102" t="str">
        <f>IF(AND(DP4=""),"","町内会費")</f>
        <v/>
      </c>
      <c r="DO4" s="221"/>
      <c r="DP4" s="222"/>
      <c r="DQ4" s="87">
        <v>770</v>
      </c>
      <c r="DR4" s="212"/>
      <c r="DS4" s="102" t="str">
        <f>IF(AND(DU4=""),"","町内会費")</f>
        <v/>
      </c>
      <c r="DT4" s="221"/>
      <c r="DU4" s="222"/>
      <c r="DV4" s="87">
        <v>802</v>
      </c>
      <c r="DW4" s="212"/>
      <c r="DX4" s="102" t="str">
        <f>IF(AND(DZ4=""),"","町内会費")</f>
        <v/>
      </c>
      <c r="DY4" s="221"/>
      <c r="DZ4" s="222"/>
      <c r="EA4" s="87">
        <v>834</v>
      </c>
      <c r="EB4" s="212"/>
      <c r="EC4" s="102" t="str">
        <f>IF(AND(EE4=""),"","町内会費")</f>
        <v/>
      </c>
      <c r="ED4" s="221"/>
      <c r="EE4" s="222"/>
      <c r="EF4" s="87">
        <v>866</v>
      </c>
      <c r="EG4" s="212"/>
      <c r="EH4" s="102" t="str">
        <f>IF(AND(EJ4=""),"","町内会費")</f>
        <v/>
      </c>
      <c r="EI4" s="221"/>
      <c r="EJ4" s="222"/>
      <c r="EK4" s="87">
        <v>898</v>
      </c>
      <c r="EL4" s="212"/>
      <c r="EM4" s="102" t="str">
        <f>IF(AND(EO4=""),"","町内会費")</f>
        <v/>
      </c>
      <c r="EN4" s="221"/>
      <c r="EO4" s="222"/>
      <c r="EP4" s="87">
        <v>930</v>
      </c>
      <c r="EQ4" s="212"/>
      <c r="ER4" s="102" t="str">
        <f>IF(AND(ET4=""),"","町内会費")</f>
        <v/>
      </c>
      <c r="ES4" s="221"/>
      <c r="ET4" s="222"/>
      <c r="EU4" s="87">
        <v>962</v>
      </c>
      <c r="EV4" s="212"/>
      <c r="EW4" s="102" t="str">
        <f>IF(AND(EY4=""),"","町内会費")</f>
        <v/>
      </c>
      <c r="EX4" s="221"/>
      <c r="EY4" s="222"/>
      <c r="EZ4" s="87">
        <v>994</v>
      </c>
      <c r="FA4" s="212"/>
      <c r="FB4" s="102" t="str">
        <f>IF(AND(FD4=""),"","町内会費")</f>
        <v/>
      </c>
      <c r="FC4" s="221"/>
      <c r="FD4" s="222"/>
      <c r="FE4" s="87">
        <v>1026</v>
      </c>
      <c r="FF4" s="212"/>
      <c r="FG4" s="102" t="str">
        <f>IF(AND(FI4=""),"","町内会費")</f>
        <v/>
      </c>
      <c r="FH4" s="221"/>
      <c r="FI4" s="222"/>
    </row>
    <row r="5" spans="1:165" ht="21" customHeight="1">
      <c r="A5" s="87">
        <v>2</v>
      </c>
      <c r="B5" s="212"/>
      <c r="C5" s="102" t="str">
        <f t="shared" ref="C5:C36" si="0">IF(AND(E5=""),"","町内会費")</f>
        <v/>
      </c>
      <c r="D5" s="221"/>
      <c r="E5" s="222"/>
      <c r="F5" s="87">
        <v>35</v>
      </c>
      <c r="G5" s="212"/>
      <c r="H5" s="102" t="str">
        <f t="shared" ref="H5:H35" si="1">IF(AND(J5=""),"","町内会費")</f>
        <v/>
      </c>
      <c r="I5" s="221"/>
      <c r="J5" s="236"/>
      <c r="K5" s="87">
        <v>67</v>
      </c>
      <c r="L5" s="212"/>
      <c r="M5" s="102" t="str">
        <f t="shared" ref="M5:M35" si="2">IF(AND(O5=""),"","町内会費")</f>
        <v/>
      </c>
      <c r="N5" s="221"/>
      <c r="O5" s="222"/>
      <c r="P5" s="87">
        <v>99</v>
      </c>
      <c r="Q5" s="212"/>
      <c r="R5" s="102" t="str">
        <f t="shared" ref="R5:R35" si="3">IF(AND(T5=""),"","町内会費")</f>
        <v/>
      </c>
      <c r="S5" s="221"/>
      <c r="T5" s="222"/>
      <c r="U5" s="87">
        <v>131</v>
      </c>
      <c r="V5" s="212"/>
      <c r="W5" s="102" t="str">
        <f t="shared" ref="W5:W35" si="4">IF(AND(Y5=""),"","町内会費")</f>
        <v/>
      </c>
      <c r="X5" s="221"/>
      <c r="Y5" s="222"/>
      <c r="Z5" s="87">
        <v>163</v>
      </c>
      <c r="AA5" s="212"/>
      <c r="AB5" s="102" t="str">
        <f t="shared" ref="AB5:AB35" si="5">IF(AND(AD5=""),"","町内会費")</f>
        <v/>
      </c>
      <c r="AC5" s="221"/>
      <c r="AD5" s="222"/>
      <c r="AE5" s="87">
        <v>195</v>
      </c>
      <c r="AF5" s="212"/>
      <c r="AG5" s="102" t="str">
        <f t="shared" ref="AG5:AG35" si="6">IF(AND(AI5=""),"","町内会費")</f>
        <v/>
      </c>
      <c r="AH5" s="221"/>
      <c r="AI5" s="222"/>
      <c r="AJ5" s="87">
        <v>227</v>
      </c>
      <c r="AK5" s="212"/>
      <c r="AL5" s="102" t="str">
        <f t="shared" ref="AL5:AL35" si="7">IF(AND(AN5=""),"","町内会費")</f>
        <v/>
      </c>
      <c r="AM5" s="221"/>
      <c r="AN5" s="237"/>
      <c r="AO5" s="87">
        <v>259</v>
      </c>
      <c r="AP5" s="212"/>
      <c r="AQ5" s="102" t="str">
        <f t="shared" ref="AQ5:AQ35" si="8">IF(AND(AS5=""),"","町内会費")</f>
        <v/>
      </c>
      <c r="AR5" s="221"/>
      <c r="AS5" s="222"/>
      <c r="AT5" s="87">
        <v>291</v>
      </c>
      <c r="AU5" s="212"/>
      <c r="AV5" s="102" t="str">
        <f t="shared" ref="AV5:AV35" si="9">IF(AND(AX5=""),"","町内会費")</f>
        <v/>
      </c>
      <c r="AW5" s="221"/>
      <c r="AX5" s="222"/>
      <c r="AY5" s="87">
        <v>323</v>
      </c>
      <c r="AZ5" s="212"/>
      <c r="BA5" s="102" t="str">
        <f t="shared" ref="BA5:BA35" si="10">IF(AND(BC5=""),"","町内会費")</f>
        <v/>
      </c>
      <c r="BB5" s="221"/>
      <c r="BC5" s="222"/>
      <c r="BD5" s="87">
        <v>355</v>
      </c>
      <c r="BE5" s="212"/>
      <c r="BF5" s="102" t="str">
        <f t="shared" ref="BF5:BF35" si="11">IF(AND(BH5=""),"","町内会費")</f>
        <v/>
      </c>
      <c r="BG5" s="221"/>
      <c r="BH5" s="222"/>
      <c r="BI5" s="87">
        <v>387</v>
      </c>
      <c r="BJ5" s="212"/>
      <c r="BK5" s="102" t="str">
        <f t="shared" ref="BK5:BK35" si="12">IF(AND(BM5=""),"","町内会費")</f>
        <v/>
      </c>
      <c r="BL5" s="221"/>
      <c r="BM5" s="222"/>
      <c r="BN5" s="87">
        <v>419</v>
      </c>
      <c r="BO5" s="212"/>
      <c r="BP5" s="102" t="str">
        <f t="shared" ref="BP5:BP35" si="13">IF(AND(BR5=""),"","町内会費")</f>
        <v/>
      </c>
      <c r="BQ5" s="221"/>
      <c r="BR5" s="222"/>
      <c r="BS5" s="87">
        <v>451</v>
      </c>
      <c r="BT5" s="212"/>
      <c r="BU5" s="102" t="str">
        <f t="shared" ref="BU5:BU35" si="14">IF(AND(BW5=""),"","町内会費")</f>
        <v/>
      </c>
      <c r="BV5" s="221"/>
      <c r="BW5" s="222"/>
      <c r="BX5" s="87">
        <v>483</v>
      </c>
      <c r="BY5" s="212"/>
      <c r="BZ5" s="102" t="str">
        <f t="shared" ref="BZ5:BZ35" si="15">IF(AND(CB5=""),"","町内会費")</f>
        <v/>
      </c>
      <c r="CA5" s="221"/>
      <c r="CB5" s="222"/>
      <c r="CC5" s="87">
        <v>515</v>
      </c>
      <c r="CD5" s="212"/>
      <c r="CE5" s="102" t="str">
        <f t="shared" ref="CE5:CE35" si="16">IF(AND(CG5=""),"","町内会費")</f>
        <v/>
      </c>
      <c r="CF5" s="221"/>
      <c r="CG5" s="222"/>
      <c r="CH5" s="87">
        <v>547</v>
      </c>
      <c r="CI5" s="212"/>
      <c r="CJ5" s="102" t="str">
        <f t="shared" ref="CJ5:CJ35" si="17">IF(AND(CL5=""),"","町内会費")</f>
        <v/>
      </c>
      <c r="CK5" s="221"/>
      <c r="CL5" s="222"/>
      <c r="CM5" s="87">
        <v>579</v>
      </c>
      <c r="CN5" s="212"/>
      <c r="CO5" s="102" t="str">
        <f t="shared" ref="CO5:CO35" si="18">IF(AND(CQ5=""),"","町内会費")</f>
        <v/>
      </c>
      <c r="CP5" s="221"/>
      <c r="CQ5" s="222"/>
      <c r="CR5" s="87">
        <v>611</v>
      </c>
      <c r="CS5" s="212"/>
      <c r="CT5" s="102" t="str">
        <f t="shared" ref="CT5:CT35" si="19">IF(AND(CV5=""),"","町内会費")</f>
        <v/>
      </c>
      <c r="CU5" s="221"/>
      <c r="CV5" s="222"/>
      <c r="CW5" s="87">
        <v>643</v>
      </c>
      <c r="CX5" s="212"/>
      <c r="CY5" s="102" t="str">
        <f t="shared" ref="CY5:CY35" si="20">IF(AND(DA5=""),"","町内会費")</f>
        <v/>
      </c>
      <c r="CZ5" s="221"/>
      <c r="DA5" s="222"/>
      <c r="DB5" s="87">
        <v>675</v>
      </c>
      <c r="DC5" s="212"/>
      <c r="DD5" s="102" t="str">
        <f t="shared" ref="DD5:DD35" si="21">IF(AND(DF5=""),"","町内会費")</f>
        <v/>
      </c>
      <c r="DE5" s="221"/>
      <c r="DF5" s="222"/>
      <c r="DG5" s="87">
        <v>707</v>
      </c>
      <c r="DH5" s="212"/>
      <c r="DI5" s="102" t="str">
        <f t="shared" ref="DI5:DI35" si="22">IF(AND(DK5=""),"","町内会費")</f>
        <v/>
      </c>
      <c r="DJ5" s="221"/>
      <c r="DK5" s="222"/>
      <c r="DL5" s="87">
        <v>739</v>
      </c>
      <c r="DM5" s="212"/>
      <c r="DN5" s="102" t="str">
        <f t="shared" ref="DN5:DN35" si="23">IF(AND(DP5=""),"","町内会費")</f>
        <v/>
      </c>
      <c r="DO5" s="221"/>
      <c r="DP5" s="222"/>
      <c r="DQ5" s="87">
        <v>771</v>
      </c>
      <c r="DR5" s="212"/>
      <c r="DS5" s="102" t="str">
        <f t="shared" ref="DS5:DS35" si="24">IF(AND(DU5=""),"","町内会費")</f>
        <v/>
      </c>
      <c r="DT5" s="221"/>
      <c r="DU5" s="222"/>
      <c r="DV5" s="87">
        <v>803</v>
      </c>
      <c r="DW5" s="212"/>
      <c r="DX5" s="102" t="str">
        <f t="shared" ref="DX5:DX35" si="25">IF(AND(DZ5=""),"","町内会費")</f>
        <v/>
      </c>
      <c r="DY5" s="221"/>
      <c r="DZ5" s="222"/>
      <c r="EA5" s="87">
        <v>835</v>
      </c>
      <c r="EB5" s="212"/>
      <c r="EC5" s="102" t="str">
        <f t="shared" ref="EC5:EC35" si="26">IF(AND(EE5=""),"","町内会費")</f>
        <v/>
      </c>
      <c r="ED5" s="221"/>
      <c r="EE5" s="222"/>
      <c r="EF5" s="87">
        <v>867</v>
      </c>
      <c r="EG5" s="212"/>
      <c r="EH5" s="102" t="str">
        <f t="shared" ref="EH5:EH35" si="27">IF(AND(EJ5=""),"","町内会費")</f>
        <v/>
      </c>
      <c r="EI5" s="221"/>
      <c r="EJ5" s="222"/>
      <c r="EK5" s="87">
        <v>899</v>
      </c>
      <c r="EL5" s="212"/>
      <c r="EM5" s="102" t="str">
        <f t="shared" ref="EM5:EM35" si="28">IF(AND(EO5=""),"","町内会費")</f>
        <v/>
      </c>
      <c r="EN5" s="221"/>
      <c r="EO5" s="222"/>
      <c r="EP5" s="87">
        <v>931</v>
      </c>
      <c r="EQ5" s="212"/>
      <c r="ER5" s="102" t="str">
        <f t="shared" ref="ER5:ER35" si="29">IF(AND(ET5=""),"","町内会費")</f>
        <v/>
      </c>
      <c r="ES5" s="221"/>
      <c r="ET5" s="222"/>
      <c r="EU5" s="87">
        <v>963</v>
      </c>
      <c r="EV5" s="212"/>
      <c r="EW5" s="102" t="str">
        <f t="shared" ref="EW5:EW35" si="30">IF(AND(EY5=""),"","町内会費")</f>
        <v/>
      </c>
      <c r="EX5" s="221"/>
      <c r="EY5" s="222"/>
      <c r="EZ5" s="87">
        <v>995</v>
      </c>
      <c r="FA5" s="212"/>
      <c r="FB5" s="102" t="str">
        <f t="shared" ref="FB5:FB35" si="31">IF(AND(FD5=""),"","町内会費")</f>
        <v/>
      </c>
      <c r="FC5" s="221"/>
      <c r="FD5" s="222"/>
      <c r="FE5" s="87">
        <v>1027</v>
      </c>
      <c r="FF5" s="212"/>
      <c r="FG5" s="102" t="str">
        <f t="shared" ref="FG5:FG35" si="32">IF(AND(FI5=""),"","町内会費")</f>
        <v/>
      </c>
      <c r="FH5" s="221"/>
      <c r="FI5" s="222"/>
    </row>
    <row r="6" spans="1:165" ht="21" customHeight="1">
      <c r="A6" s="87">
        <v>3</v>
      </c>
      <c r="B6" s="212"/>
      <c r="C6" s="102" t="str">
        <f t="shared" si="0"/>
        <v/>
      </c>
      <c r="D6" s="221"/>
      <c r="E6" s="222"/>
      <c r="F6" s="87">
        <v>36</v>
      </c>
      <c r="G6" s="212"/>
      <c r="H6" s="102" t="str">
        <f t="shared" si="1"/>
        <v/>
      </c>
      <c r="I6" s="221"/>
      <c r="J6" s="236"/>
      <c r="K6" s="87">
        <v>68</v>
      </c>
      <c r="L6" s="212"/>
      <c r="M6" s="102" t="str">
        <f t="shared" si="2"/>
        <v/>
      </c>
      <c r="N6" s="221"/>
      <c r="O6" s="222"/>
      <c r="P6" s="87">
        <v>100</v>
      </c>
      <c r="Q6" s="212"/>
      <c r="R6" s="102" t="str">
        <f t="shared" si="3"/>
        <v/>
      </c>
      <c r="S6" s="221"/>
      <c r="T6" s="222"/>
      <c r="U6" s="87">
        <v>132</v>
      </c>
      <c r="V6" s="212"/>
      <c r="W6" s="102" t="str">
        <f t="shared" si="4"/>
        <v/>
      </c>
      <c r="X6" s="221"/>
      <c r="Y6" s="222"/>
      <c r="Z6" s="87">
        <v>164</v>
      </c>
      <c r="AA6" s="212"/>
      <c r="AB6" s="102" t="str">
        <f t="shared" si="5"/>
        <v/>
      </c>
      <c r="AC6" s="221"/>
      <c r="AD6" s="222"/>
      <c r="AE6" s="87">
        <v>196</v>
      </c>
      <c r="AF6" s="212"/>
      <c r="AG6" s="102" t="str">
        <f t="shared" si="6"/>
        <v/>
      </c>
      <c r="AH6" s="221"/>
      <c r="AI6" s="222"/>
      <c r="AJ6" s="87">
        <v>228</v>
      </c>
      <c r="AK6" s="212"/>
      <c r="AL6" s="102" t="str">
        <f t="shared" si="7"/>
        <v/>
      </c>
      <c r="AM6" s="221"/>
      <c r="AN6" s="237"/>
      <c r="AO6" s="87">
        <v>260</v>
      </c>
      <c r="AP6" s="212"/>
      <c r="AQ6" s="102" t="str">
        <f t="shared" si="8"/>
        <v/>
      </c>
      <c r="AR6" s="221"/>
      <c r="AS6" s="222"/>
      <c r="AT6" s="87">
        <v>292</v>
      </c>
      <c r="AU6" s="212"/>
      <c r="AV6" s="102" t="str">
        <f t="shared" si="9"/>
        <v/>
      </c>
      <c r="AW6" s="221"/>
      <c r="AX6" s="222"/>
      <c r="AY6" s="87">
        <v>324</v>
      </c>
      <c r="AZ6" s="212"/>
      <c r="BA6" s="102" t="str">
        <f t="shared" si="10"/>
        <v/>
      </c>
      <c r="BB6" s="221"/>
      <c r="BC6" s="222"/>
      <c r="BD6" s="87">
        <v>356</v>
      </c>
      <c r="BE6" s="212"/>
      <c r="BF6" s="102" t="str">
        <f t="shared" si="11"/>
        <v/>
      </c>
      <c r="BG6" s="221"/>
      <c r="BH6" s="222"/>
      <c r="BI6" s="87">
        <v>388</v>
      </c>
      <c r="BJ6" s="212"/>
      <c r="BK6" s="102" t="str">
        <f t="shared" si="12"/>
        <v/>
      </c>
      <c r="BL6" s="221"/>
      <c r="BM6" s="222"/>
      <c r="BN6" s="87">
        <v>420</v>
      </c>
      <c r="BO6" s="212"/>
      <c r="BP6" s="102" t="str">
        <f t="shared" si="13"/>
        <v/>
      </c>
      <c r="BQ6" s="221"/>
      <c r="BR6" s="222"/>
      <c r="BS6" s="87">
        <v>452</v>
      </c>
      <c r="BT6" s="212"/>
      <c r="BU6" s="102" t="str">
        <f t="shared" si="14"/>
        <v/>
      </c>
      <c r="BV6" s="221"/>
      <c r="BW6" s="222"/>
      <c r="BX6" s="87">
        <v>484</v>
      </c>
      <c r="BY6" s="212"/>
      <c r="BZ6" s="102" t="str">
        <f t="shared" si="15"/>
        <v/>
      </c>
      <c r="CA6" s="221"/>
      <c r="CB6" s="222"/>
      <c r="CC6" s="87">
        <v>516</v>
      </c>
      <c r="CD6" s="212"/>
      <c r="CE6" s="102" t="str">
        <f t="shared" si="16"/>
        <v/>
      </c>
      <c r="CF6" s="221"/>
      <c r="CG6" s="222"/>
      <c r="CH6" s="87">
        <v>548</v>
      </c>
      <c r="CI6" s="212"/>
      <c r="CJ6" s="102" t="str">
        <f t="shared" si="17"/>
        <v/>
      </c>
      <c r="CK6" s="221"/>
      <c r="CL6" s="222"/>
      <c r="CM6" s="87">
        <v>580</v>
      </c>
      <c r="CN6" s="212"/>
      <c r="CO6" s="102" t="str">
        <f t="shared" si="18"/>
        <v/>
      </c>
      <c r="CP6" s="221"/>
      <c r="CQ6" s="222"/>
      <c r="CR6" s="87">
        <v>612</v>
      </c>
      <c r="CS6" s="212"/>
      <c r="CT6" s="102" t="str">
        <f t="shared" si="19"/>
        <v/>
      </c>
      <c r="CU6" s="221"/>
      <c r="CV6" s="222"/>
      <c r="CW6" s="87">
        <v>644</v>
      </c>
      <c r="CX6" s="212"/>
      <c r="CY6" s="102" t="str">
        <f t="shared" si="20"/>
        <v/>
      </c>
      <c r="CZ6" s="221"/>
      <c r="DA6" s="222"/>
      <c r="DB6" s="87">
        <v>676</v>
      </c>
      <c r="DC6" s="212"/>
      <c r="DD6" s="102" t="str">
        <f t="shared" si="21"/>
        <v/>
      </c>
      <c r="DE6" s="221"/>
      <c r="DF6" s="222"/>
      <c r="DG6" s="87">
        <v>708</v>
      </c>
      <c r="DH6" s="212"/>
      <c r="DI6" s="102" t="str">
        <f t="shared" si="22"/>
        <v/>
      </c>
      <c r="DJ6" s="221"/>
      <c r="DK6" s="222"/>
      <c r="DL6" s="87">
        <v>740</v>
      </c>
      <c r="DM6" s="212"/>
      <c r="DN6" s="102" t="str">
        <f t="shared" si="23"/>
        <v/>
      </c>
      <c r="DO6" s="221"/>
      <c r="DP6" s="222"/>
      <c r="DQ6" s="87">
        <v>772</v>
      </c>
      <c r="DR6" s="212"/>
      <c r="DS6" s="102" t="str">
        <f t="shared" si="24"/>
        <v/>
      </c>
      <c r="DT6" s="221"/>
      <c r="DU6" s="222"/>
      <c r="DV6" s="87">
        <v>804</v>
      </c>
      <c r="DW6" s="212"/>
      <c r="DX6" s="102" t="str">
        <f t="shared" si="25"/>
        <v/>
      </c>
      <c r="DY6" s="221"/>
      <c r="DZ6" s="222"/>
      <c r="EA6" s="87">
        <v>836</v>
      </c>
      <c r="EB6" s="212"/>
      <c r="EC6" s="102" t="str">
        <f t="shared" si="26"/>
        <v/>
      </c>
      <c r="ED6" s="221"/>
      <c r="EE6" s="222"/>
      <c r="EF6" s="87">
        <v>868</v>
      </c>
      <c r="EG6" s="212"/>
      <c r="EH6" s="102" t="str">
        <f t="shared" si="27"/>
        <v/>
      </c>
      <c r="EI6" s="221"/>
      <c r="EJ6" s="222"/>
      <c r="EK6" s="87">
        <v>900</v>
      </c>
      <c r="EL6" s="212"/>
      <c r="EM6" s="102" t="str">
        <f t="shared" si="28"/>
        <v/>
      </c>
      <c r="EN6" s="221"/>
      <c r="EO6" s="222"/>
      <c r="EP6" s="87">
        <v>932</v>
      </c>
      <c r="EQ6" s="212"/>
      <c r="ER6" s="102" t="str">
        <f t="shared" si="29"/>
        <v/>
      </c>
      <c r="ES6" s="221"/>
      <c r="ET6" s="222"/>
      <c r="EU6" s="87">
        <v>964</v>
      </c>
      <c r="EV6" s="212"/>
      <c r="EW6" s="102" t="str">
        <f t="shared" si="30"/>
        <v/>
      </c>
      <c r="EX6" s="221"/>
      <c r="EY6" s="222"/>
      <c r="EZ6" s="87">
        <v>996</v>
      </c>
      <c r="FA6" s="212"/>
      <c r="FB6" s="102" t="str">
        <f t="shared" si="31"/>
        <v/>
      </c>
      <c r="FC6" s="221"/>
      <c r="FD6" s="222"/>
      <c r="FE6" s="87">
        <v>1028</v>
      </c>
      <c r="FF6" s="212"/>
      <c r="FG6" s="102" t="str">
        <f t="shared" si="32"/>
        <v/>
      </c>
      <c r="FH6" s="221"/>
      <c r="FI6" s="222"/>
    </row>
    <row r="7" spans="1:165" ht="21" customHeight="1">
      <c r="A7" s="87">
        <v>4</v>
      </c>
      <c r="B7" s="212"/>
      <c r="C7" s="102" t="str">
        <f t="shared" si="0"/>
        <v/>
      </c>
      <c r="D7" s="221"/>
      <c r="E7" s="222"/>
      <c r="F7" s="87">
        <v>37</v>
      </c>
      <c r="G7" s="212"/>
      <c r="H7" s="102" t="str">
        <f t="shared" si="1"/>
        <v/>
      </c>
      <c r="I7" s="221"/>
      <c r="J7" s="236"/>
      <c r="K7" s="87">
        <v>69</v>
      </c>
      <c r="L7" s="212"/>
      <c r="M7" s="102" t="str">
        <f t="shared" si="2"/>
        <v/>
      </c>
      <c r="N7" s="221"/>
      <c r="O7" s="222"/>
      <c r="P7" s="87">
        <v>101</v>
      </c>
      <c r="Q7" s="212"/>
      <c r="R7" s="102" t="str">
        <f t="shared" si="3"/>
        <v/>
      </c>
      <c r="S7" s="221"/>
      <c r="T7" s="222"/>
      <c r="U7" s="87">
        <v>133</v>
      </c>
      <c r="V7" s="212"/>
      <c r="W7" s="102" t="str">
        <f t="shared" si="4"/>
        <v/>
      </c>
      <c r="X7" s="221"/>
      <c r="Y7" s="222"/>
      <c r="Z7" s="87">
        <v>165</v>
      </c>
      <c r="AA7" s="212"/>
      <c r="AB7" s="102" t="str">
        <f t="shared" si="5"/>
        <v/>
      </c>
      <c r="AC7" s="221"/>
      <c r="AD7" s="222"/>
      <c r="AE7" s="87">
        <v>197</v>
      </c>
      <c r="AF7" s="212"/>
      <c r="AG7" s="102" t="str">
        <f t="shared" si="6"/>
        <v/>
      </c>
      <c r="AH7" s="221"/>
      <c r="AI7" s="222"/>
      <c r="AJ7" s="87">
        <v>229</v>
      </c>
      <c r="AK7" s="212"/>
      <c r="AL7" s="102" t="str">
        <f t="shared" si="7"/>
        <v/>
      </c>
      <c r="AM7" s="221"/>
      <c r="AN7" s="237"/>
      <c r="AO7" s="87">
        <v>261</v>
      </c>
      <c r="AP7" s="212"/>
      <c r="AQ7" s="102" t="str">
        <f t="shared" si="8"/>
        <v/>
      </c>
      <c r="AR7" s="221"/>
      <c r="AS7" s="222"/>
      <c r="AT7" s="87">
        <v>293</v>
      </c>
      <c r="AU7" s="212"/>
      <c r="AV7" s="102" t="str">
        <f t="shared" si="9"/>
        <v/>
      </c>
      <c r="AW7" s="221"/>
      <c r="AX7" s="222"/>
      <c r="AY7" s="87">
        <v>325</v>
      </c>
      <c r="AZ7" s="212"/>
      <c r="BA7" s="102" t="str">
        <f t="shared" si="10"/>
        <v/>
      </c>
      <c r="BB7" s="221"/>
      <c r="BC7" s="222"/>
      <c r="BD7" s="87">
        <v>357</v>
      </c>
      <c r="BE7" s="212"/>
      <c r="BF7" s="102" t="str">
        <f t="shared" si="11"/>
        <v/>
      </c>
      <c r="BG7" s="221"/>
      <c r="BH7" s="222"/>
      <c r="BI7" s="87">
        <v>389</v>
      </c>
      <c r="BJ7" s="212"/>
      <c r="BK7" s="102" t="str">
        <f t="shared" si="12"/>
        <v/>
      </c>
      <c r="BL7" s="221"/>
      <c r="BM7" s="222"/>
      <c r="BN7" s="87">
        <v>421</v>
      </c>
      <c r="BO7" s="212"/>
      <c r="BP7" s="102" t="str">
        <f t="shared" si="13"/>
        <v/>
      </c>
      <c r="BQ7" s="221"/>
      <c r="BR7" s="222"/>
      <c r="BS7" s="87">
        <v>453</v>
      </c>
      <c r="BT7" s="212"/>
      <c r="BU7" s="102" t="str">
        <f t="shared" si="14"/>
        <v/>
      </c>
      <c r="BV7" s="221"/>
      <c r="BW7" s="222"/>
      <c r="BX7" s="87">
        <v>485</v>
      </c>
      <c r="BY7" s="212"/>
      <c r="BZ7" s="102" t="str">
        <f t="shared" si="15"/>
        <v/>
      </c>
      <c r="CA7" s="221"/>
      <c r="CB7" s="222"/>
      <c r="CC7" s="87">
        <v>517</v>
      </c>
      <c r="CD7" s="212"/>
      <c r="CE7" s="102" t="str">
        <f t="shared" si="16"/>
        <v/>
      </c>
      <c r="CF7" s="221"/>
      <c r="CG7" s="222"/>
      <c r="CH7" s="87">
        <v>549</v>
      </c>
      <c r="CI7" s="212"/>
      <c r="CJ7" s="102" t="str">
        <f t="shared" si="17"/>
        <v/>
      </c>
      <c r="CK7" s="221"/>
      <c r="CL7" s="222"/>
      <c r="CM7" s="87">
        <v>581</v>
      </c>
      <c r="CN7" s="212"/>
      <c r="CO7" s="102" t="str">
        <f t="shared" si="18"/>
        <v/>
      </c>
      <c r="CP7" s="221"/>
      <c r="CQ7" s="222"/>
      <c r="CR7" s="87">
        <v>613</v>
      </c>
      <c r="CS7" s="212"/>
      <c r="CT7" s="102" t="str">
        <f t="shared" si="19"/>
        <v/>
      </c>
      <c r="CU7" s="221"/>
      <c r="CV7" s="222"/>
      <c r="CW7" s="87">
        <v>645</v>
      </c>
      <c r="CX7" s="212"/>
      <c r="CY7" s="102" t="str">
        <f t="shared" si="20"/>
        <v/>
      </c>
      <c r="CZ7" s="221"/>
      <c r="DA7" s="222"/>
      <c r="DB7" s="87">
        <v>677</v>
      </c>
      <c r="DC7" s="212"/>
      <c r="DD7" s="102" t="str">
        <f t="shared" si="21"/>
        <v/>
      </c>
      <c r="DE7" s="221"/>
      <c r="DF7" s="222"/>
      <c r="DG7" s="87">
        <v>709</v>
      </c>
      <c r="DH7" s="212"/>
      <c r="DI7" s="102" t="str">
        <f t="shared" si="22"/>
        <v/>
      </c>
      <c r="DJ7" s="221"/>
      <c r="DK7" s="222"/>
      <c r="DL7" s="87">
        <v>741</v>
      </c>
      <c r="DM7" s="212"/>
      <c r="DN7" s="102" t="str">
        <f t="shared" si="23"/>
        <v/>
      </c>
      <c r="DO7" s="221"/>
      <c r="DP7" s="222"/>
      <c r="DQ7" s="87">
        <v>773</v>
      </c>
      <c r="DR7" s="212"/>
      <c r="DS7" s="102" t="str">
        <f t="shared" si="24"/>
        <v/>
      </c>
      <c r="DT7" s="221"/>
      <c r="DU7" s="222"/>
      <c r="DV7" s="87">
        <v>805</v>
      </c>
      <c r="DW7" s="212"/>
      <c r="DX7" s="102" t="str">
        <f t="shared" si="25"/>
        <v/>
      </c>
      <c r="DY7" s="221"/>
      <c r="DZ7" s="222"/>
      <c r="EA7" s="87">
        <v>837</v>
      </c>
      <c r="EB7" s="212"/>
      <c r="EC7" s="102" t="str">
        <f t="shared" si="26"/>
        <v/>
      </c>
      <c r="ED7" s="221"/>
      <c r="EE7" s="222"/>
      <c r="EF7" s="87">
        <v>869</v>
      </c>
      <c r="EG7" s="212"/>
      <c r="EH7" s="102" t="str">
        <f t="shared" si="27"/>
        <v/>
      </c>
      <c r="EI7" s="221"/>
      <c r="EJ7" s="222"/>
      <c r="EK7" s="87">
        <v>901</v>
      </c>
      <c r="EL7" s="212"/>
      <c r="EM7" s="102" t="str">
        <f t="shared" si="28"/>
        <v/>
      </c>
      <c r="EN7" s="221"/>
      <c r="EO7" s="222"/>
      <c r="EP7" s="87">
        <v>933</v>
      </c>
      <c r="EQ7" s="212"/>
      <c r="ER7" s="102" t="str">
        <f t="shared" si="29"/>
        <v/>
      </c>
      <c r="ES7" s="221"/>
      <c r="ET7" s="222"/>
      <c r="EU7" s="87">
        <v>965</v>
      </c>
      <c r="EV7" s="212"/>
      <c r="EW7" s="102" t="str">
        <f t="shared" si="30"/>
        <v/>
      </c>
      <c r="EX7" s="221"/>
      <c r="EY7" s="222"/>
      <c r="EZ7" s="87">
        <v>997</v>
      </c>
      <c r="FA7" s="212"/>
      <c r="FB7" s="102" t="str">
        <f t="shared" si="31"/>
        <v/>
      </c>
      <c r="FC7" s="221"/>
      <c r="FD7" s="222"/>
      <c r="FE7" s="87">
        <v>1029</v>
      </c>
      <c r="FF7" s="212"/>
      <c r="FG7" s="102" t="str">
        <f t="shared" si="32"/>
        <v/>
      </c>
      <c r="FH7" s="221"/>
      <c r="FI7" s="222"/>
    </row>
    <row r="8" spans="1:165" ht="21" customHeight="1">
      <c r="A8" s="87">
        <v>5</v>
      </c>
      <c r="B8" s="212"/>
      <c r="C8" s="102" t="str">
        <f t="shared" si="0"/>
        <v/>
      </c>
      <c r="D8" s="221"/>
      <c r="E8" s="222"/>
      <c r="F8" s="87">
        <v>38</v>
      </c>
      <c r="G8" s="212"/>
      <c r="H8" s="102" t="str">
        <f t="shared" si="1"/>
        <v/>
      </c>
      <c r="I8" s="221"/>
      <c r="J8" s="236"/>
      <c r="K8" s="87">
        <v>70</v>
      </c>
      <c r="L8" s="212"/>
      <c r="M8" s="102" t="str">
        <f t="shared" si="2"/>
        <v/>
      </c>
      <c r="N8" s="221"/>
      <c r="O8" s="222"/>
      <c r="P8" s="87">
        <v>102</v>
      </c>
      <c r="Q8" s="212"/>
      <c r="R8" s="102" t="str">
        <f t="shared" si="3"/>
        <v/>
      </c>
      <c r="S8" s="221"/>
      <c r="T8" s="222"/>
      <c r="U8" s="87">
        <v>134</v>
      </c>
      <c r="V8" s="212"/>
      <c r="W8" s="102" t="str">
        <f t="shared" si="4"/>
        <v/>
      </c>
      <c r="X8" s="221"/>
      <c r="Y8" s="222"/>
      <c r="Z8" s="87">
        <v>166</v>
      </c>
      <c r="AA8" s="212"/>
      <c r="AB8" s="102" t="str">
        <f t="shared" si="5"/>
        <v/>
      </c>
      <c r="AC8" s="221"/>
      <c r="AD8" s="222"/>
      <c r="AE8" s="87">
        <v>198</v>
      </c>
      <c r="AF8" s="212"/>
      <c r="AG8" s="102" t="str">
        <f t="shared" si="6"/>
        <v/>
      </c>
      <c r="AH8" s="221"/>
      <c r="AI8" s="222"/>
      <c r="AJ8" s="87">
        <v>230</v>
      </c>
      <c r="AK8" s="212"/>
      <c r="AL8" s="102" t="str">
        <f t="shared" si="7"/>
        <v/>
      </c>
      <c r="AM8" s="221"/>
      <c r="AN8" s="237"/>
      <c r="AO8" s="87">
        <v>262</v>
      </c>
      <c r="AP8" s="212"/>
      <c r="AQ8" s="102" t="str">
        <f t="shared" si="8"/>
        <v/>
      </c>
      <c r="AR8" s="221"/>
      <c r="AS8" s="222"/>
      <c r="AT8" s="87">
        <v>294</v>
      </c>
      <c r="AU8" s="212"/>
      <c r="AV8" s="102" t="str">
        <f t="shared" si="9"/>
        <v/>
      </c>
      <c r="AW8" s="221"/>
      <c r="AX8" s="222"/>
      <c r="AY8" s="87">
        <v>326</v>
      </c>
      <c r="AZ8" s="212"/>
      <c r="BA8" s="102" t="str">
        <f t="shared" si="10"/>
        <v/>
      </c>
      <c r="BB8" s="221"/>
      <c r="BC8" s="222"/>
      <c r="BD8" s="87">
        <v>358</v>
      </c>
      <c r="BE8" s="212"/>
      <c r="BF8" s="102" t="str">
        <f t="shared" si="11"/>
        <v/>
      </c>
      <c r="BG8" s="221"/>
      <c r="BH8" s="222"/>
      <c r="BI8" s="87">
        <v>390</v>
      </c>
      <c r="BJ8" s="212"/>
      <c r="BK8" s="102" t="str">
        <f t="shared" si="12"/>
        <v/>
      </c>
      <c r="BL8" s="221"/>
      <c r="BM8" s="222"/>
      <c r="BN8" s="87">
        <v>422</v>
      </c>
      <c r="BO8" s="212"/>
      <c r="BP8" s="102" t="str">
        <f t="shared" si="13"/>
        <v/>
      </c>
      <c r="BQ8" s="221"/>
      <c r="BR8" s="222"/>
      <c r="BS8" s="87">
        <v>454</v>
      </c>
      <c r="BT8" s="212"/>
      <c r="BU8" s="102" t="str">
        <f t="shared" si="14"/>
        <v/>
      </c>
      <c r="BV8" s="221"/>
      <c r="BW8" s="222"/>
      <c r="BX8" s="87">
        <v>486</v>
      </c>
      <c r="BY8" s="212"/>
      <c r="BZ8" s="102" t="str">
        <f t="shared" si="15"/>
        <v/>
      </c>
      <c r="CA8" s="221"/>
      <c r="CB8" s="222"/>
      <c r="CC8" s="87">
        <v>518</v>
      </c>
      <c r="CD8" s="212"/>
      <c r="CE8" s="102" t="str">
        <f t="shared" si="16"/>
        <v/>
      </c>
      <c r="CF8" s="221"/>
      <c r="CG8" s="222"/>
      <c r="CH8" s="87">
        <v>550</v>
      </c>
      <c r="CI8" s="212"/>
      <c r="CJ8" s="102" t="str">
        <f t="shared" si="17"/>
        <v/>
      </c>
      <c r="CK8" s="221"/>
      <c r="CL8" s="222"/>
      <c r="CM8" s="87">
        <v>582</v>
      </c>
      <c r="CN8" s="212"/>
      <c r="CO8" s="102" t="str">
        <f t="shared" si="18"/>
        <v/>
      </c>
      <c r="CP8" s="221"/>
      <c r="CQ8" s="222"/>
      <c r="CR8" s="87">
        <v>614</v>
      </c>
      <c r="CS8" s="212"/>
      <c r="CT8" s="102" t="str">
        <f t="shared" si="19"/>
        <v/>
      </c>
      <c r="CU8" s="221"/>
      <c r="CV8" s="222"/>
      <c r="CW8" s="87">
        <v>646</v>
      </c>
      <c r="CX8" s="212"/>
      <c r="CY8" s="102" t="str">
        <f t="shared" si="20"/>
        <v/>
      </c>
      <c r="CZ8" s="221"/>
      <c r="DA8" s="222"/>
      <c r="DB8" s="87">
        <v>678</v>
      </c>
      <c r="DC8" s="212"/>
      <c r="DD8" s="102" t="str">
        <f t="shared" si="21"/>
        <v/>
      </c>
      <c r="DE8" s="221"/>
      <c r="DF8" s="222"/>
      <c r="DG8" s="87">
        <v>710</v>
      </c>
      <c r="DH8" s="212"/>
      <c r="DI8" s="102" t="str">
        <f t="shared" si="22"/>
        <v/>
      </c>
      <c r="DJ8" s="221"/>
      <c r="DK8" s="222"/>
      <c r="DL8" s="87">
        <v>742</v>
      </c>
      <c r="DM8" s="212"/>
      <c r="DN8" s="102" t="str">
        <f t="shared" si="23"/>
        <v/>
      </c>
      <c r="DO8" s="221"/>
      <c r="DP8" s="222"/>
      <c r="DQ8" s="87">
        <v>774</v>
      </c>
      <c r="DR8" s="212"/>
      <c r="DS8" s="102" t="str">
        <f t="shared" si="24"/>
        <v/>
      </c>
      <c r="DT8" s="221"/>
      <c r="DU8" s="222"/>
      <c r="DV8" s="87">
        <v>806</v>
      </c>
      <c r="DW8" s="212"/>
      <c r="DX8" s="102" t="str">
        <f t="shared" si="25"/>
        <v/>
      </c>
      <c r="DY8" s="221"/>
      <c r="DZ8" s="222"/>
      <c r="EA8" s="87">
        <v>838</v>
      </c>
      <c r="EB8" s="212"/>
      <c r="EC8" s="102" t="str">
        <f t="shared" si="26"/>
        <v/>
      </c>
      <c r="ED8" s="221"/>
      <c r="EE8" s="222"/>
      <c r="EF8" s="87">
        <v>870</v>
      </c>
      <c r="EG8" s="212"/>
      <c r="EH8" s="102" t="str">
        <f t="shared" si="27"/>
        <v/>
      </c>
      <c r="EI8" s="221"/>
      <c r="EJ8" s="222"/>
      <c r="EK8" s="87">
        <v>902</v>
      </c>
      <c r="EL8" s="212"/>
      <c r="EM8" s="102" t="str">
        <f t="shared" si="28"/>
        <v/>
      </c>
      <c r="EN8" s="221"/>
      <c r="EO8" s="222"/>
      <c r="EP8" s="87">
        <v>934</v>
      </c>
      <c r="EQ8" s="212"/>
      <c r="ER8" s="102" t="str">
        <f t="shared" si="29"/>
        <v/>
      </c>
      <c r="ES8" s="221"/>
      <c r="ET8" s="222"/>
      <c r="EU8" s="87">
        <v>966</v>
      </c>
      <c r="EV8" s="212"/>
      <c r="EW8" s="102" t="str">
        <f t="shared" si="30"/>
        <v/>
      </c>
      <c r="EX8" s="221"/>
      <c r="EY8" s="222"/>
      <c r="EZ8" s="87">
        <v>998</v>
      </c>
      <c r="FA8" s="212"/>
      <c r="FB8" s="102" t="str">
        <f t="shared" si="31"/>
        <v/>
      </c>
      <c r="FC8" s="221"/>
      <c r="FD8" s="222"/>
      <c r="FE8" s="87">
        <v>1030</v>
      </c>
      <c r="FF8" s="212"/>
      <c r="FG8" s="102" t="str">
        <f t="shared" si="32"/>
        <v/>
      </c>
      <c r="FH8" s="221"/>
      <c r="FI8" s="222"/>
    </row>
    <row r="9" spans="1:165" ht="21" customHeight="1">
      <c r="A9" s="87">
        <v>6</v>
      </c>
      <c r="B9" s="212"/>
      <c r="C9" s="102" t="str">
        <f t="shared" si="0"/>
        <v/>
      </c>
      <c r="D9" s="221"/>
      <c r="E9" s="222"/>
      <c r="F9" s="87">
        <v>39</v>
      </c>
      <c r="G9" s="212"/>
      <c r="H9" s="102" t="str">
        <f t="shared" si="1"/>
        <v/>
      </c>
      <c r="I9" s="221"/>
      <c r="J9" s="236"/>
      <c r="K9" s="87">
        <v>71</v>
      </c>
      <c r="L9" s="212"/>
      <c r="M9" s="102" t="str">
        <f t="shared" si="2"/>
        <v/>
      </c>
      <c r="N9" s="221"/>
      <c r="O9" s="222"/>
      <c r="P9" s="87">
        <v>103</v>
      </c>
      <c r="Q9" s="212"/>
      <c r="R9" s="102" t="str">
        <f t="shared" si="3"/>
        <v/>
      </c>
      <c r="S9" s="221"/>
      <c r="T9" s="222"/>
      <c r="U9" s="87">
        <v>135</v>
      </c>
      <c r="V9" s="212"/>
      <c r="W9" s="102" t="str">
        <f t="shared" si="4"/>
        <v/>
      </c>
      <c r="X9" s="221"/>
      <c r="Y9" s="222"/>
      <c r="Z9" s="87">
        <v>167</v>
      </c>
      <c r="AA9" s="212"/>
      <c r="AB9" s="102" t="str">
        <f t="shared" si="5"/>
        <v/>
      </c>
      <c r="AC9" s="221"/>
      <c r="AD9" s="222"/>
      <c r="AE9" s="87">
        <v>199</v>
      </c>
      <c r="AF9" s="212"/>
      <c r="AG9" s="102" t="str">
        <f t="shared" si="6"/>
        <v/>
      </c>
      <c r="AH9" s="221"/>
      <c r="AI9" s="222"/>
      <c r="AJ9" s="87">
        <v>231</v>
      </c>
      <c r="AK9" s="212"/>
      <c r="AL9" s="102" t="str">
        <f t="shared" si="7"/>
        <v/>
      </c>
      <c r="AM9" s="221"/>
      <c r="AN9" s="237"/>
      <c r="AO9" s="87">
        <v>263</v>
      </c>
      <c r="AP9" s="212"/>
      <c r="AQ9" s="102" t="str">
        <f t="shared" si="8"/>
        <v/>
      </c>
      <c r="AR9" s="221"/>
      <c r="AS9" s="222"/>
      <c r="AT9" s="87">
        <v>295</v>
      </c>
      <c r="AU9" s="212"/>
      <c r="AV9" s="102" t="str">
        <f t="shared" si="9"/>
        <v/>
      </c>
      <c r="AW9" s="221"/>
      <c r="AX9" s="222"/>
      <c r="AY9" s="87">
        <v>327</v>
      </c>
      <c r="AZ9" s="212"/>
      <c r="BA9" s="102" t="str">
        <f t="shared" si="10"/>
        <v/>
      </c>
      <c r="BB9" s="221"/>
      <c r="BC9" s="222"/>
      <c r="BD9" s="87">
        <v>359</v>
      </c>
      <c r="BE9" s="212"/>
      <c r="BF9" s="102" t="str">
        <f t="shared" si="11"/>
        <v/>
      </c>
      <c r="BG9" s="221"/>
      <c r="BH9" s="222"/>
      <c r="BI9" s="87">
        <v>391</v>
      </c>
      <c r="BJ9" s="212"/>
      <c r="BK9" s="102" t="str">
        <f t="shared" si="12"/>
        <v/>
      </c>
      <c r="BL9" s="221"/>
      <c r="BM9" s="222"/>
      <c r="BN9" s="87">
        <v>423</v>
      </c>
      <c r="BO9" s="212"/>
      <c r="BP9" s="102" t="str">
        <f t="shared" si="13"/>
        <v/>
      </c>
      <c r="BQ9" s="221"/>
      <c r="BR9" s="222"/>
      <c r="BS9" s="87">
        <v>455</v>
      </c>
      <c r="BT9" s="212"/>
      <c r="BU9" s="102" t="str">
        <f t="shared" si="14"/>
        <v/>
      </c>
      <c r="BV9" s="221"/>
      <c r="BW9" s="222"/>
      <c r="BX9" s="87">
        <v>487</v>
      </c>
      <c r="BY9" s="212"/>
      <c r="BZ9" s="102" t="str">
        <f t="shared" si="15"/>
        <v/>
      </c>
      <c r="CA9" s="221"/>
      <c r="CB9" s="222"/>
      <c r="CC9" s="87">
        <v>519</v>
      </c>
      <c r="CD9" s="212"/>
      <c r="CE9" s="102" t="str">
        <f t="shared" si="16"/>
        <v/>
      </c>
      <c r="CF9" s="221"/>
      <c r="CG9" s="222"/>
      <c r="CH9" s="87">
        <v>551</v>
      </c>
      <c r="CI9" s="212"/>
      <c r="CJ9" s="102" t="str">
        <f t="shared" si="17"/>
        <v/>
      </c>
      <c r="CK9" s="221"/>
      <c r="CL9" s="222"/>
      <c r="CM9" s="87">
        <v>583</v>
      </c>
      <c r="CN9" s="212"/>
      <c r="CO9" s="102" t="str">
        <f t="shared" si="18"/>
        <v/>
      </c>
      <c r="CP9" s="221"/>
      <c r="CQ9" s="222"/>
      <c r="CR9" s="87">
        <v>615</v>
      </c>
      <c r="CS9" s="212"/>
      <c r="CT9" s="102" t="str">
        <f t="shared" si="19"/>
        <v/>
      </c>
      <c r="CU9" s="221"/>
      <c r="CV9" s="222"/>
      <c r="CW9" s="87">
        <v>647</v>
      </c>
      <c r="CX9" s="212"/>
      <c r="CY9" s="102" t="str">
        <f t="shared" si="20"/>
        <v/>
      </c>
      <c r="CZ9" s="221"/>
      <c r="DA9" s="222"/>
      <c r="DB9" s="87">
        <v>679</v>
      </c>
      <c r="DC9" s="212"/>
      <c r="DD9" s="102" t="str">
        <f t="shared" si="21"/>
        <v/>
      </c>
      <c r="DE9" s="221"/>
      <c r="DF9" s="222"/>
      <c r="DG9" s="87">
        <v>711</v>
      </c>
      <c r="DH9" s="212"/>
      <c r="DI9" s="102" t="str">
        <f t="shared" si="22"/>
        <v/>
      </c>
      <c r="DJ9" s="221"/>
      <c r="DK9" s="222"/>
      <c r="DL9" s="87">
        <v>743</v>
      </c>
      <c r="DM9" s="212"/>
      <c r="DN9" s="102" t="str">
        <f t="shared" si="23"/>
        <v/>
      </c>
      <c r="DO9" s="221"/>
      <c r="DP9" s="222"/>
      <c r="DQ9" s="87">
        <v>775</v>
      </c>
      <c r="DR9" s="212"/>
      <c r="DS9" s="102" t="str">
        <f t="shared" si="24"/>
        <v/>
      </c>
      <c r="DT9" s="221"/>
      <c r="DU9" s="222"/>
      <c r="DV9" s="87">
        <v>807</v>
      </c>
      <c r="DW9" s="212"/>
      <c r="DX9" s="102" t="str">
        <f t="shared" si="25"/>
        <v/>
      </c>
      <c r="DY9" s="221"/>
      <c r="DZ9" s="222"/>
      <c r="EA9" s="87">
        <v>839</v>
      </c>
      <c r="EB9" s="212"/>
      <c r="EC9" s="102" t="str">
        <f t="shared" si="26"/>
        <v/>
      </c>
      <c r="ED9" s="221"/>
      <c r="EE9" s="222"/>
      <c r="EF9" s="87">
        <v>871</v>
      </c>
      <c r="EG9" s="212"/>
      <c r="EH9" s="102" t="str">
        <f t="shared" si="27"/>
        <v/>
      </c>
      <c r="EI9" s="221"/>
      <c r="EJ9" s="222"/>
      <c r="EK9" s="87">
        <v>903</v>
      </c>
      <c r="EL9" s="212"/>
      <c r="EM9" s="102" t="str">
        <f t="shared" si="28"/>
        <v/>
      </c>
      <c r="EN9" s="221"/>
      <c r="EO9" s="222"/>
      <c r="EP9" s="87">
        <v>935</v>
      </c>
      <c r="EQ9" s="212"/>
      <c r="ER9" s="102" t="str">
        <f t="shared" si="29"/>
        <v/>
      </c>
      <c r="ES9" s="221"/>
      <c r="ET9" s="222"/>
      <c r="EU9" s="87">
        <v>967</v>
      </c>
      <c r="EV9" s="212"/>
      <c r="EW9" s="102" t="str">
        <f t="shared" si="30"/>
        <v/>
      </c>
      <c r="EX9" s="221"/>
      <c r="EY9" s="222"/>
      <c r="EZ9" s="87">
        <v>999</v>
      </c>
      <c r="FA9" s="212"/>
      <c r="FB9" s="102" t="str">
        <f t="shared" si="31"/>
        <v/>
      </c>
      <c r="FC9" s="221"/>
      <c r="FD9" s="222"/>
      <c r="FE9" s="87">
        <v>1031</v>
      </c>
      <c r="FF9" s="212"/>
      <c r="FG9" s="102" t="str">
        <f t="shared" si="32"/>
        <v/>
      </c>
      <c r="FH9" s="221"/>
      <c r="FI9" s="222"/>
    </row>
    <row r="10" spans="1:165" ht="21" customHeight="1">
      <c r="A10" s="87">
        <v>7</v>
      </c>
      <c r="B10" s="212"/>
      <c r="C10" s="102" t="str">
        <f t="shared" si="0"/>
        <v/>
      </c>
      <c r="D10" s="221"/>
      <c r="E10" s="222"/>
      <c r="F10" s="87">
        <v>40</v>
      </c>
      <c r="G10" s="212"/>
      <c r="H10" s="102" t="str">
        <f t="shared" si="1"/>
        <v/>
      </c>
      <c r="I10" s="221"/>
      <c r="J10" s="236"/>
      <c r="K10" s="87">
        <v>72</v>
      </c>
      <c r="L10" s="212"/>
      <c r="M10" s="102" t="str">
        <f t="shared" si="2"/>
        <v/>
      </c>
      <c r="N10" s="221"/>
      <c r="O10" s="222"/>
      <c r="P10" s="87">
        <v>104</v>
      </c>
      <c r="Q10" s="212"/>
      <c r="R10" s="102" t="str">
        <f t="shared" si="3"/>
        <v/>
      </c>
      <c r="S10" s="221"/>
      <c r="T10" s="222"/>
      <c r="U10" s="87">
        <v>136</v>
      </c>
      <c r="V10" s="212"/>
      <c r="W10" s="102" t="str">
        <f t="shared" si="4"/>
        <v/>
      </c>
      <c r="X10" s="221"/>
      <c r="Y10" s="222"/>
      <c r="Z10" s="87">
        <v>168</v>
      </c>
      <c r="AA10" s="212"/>
      <c r="AB10" s="102" t="str">
        <f t="shared" si="5"/>
        <v/>
      </c>
      <c r="AC10" s="221"/>
      <c r="AD10" s="222"/>
      <c r="AE10" s="87">
        <v>200</v>
      </c>
      <c r="AF10" s="212"/>
      <c r="AG10" s="102" t="str">
        <f t="shared" si="6"/>
        <v/>
      </c>
      <c r="AH10" s="221"/>
      <c r="AI10" s="222"/>
      <c r="AJ10" s="87">
        <v>232</v>
      </c>
      <c r="AK10" s="212"/>
      <c r="AL10" s="102" t="str">
        <f t="shared" si="7"/>
        <v/>
      </c>
      <c r="AM10" s="221"/>
      <c r="AN10" s="237"/>
      <c r="AO10" s="87">
        <v>264</v>
      </c>
      <c r="AP10" s="212"/>
      <c r="AQ10" s="102" t="str">
        <f t="shared" si="8"/>
        <v/>
      </c>
      <c r="AR10" s="221"/>
      <c r="AS10" s="222"/>
      <c r="AT10" s="87">
        <v>296</v>
      </c>
      <c r="AU10" s="212"/>
      <c r="AV10" s="102" t="str">
        <f t="shared" si="9"/>
        <v/>
      </c>
      <c r="AW10" s="221"/>
      <c r="AX10" s="222"/>
      <c r="AY10" s="87">
        <v>328</v>
      </c>
      <c r="AZ10" s="212"/>
      <c r="BA10" s="102" t="str">
        <f t="shared" si="10"/>
        <v/>
      </c>
      <c r="BB10" s="221"/>
      <c r="BC10" s="222"/>
      <c r="BD10" s="87">
        <v>360</v>
      </c>
      <c r="BE10" s="212"/>
      <c r="BF10" s="102" t="str">
        <f t="shared" si="11"/>
        <v/>
      </c>
      <c r="BG10" s="221"/>
      <c r="BH10" s="222"/>
      <c r="BI10" s="87">
        <v>392</v>
      </c>
      <c r="BJ10" s="212"/>
      <c r="BK10" s="102" t="str">
        <f t="shared" si="12"/>
        <v/>
      </c>
      <c r="BL10" s="221"/>
      <c r="BM10" s="222"/>
      <c r="BN10" s="87">
        <v>424</v>
      </c>
      <c r="BO10" s="212"/>
      <c r="BP10" s="102" t="str">
        <f t="shared" si="13"/>
        <v/>
      </c>
      <c r="BQ10" s="221"/>
      <c r="BR10" s="222"/>
      <c r="BS10" s="87">
        <v>456</v>
      </c>
      <c r="BT10" s="212"/>
      <c r="BU10" s="102" t="str">
        <f t="shared" si="14"/>
        <v/>
      </c>
      <c r="BV10" s="221"/>
      <c r="BW10" s="222"/>
      <c r="BX10" s="87">
        <v>488</v>
      </c>
      <c r="BY10" s="212"/>
      <c r="BZ10" s="102" t="str">
        <f t="shared" si="15"/>
        <v/>
      </c>
      <c r="CA10" s="221"/>
      <c r="CB10" s="222"/>
      <c r="CC10" s="87">
        <v>520</v>
      </c>
      <c r="CD10" s="212"/>
      <c r="CE10" s="102" t="str">
        <f t="shared" si="16"/>
        <v/>
      </c>
      <c r="CF10" s="221"/>
      <c r="CG10" s="222"/>
      <c r="CH10" s="87">
        <v>552</v>
      </c>
      <c r="CI10" s="212"/>
      <c r="CJ10" s="102" t="str">
        <f t="shared" si="17"/>
        <v/>
      </c>
      <c r="CK10" s="221"/>
      <c r="CL10" s="222"/>
      <c r="CM10" s="87">
        <v>584</v>
      </c>
      <c r="CN10" s="212"/>
      <c r="CO10" s="102" t="str">
        <f t="shared" si="18"/>
        <v/>
      </c>
      <c r="CP10" s="221"/>
      <c r="CQ10" s="222"/>
      <c r="CR10" s="87">
        <v>616</v>
      </c>
      <c r="CS10" s="212"/>
      <c r="CT10" s="102" t="str">
        <f t="shared" si="19"/>
        <v/>
      </c>
      <c r="CU10" s="221"/>
      <c r="CV10" s="222"/>
      <c r="CW10" s="87">
        <v>648</v>
      </c>
      <c r="CX10" s="212"/>
      <c r="CY10" s="102" t="str">
        <f t="shared" si="20"/>
        <v/>
      </c>
      <c r="CZ10" s="221"/>
      <c r="DA10" s="222"/>
      <c r="DB10" s="87">
        <v>680</v>
      </c>
      <c r="DC10" s="212"/>
      <c r="DD10" s="102" t="str">
        <f t="shared" si="21"/>
        <v/>
      </c>
      <c r="DE10" s="221"/>
      <c r="DF10" s="222"/>
      <c r="DG10" s="87">
        <v>712</v>
      </c>
      <c r="DH10" s="212"/>
      <c r="DI10" s="102" t="str">
        <f t="shared" si="22"/>
        <v/>
      </c>
      <c r="DJ10" s="221"/>
      <c r="DK10" s="222"/>
      <c r="DL10" s="87">
        <v>744</v>
      </c>
      <c r="DM10" s="212"/>
      <c r="DN10" s="102" t="str">
        <f t="shared" si="23"/>
        <v/>
      </c>
      <c r="DO10" s="221"/>
      <c r="DP10" s="222"/>
      <c r="DQ10" s="87">
        <v>776</v>
      </c>
      <c r="DR10" s="212"/>
      <c r="DS10" s="102" t="str">
        <f t="shared" si="24"/>
        <v/>
      </c>
      <c r="DT10" s="221"/>
      <c r="DU10" s="222"/>
      <c r="DV10" s="87">
        <v>808</v>
      </c>
      <c r="DW10" s="212"/>
      <c r="DX10" s="102" t="str">
        <f t="shared" si="25"/>
        <v/>
      </c>
      <c r="DY10" s="221"/>
      <c r="DZ10" s="222"/>
      <c r="EA10" s="87">
        <v>840</v>
      </c>
      <c r="EB10" s="212"/>
      <c r="EC10" s="102" t="str">
        <f t="shared" si="26"/>
        <v/>
      </c>
      <c r="ED10" s="221"/>
      <c r="EE10" s="222"/>
      <c r="EF10" s="87">
        <v>872</v>
      </c>
      <c r="EG10" s="212"/>
      <c r="EH10" s="102" t="str">
        <f t="shared" si="27"/>
        <v/>
      </c>
      <c r="EI10" s="221"/>
      <c r="EJ10" s="222"/>
      <c r="EK10" s="87">
        <v>904</v>
      </c>
      <c r="EL10" s="212"/>
      <c r="EM10" s="102" t="str">
        <f t="shared" si="28"/>
        <v/>
      </c>
      <c r="EN10" s="221"/>
      <c r="EO10" s="222"/>
      <c r="EP10" s="87">
        <v>936</v>
      </c>
      <c r="EQ10" s="212"/>
      <c r="ER10" s="102" t="str">
        <f t="shared" si="29"/>
        <v/>
      </c>
      <c r="ES10" s="221"/>
      <c r="ET10" s="222"/>
      <c r="EU10" s="87">
        <v>968</v>
      </c>
      <c r="EV10" s="212"/>
      <c r="EW10" s="102" t="str">
        <f t="shared" si="30"/>
        <v/>
      </c>
      <c r="EX10" s="221"/>
      <c r="EY10" s="222"/>
      <c r="EZ10" s="87">
        <v>1000</v>
      </c>
      <c r="FA10" s="212"/>
      <c r="FB10" s="102" t="str">
        <f t="shared" si="31"/>
        <v/>
      </c>
      <c r="FC10" s="221"/>
      <c r="FD10" s="222"/>
      <c r="FE10" s="87">
        <v>1032</v>
      </c>
      <c r="FF10" s="212"/>
      <c r="FG10" s="102" t="str">
        <f t="shared" si="32"/>
        <v/>
      </c>
      <c r="FH10" s="221"/>
      <c r="FI10" s="222"/>
    </row>
    <row r="11" spans="1:165" ht="21" customHeight="1">
      <c r="A11" s="87">
        <v>8</v>
      </c>
      <c r="B11" s="212"/>
      <c r="C11" s="102" t="str">
        <f t="shared" si="0"/>
        <v/>
      </c>
      <c r="D11" s="221"/>
      <c r="E11" s="222"/>
      <c r="F11" s="87">
        <v>41</v>
      </c>
      <c r="G11" s="212"/>
      <c r="H11" s="102" t="str">
        <f t="shared" si="1"/>
        <v/>
      </c>
      <c r="I11" s="221"/>
      <c r="J11" s="236"/>
      <c r="K11" s="87">
        <v>73</v>
      </c>
      <c r="L11" s="212"/>
      <c r="M11" s="102" t="str">
        <f t="shared" si="2"/>
        <v/>
      </c>
      <c r="N11" s="221"/>
      <c r="O11" s="222"/>
      <c r="P11" s="87">
        <v>105</v>
      </c>
      <c r="Q11" s="212"/>
      <c r="R11" s="102" t="str">
        <f t="shared" si="3"/>
        <v/>
      </c>
      <c r="S11" s="221"/>
      <c r="T11" s="222"/>
      <c r="U11" s="87">
        <v>137</v>
      </c>
      <c r="V11" s="212"/>
      <c r="W11" s="102" t="str">
        <f t="shared" si="4"/>
        <v/>
      </c>
      <c r="X11" s="221"/>
      <c r="Y11" s="222"/>
      <c r="Z11" s="87">
        <v>169</v>
      </c>
      <c r="AA11" s="212"/>
      <c r="AB11" s="102" t="str">
        <f t="shared" si="5"/>
        <v/>
      </c>
      <c r="AC11" s="221"/>
      <c r="AD11" s="222"/>
      <c r="AE11" s="87">
        <v>201</v>
      </c>
      <c r="AF11" s="212"/>
      <c r="AG11" s="102" t="str">
        <f t="shared" si="6"/>
        <v/>
      </c>
      <c r="AH11" s="221"/>
      <c r="AI11" s="222"/>
      <c r="AJ11" s="87">
        <v>233</v>
      </c>
      <c r="AK11" s="212"/>
      <c r="AL11" s="102" t="str">
        <f t="shared" si="7"/>
        <v/>
      </c>
      <c r="AM11" s="221"/>
      <c r="AN11" s="237"/>
      <c r="AO11" s="87">
        <v>265</v>
      </c>
      <c r="AP11" s="212"/>
      <c r="AQ11" s="102" t="str">
        <f t="shared" si="8"/>
        <v/>
      </c>
      <c r="AR11" s="221"/>
      <c r="AS11" s="222"/>
      <c r="AT11" s="87">
        <v>297</v>
      </c>
      <c r="AU11" s="212"/>
      <c r="AV11" s="102" t="str">
        <f t="shared" si="9"/>
        <v/>
      </c>
      <c r="AW11" s="221"/>
      <c r="AX11" s="222"/>
      <c r="AY11" s="87">
        <v>329</v>
      </c>
      <c r="AZ11" s="212"/>
      <c r="BA11" s="102" t="str">
        <f t="shared" si="10"/>
        <v/>
      </c>
      <c r="BB11" s="221"/>
      <c r="BC11" s="222"/>
      <c r="BD11" s="87">
        <v>361</v>
      </c>
      <c r="BE11" s="212"/>
      <c r="BF11" s="102" t="str">
        <f t="shared" si="11"/>
        <v/>
      </c>
      <c r="BG11" s="221"/>
      <c r="BH11" s="222"/>
      <c r="BI11" s="87">
        <v>393</v>
      </c>
      <c r="BJ11" s="212"/>
      <c r="BK11" s="102" t="str">
        <f t="shared" si="12"/>
        <v/>
      </c>
      <c r="BL11" s="221"/>
      <c r="BM11" s="222"/>
      <c r="BN11" s="87">
        <v>425</v>
      </c>
      <c r="BO11" s="212"/>
      <c r="BP11" s="102" t="str">
        <f t="shared" si="13"/>
        <v/>
      </c>
      <c r="BQ11" s="221"/>
      <c r="BR11" s="222"/>
      <c r="BS11" s="87">
        <v>457</v>
      </c>
      <c r="BT11" s="212"/>
      <c r="BU11" s="102" t="str">
        <f t="shared" si="14"/>
        <v/>
      </c>
      <c r="BV11" s="221"/>
      <c r="BW11" s="222"/>
      <c r="BX11" s="87">
        <v>489</v>
      </c>
      <c r="BY11" s="212"/>
      <c r="BZ11" s="102" t="str">
        <f t="shared" si="15"/>
        <v/>
      </c>
      <c r="CA11" s="221"/>
      <c r="CB11" s="222"/>
      <c r="CC11" s="87">
        <v>521</v>
      </c>
      <c r="CD11" s="212"/>
      <c r="CE11" s="102" t="str">
        <f t="shared" si="16"/>
        <v/>
      </c>
      <c r="CF11" s="221"/>
      <c r="CG11" s="222"/>
      <c r="CH11" s="87">
        <v>553</v>
      </c>
      <c r="CI11" s="212"/>
      <c r="CJ11" s="102" t="str">
        <f t="shared" si="17"/>
        <v/>
      </c>
      <c r="CK11" s="221"/>
      <c r="CL11" s="222"/>
      <c r="CM11" s="87">
        <v>585</v>
      </c>
      <c r="CN11" s="212"/>
      <c r="CO11" s="102" t="str">
        <f t="shared" si="18"/>
        <v/>
      </c>
      <c r="CP11" s="221"/>
      <c r="CQ11" s="222"/>
      <c r="CR11" s="87">
        <v>617</v>
      </c>
      <c r="CS11" s="212"/>
      <c r="CT11" s="102" t="str">
        <f t="shared" si="19"/>
        <v/>
      </c>
      <c r="CU11" s="221"/>
      <c r="CV11" s="222"/>
      <c r="CW11" s="87">
        <v>649</v>
      </c>
      <c r="CX11" s="212"/>
      <c r="CY11" s="102" t="str">
        <f t="shared" si="20"/>
        <v/>
      </c>
      <c r="CZ11" s="221"/>
      <c r="DA11" s="222"/>
      <c r="DB11" s="87">
        <v>681</v>
      </c>
      <c r="DC11" s="212"/>
      <c r="DD11" s="102" t="str">
        <f t="shared" si="21"/>
        <v/>
      </c>
      <c r="DE11" s="221"/>
      <c r="DF11" s="222"/>
      <c r="DG11" s="87">
        <v>713</v>
      </c>
      <c r="DH11" s="212"/>
      <c r="DI11" s="102" t="str">
        <f t="shared" si="22"/>
        <v/>
      </c>
      <c r="DJ11" s="221"/>
      <c r="DK11" s="222"/>
      <c r="DL11" s="87">
        <v>745</v>
      </c>
      <c r="DM11" s="212"/>
      <c r="DN11" s="102" t="str">
        <f t="shared" si="23"/>
        <v/>
      </c>
      <c r="DO11" s="221"/>
      <c r="DP11" s="222"/>
      <c r="DQ11" s="87">
        <v>777</v>
      </c>
      <c r="DR11" s="212"/>
      <c r="DS11" s="102" t="str">
        <f t="shared" si="24"/>
        <v/>
      </c>
      <c r="DT11" s="221"/>
      <c r="DU11" s="222"/>
      <c r="DV11" s="87">
        <v>809</v>
      </c>
      <c r="DW11" s="212"/>
      <c r="DX11" s="102" t="str">
        <f t="shared" si="25"/>
        <v/>
      </c>
      <c r="DY11" s="221"/>
      <c r="DZ11" s="222"/>
      <c r="EA11" s="87">
        <v>841</v>
      </c>
      <c r="EB11" s="212"/>
      <c r="EC11" s="102" t="str">
        <f t="shared" si="26"/>
        <v/>
      </c>
      <c r="ED11" s="221"/>
      <c r="EE11" s="222"/>
      <c r="EF11" s="87">
        <v>873</v>
      </c>
      <c r="EG11" s="212"/>
      <c r="EH11" s="102" t="str">
        <f t="shared" si="27"/>
        <v/>
      </c>
      <c r="EI11" s="221"/>
      <c r="EJ11" s="222"/>
      <c r="EK11" s="87">
        <v>905</v>
      </c>
      <c r="EL11" s="212"/>
      <c r="EM11" s="102" t="str">
        <f t="shared" si="28"/>
        <v/>
      </c>
      <c r="EN11" s="221"/>
      <c r="EO11" s="222"/>
      <c r="EP11" s="87">
        <v>937</v>
      </c>
      <c r="EQ11" s="212"/>
      <c r="ER11" s="102" t="str">
        <f t="shared" si="29"/>
        <v/>
      </c>
      <c r="ES11" s="221"/>
      <c r="ET11" s="222"/>
      <c r="EU11" s="87">
        <v>969</v>
      </c>
      <c r="EV11" s="212"/>
      <c r="EW11" s="102" t="str">
        <f t="shared" si="30"/>
        <v/>
      </c>
      <c r="EX11" s="221"/>
      <c r="EY11" s="222"/>
      <c r="EZ11" s="87">
        <v>1001</v>
      </c>
      <c r="FA11" s="212"/>
      <c r="FB11" s="102" t="str">
        <f t="shared" si="31"/>
        <v/>
      </c>
      <c r="FC11" s="221"/>
      <c r="FD11" s="222"/>
      <c r="FE11" s="87">
        <v>1033</v>
      </c>
      <c r="FF11" s="212"/>
      <c r="FG11" s="102" t="str">
        <f t="shared" si="32"/>
        <v/>
      </c>
      <c r="FH11" s="221"/>
      <c r="FI11" s="222"/>
    </row>
    <row r="12" spans="1:165" ht="21" customHeight="1">
      <c r="A12" s="87">
        <v>9</v>
      </c>
      <c r="B12" s="212"/>
      <c r="C12" s="102" t="str">
        <f t="shared" si="0"/>
        <v/>
      </c>
      <c r="D12" s="221"/>
      <c r="E12" s="222"/>
      <c r="F12" s="87">
        <v>42</v>
      </c>
      <c r="G12" s="212"/>
      <c r="H12" s="102" t="str">
        <f t="shared" si="1"/>
        <v/>
      </c>
      <c r="I12" s="221"/>
      <c r="J12" s="236"/>
      <c r="K12" s="87">
        <v>74</v>
      </c>
      <c r="L12" s="212"/>
      <c r="M12" s="102" t="str">
        <f t="shared" si="2"/>
        <v/>
      </c>
      <c r="N12" s="221"/>
      <c r="O12" s="222"/>
      <c r="P12" s="87">
        <v>106</v>
      </c>
      <c r="Q12" s="212"/>
      <c r="R12" s="102" t="str">
        <f t="shared" si="3"/>
        <v/>
      </c>
      <c r="S12" s="221"/>
      <c r="T12" s="222"/>
      <c r="U12" s="87">
        <v>138</v>
      </c>
      <c r="V12" s="212"/>
      <c r="W12" s="102" t="str">
        <f t="shared" si="4"/>
        <v/>
      </c>
      <c r="X12" s="221"/>
      <c r="Y12" s="222"/>
      <c r="Z12" s="87">
        <v>170</v>
      </c>
      <c r="AA12" s="212"/>
      <c r="AB12" s="102" t="str">
        <f t="shared" si="5"/>
        <v/>
      </c>
      <c r="AC12" s="221"/>
      <c r="AD12" s="222"/>
      <c r="AE12" s="87">
        <v>202</v>
      </c>
      <c r="AF12" s="212"/>
      <c r="AG12" s="102" t="str">
        <f t="shared" si="6"/>
        <v/>
      </c>
      <c r="AH12" s="221"/>
      <c r="AI12" s="222"/>
      <c r="AJ12" s="87">
        <v>234</v>
      </c>
      <c r="AK12" s="212"/>
      <c r="AL12" s="102" t="str">
        <f t="shared" si="7"/>
        <v/>
      </c>
      <c r="AM12" s="221"/>
      <c r="AN12" s="237"/>
      <c r="AO12" s="87">
        <v>266</v>
      </c>
      <c r="AP12" s="212"/>
      <c r="AQ12" s="102" t="str">
        <f t="shared" si="8"/>
        <v/>
      </c>
      <c r="AR12" s="221"/>
      <c r="AS12" s="222"/>
      <c r="AT12" s="87">
        <v>298</v>
      </c>
      <c r="AU12" s="212"/>
      <c r="AV12" s="102" t="str">
        <f t="shared" si="9"/>
        <v/>
      </c>
      <c r="AW12" s="221"/>
      <c r="AX12" s="222"/>
      <c r="AY12" s="87">
        <v>330</v>
      </c>
      <c r="AZ12" s="212"/>
      <c r="BA12" s="102" t="str">
        <f t="shared" si="10"/>
        <v/>
      </c>
      <c r="BB12" s="221"/>
      <c r="BC12" s="222"/>
      <c r="BD12" s="87">
        <v>362</v>
      </c>
      <c r="BE12" s="212"/>
      <c r="BF12" s="102" t="str">
        <f t="shared" si="11"/>
        <v/>
      </c>
      <c r="BG12" s="221"/>
      <c r="BH12" s="222"/>
      <c r="BI12" s="87">
        <v>394</v>
      </c>
      <c r="BJ12" s="212"/>
      <c r="BK12" s="102" t="str">
        <f t="shared" si="12"/>
        <v/>
      </c>
      <c r="BL12" s="221"/>
      <c r="BM12" s="222"/>
      <c r="BN12" s="87">
        <v>426</v>
      </c>
      <c r="BO12" s="212"/>
      <c r="BP12" s="102" t="str">
        <f t="shared" si="13"/>
        <v/>
      </c>
      <c r="BQ12" s="221"/>
      <c r="BR12" s="222"/>
      <c r="BS12" s="87">
        <v>458</v>
      </c>
      <c r="BT12" s="212"/>
      <c r="BU12" s="102" t="str">
        <f t="shared" si="14"/>
        <v/>
      </c>
      <c r="BV12" s="221"/>
      <c r="BW12" s="222"/>
      <c r="BX12" s="87">
        <v>490</v>
      </c>
      <c r="BY12" s="212"/>
      <c r="BZ12" s="102" t="str">
        <f t="shared" si="15"/>
        <v/>
      </c>
      <c r="CA12" s="221"/>
      <c r="CB12" s="222"/>
      <c r="CC12" s="87">
        <v>522</v>
      </c>
      <c r="CD12" s="212"/>
      <c r="CE12" s="102" t="str">
        <f t="shared" si="16"/>
        <v/>
      </c>
      <c r="CF12" s="221"/>
      <c r="CG12" s="222"/>
      <c r="CH12" s="87">
        <v>554</v>
      </c>
      <c r="CI12" s="212"/>
      <c r="CJ12" s="102" t="str">
        <f t="shared" si="17"/>
        <v/>
      </c>
      <c r="CK12" s="221"/>
      <c r="CL12" s="222"/>
      <c r="CM12" s="87">
        <v>586</v>
      </c>
      <c r="CN12" s="212"/>
      <c r="CO12" s="102" t="str">
        <f t="shared" si="18"/>
        <v/>
      </c>
      <c r="CP12" s="221"/>
      <c r="CQ12" s="222"/>
      <c r="CR12" s="87">
        <v>618</v>
      </c>
      <c r="CS12" s="212"/>
      <c r="CT12" s="102" t="str">
        <f t="shared" si="19"/>
        <v/>
      </c>
      <c r="CU12" s="221"/>
      <c r="CV12" s="222"/>
      <c r="CW12" s="87">
        <v>650</v>
      </c>
      <c r="CX12" s="212"/>
      <c r="CY12" s="102" t="str">
        <f t="shared" si="20"/>
        <v/>
      </c>
      <c r="CZ12" s="221"/>
      <c r="DA12" s="222"/>
      <c r="DB12" s="87">
        <v>682</v>
      </c>
      <c r="DC12" s="212"/>
      <c r="DD12" s="102" t="str">
        <f t="shared" si="21"/>
        <v/>
      </c>
      <c r="DE12" s="221"/>
      <c r="DF12" s="222"/>
      <c r="DG12" s="87">
        <v>714</v>
      </c>
      <c r="DH12" s="212"/>
      <c r="DI12" s="102" t="str">
        <f t="shared" si="22"/>
        <v/>
      </c>
      <c r="DJ12" s="221"/>
      <c r="DK12" s="222"/>
      <c r="DL12" s="87">
        <v>746</v>
      </c>
      <c r="DM12" s="212"/>
      <c r="DN12" s="102" t="str">
        <f t="shared" si="23"/>
        <v/>
      </c>
      <c r="DO12" s="221"/>
      <c r="DP12" s="222"/>
      <c r="DQ12" s="87">
        <v>778</v>
      </c>
      <c r="DR12" s="212"/>
      <c r="DS12" s="102" t="str">
        <f t="shared" si="24"/>
        <v/>
      </c>
      <c r="DT12" s="221"/>
      <c r="DU12" s="222"/>
      <c r="DV12" s="87">
        <v>810</v>
      </c>
      <c r="DW12" s="212"/>
      <c r="DX12" s="102" t="str">
        <f t="shared" si="25"/>
        <v/>
      </c>
      <c r="DY12" s="221"/>
      <c r="DZ12" s="222"/>
      <c r="EA12" s="87">
        <v>842</v>
      </c>
      <c r="EB12" s="212"/>
      <c r="EC12" s="102" t="str">
        <f t="shared" si="26"/>
        <v/>
      </c>
      <c r="ED12" s="221"/>
      <c r="EE12" s="222"/>
      <c r="EF12" s="87">
        <v>874</v>
      </c>
      <c r="EG12" s="212"/>
      <c r="EH12" s="102" t="str">
        <f t="shared" si="27"/>
        <v/>
      </c>
      <c r="EI12" s="221"/>
      <c r="EJ12" s="222"/>
      <c r="EK12" s="87">
        <v>906</v>
      </c>
      <c r="EL12" s="212"/>
      <c r="EM12" s="102" t="str">
        <f t="shared" si="28"/>
        <v/>
      </c>
      <c r="EN12" s="221"/>
      <c r="EO12" s="222"/>
      <c r="EP12" s="87">
        <v>938</v>
      </c>
      <c r="EQ12" s="212"/>
      <c r="ER12" s="102" t="str">
        <f t="shared" si="29"/>
        <v/>
      </c>
      <c r="ES12" s="221"/>
      <c r="ET12" s="222"/>
      <c r="EU12" s="87">
        <v>970</v>
      </c>
      <c r="EV12" s="212"/>
      <c r="EW12" s="102" t="str">
        <f t="shared" si="30"/>
        <v/>
      </c>
      <c r="EX12" s="221"/>
      <c r="EY12" s="222"/>
      <c r="EZ12" s="87">
        <v>1002</v>
      </c>
      <c r="FA12" s="212"/>
      <c r="FB12" s="102" t="str">
        <f t="shared" si="31"/>
        <v/>
      </c>
      <c r="FC12" s="221"/>
      <c r="FD12" s="222"/>
      <c r="FE12" s="87">
        <v>1034</v>
      </c>
      <c r="FF12" s="212"/>
      <c r="FG12" s="102" t="str">
        <f t="shared" si="32"/>
        <v/>
      </c>
      <c r="FH12" s="221"/>
      <c r="FI12" s="222"/>
    </row>
    <row r="13" spans="1:165" ht="21" customHeight="1">
      <c r="A13" s="87">
        <v>10</v>
      </c>
      <c r="B13" s="212"/>
      <c r="C13" s="102" t="str">
        <f t="shared" si="0"/>
        <v/>
      </c>
      <c r="D13" s="221"/>
      <c r="E13" s="222"/>
      <c r="F13" s="87">
        <v>43</v>
      </c>
      <c r="G13" s="212"/>
      <c r="H13" s="102" t="str">
        <f t="shared" si="1"/>
        <v/>
      </c>
      <c r="I13" s="221"/>
      <c r="J13" s="236"/>
      <c r="K13" s="87">
        <v>75</v>
      </c>
      <c r="L13" s="212"/>
      <c r="M13" s="102" t="str">
        <f t="shared" si="2"/>
        <v/>
      </c>
      <c r="N13" s="221"/>
      <c r="O13" s="222"/>
      <c r="P13" s="87">
        <v>107</v>
      </c>
      <c r="Q13" s="212"/>
      <c r="R13" s="102" t="str">
        <f t="shared" si="3"/>
        <v/>
      </c>
      <c r="S13" s="221"/>
      <c r="T13" s="222"/>
      <c r="U13" s="87">
        <v>139</v>
      </c>
      <c r="V13" s="212"/>
      <c r="W13" s="102" t="str">
        <f t="shared" si="4"/>
        <v/>
      </c>
      <c r="X13" s="221"/>
      <c r="Y13" s="222"/>
      <c r="Z13" s="87">
        <v>171</v>
      </c>
      <c r="AA13" s="212"/>
      <c r="AB13" s="102" t="str">
        <f t="shared" si="5"/>
        <v/>
      </c>
      <c r="AC13" s="221"/>
      <c r="AD13" s="222"/>
      <c r="AE13" s="87">
        <v>203</v>
      </c>
      <c r="AF13" s="212"/>
      <c r="AG13" s="102" t="str">
        <f t="shared" si="6"/>
        <v/>
      </c>
      <c r="AH13" s="221"/>
      <c r="AI13" s="222"/>
      <c r="AJ13" s="87">
        <v>235</v>
      </c>
      <c r="AK13" s="212"/>
      <c r="AL13" s="102" t="str">
        <f t="shared" si="7"/>
        <v/>
      </c>
      <c r="AM13" s="221"/>
      <c r="AN13" s="237"/>
      <c r="AO13" s="87">
        <v>267</v>
      </c>
      <c r="AP13" s="212"/>
      <c r="AQ13" s="102" t="str">
        <f t="shared" si="8"/>
        <v/>
      </c>
      <c r="AR13" s="221"/>
      <c r="AS13" s="222"/>
      <c r="AT13" s="87">
        <v>299</v>
      </c>
      <c r="AU13" s="212"/>
      <c r="AV13" s="102" t="str">
        <f t="shared" si="9"/>
        <v/>
      </c>
      <c r="AW13" s="221"/>
      <c r="AX13" s="222"/>
      <c r="AY13" s="87">
        <v>331</v>
      </c>
      <c r="AZ13" s="212"/>
      <c r="BA13" s="102" t="str">
        <f t="shared" si="10"/>
        <v/>
      </c>
      <c r="BB13" s="221"/>
      <c r="BC13" s="222"/>
      <c r="BD13" s="87">
        <v>363</v>
      </c>
      <c r="BE13" s="212"/>
      <c r="BF13" s="102" t="str">
        <f t="shared" si="11"/>
        <v/>
      </c>
      <c r="BG13" s="221"/>
      <c r="BH13" s="222"/>
      <c r="BI13" s="87">
        <v>395</v>
      </c>
      <c r="BJ13" s="212"/>
      <c r="BK13" s="102" t="str">
        <f t="shared" si="12"/>
        <v/>
      </c>
      <c r="BL13" s="221"/>
      <c r="BM13" s="222"/>
      <c r="BN13" s="87">
        <v>427</v>
      </c>
      <c r="BO13" s="212"/>
      <c r="BP13" s="102" t="str">
        <f t="shared" si="13"/>
        <v/>
      </c>
      <c r="BQ13" s="221"/>
      <c r="BR13" s="222"/>
      <c r="BS13" s="87">
        <v>459</v>
      </c>
      <c r="BT13" s="212"/>
      <c r="BU13" s="102" t="str">
        <f t="shared" si="14"/>
        <v/>
      </c>
      <c r="BV13" s="221"/>
      <c r="BW13" s="222"/>
      <c r="BX13" s="87">
        <v>491</v>
      </c>
      <c r="BY13" s="212"/>
      <c r="BZ13" s="102" t="str">
        <f t="shared" si="15"/>
        <v/>
      </c>
      <c r="CA13" s="221"/>
      <c r="CB13" s="222"/>
      <c r="CC13" s="87">
        <v>523</v>
      </c>
      <c r="CD13" s="212"/>
      <c r="CE13" s="102" t="str">
        <f t="shared" si="16"/>
        <v/>
      </c>
      <c r="CF13" s="221"/>
      <c r="CG13" s="222"/>
      <c r="CH13" s="87">
        <v>555</v>
      </c>
      <c r="CI13" s="212"/>
      <c r="CJ13" s="102" t="str">
        <f t="shared" si="17"/>
        <v/>
      </c>
      <c r="CK13" s="221"/>
      <c r="CL13" s="222"/>
      <c r="CM13" s="87">
        <v>587</v>
      </c>
      <c r="CN13" s="212"/>
      <c r="CO13" s="102" t="str">
        <f t="shared" si="18"/>
        <v/>
      </c>
      <c r="CP13" s="221"/>
      <c r="CQ13" s="222"/>
      <c r="CR13" s="87">
        <v>619</v>
      </c>
      <c r="CS13" s="212"/>
      <c r="CT13" s="102" t="str">
        <f t="shared" si="19"/>
        <v/>
      </c>
      <c r="CU13" s="221"/>
      <c r="CV13" s="222"/>
      <c r="CW13" s="87">
        <v>651</v>
      </c>
      <c r="CX13" s="212"/>
      <c r="CY13" s="102" t="str">
        <f t="shared" si="20"/>
        <v/>
      </c>
      <c r="CZ13" s="221"/>
      <c r="DA13" s="222"/>
      <c r="DB13" s="87">
        <v>683</v>
      </c>
      <c r="DC13" s="212"/>
      <c r="DD13" s="102" t="str">
        <f t="shared" si="21"/>
        <v/>
      </c>
      <c r="DE13" s="221"/>
      <c r="DF13" s="222"/>
      <c r="DG13" s="87">
        <v>715</v>
      </c>
      <c r="DH13" s="212"/>
      <c r="DI13" s="102" t="str">
        <f t="shared" si="22"/>
        <v/>
      </c>
      <c r="DJ13" s="221"/>
      <c r="DK13" s="222"/>
      <c r="DL13" s="87">
        <v>747</v>
      </c>
      <c r="DM13" s="212"/>
      <c r="DN13" s="102" t="str">
        <f t="shared" si="23"/>
        <v/>
      </c>
      <c r="DO13" s="221"/>
      <c r="DP13" s="222"/>
      <c r="DQ13" s="87">
        <v>779</v>
      </c>
      <c r="DR13" s="212"/>
      <c r="DS13" s="102" t="str">
        <f t="shared" si="24"/>
        <v/>
      </c>
      <c r="DT13" s="221"/>
      <c r="DU13" s="222"/>
      <c r="DV13" s="87">
        <v>811</v>
      </c>
      <c r="DW13" s="212"/>
      <c r="DX13" s="102" t="str">
        <f t="shared" si="25"/>
        <v/>
      </c>
      <c r="DY13" s="221"/>
      <c r="DZ13" s="222"/>
      <c r="EA13" s="87">
        <v>843</v>
      </c>
      <c r="EB13" s="212"/>
      <c r="EC13" s="102" t="str">
        <f t="shared" si="26"/>
        <v/>
      </c>
      <c r="ED13" s="221"/>
      <c r="EE13" s="222"/>
      <c r="EF13" s="87">
        <v>875</v>
      </c>
      <c r="EG13" s="212"/>
      <c r="EH13" s="102" t="str">
        <f t="shared" si="27"/>
        <v/>
      </c>
      <c r="EI13" s="221"/>
      <c r="EJ13" s="222"/>
      <c r="EK13" s="87">
        <v>907</v>
      </c>
      <c r="EL13" s="212"/>
      <c r="EM13" s="102" t="str">
        <f t="shared" si="28"/>
        <v/>
      </c>
      <c r="EN13" s="221"/>
      <c r="EO13" s="222"/>
      <c r="EP13" s="87">
        <v>939</v>
      </c>
      <c r="EQ13" s="212"/>
      <c r="ER13" s="102" t="str">
        <f t="shared" si="29"/>
        <v/>
      </c>
      <c r="ES13" s="221"/>
      <c r="ET13" s="222"/>
      <c r="EU13" s="87">
        <v>971</v>
      </c>
      <c r="EV13" s="212"/>
      <c r="EW13" s="102" t="str">
        <f t="shared" si="30"/>
        <v/>
      </c>
      <c r="EX13" s="221"/>
      <c r="EY13" s="222"/>
      <c r="EZ13" s="87">
        <v>1003</v>
      </c>
      <c r="FA13" s="212"/>
      <c r="FB13" s="102" t="str">
        <f t="shared" si="31"/>
        <v/>
      </c>
      <c r="FC13" s="221"/>
      <c r="FD13" s="222"/>
      <c r="FE13" s="87">
        <v>1035</v>
      </c>
      <c r="FF13" s="212"/>
      <c r="FG13" s="102" t="str">
        <f t="shared" si="32"/>
        <v/>
      </c>
      <c r="FH13" s="221"/>
      <c r="FI13" s="222"/>
    </row>
    <row r="14" spans="1:165" ht="21" customHeight="1">
      <c r="A14" s="87">
        <v>11</v>
      </c>
      <c r="B14" s="212"/>
      <c r="C14" s="102" t="str">
        <f t="shared" si="0"/>
        <v/>
      </c>
      <c r="D14" s="221"/>
      <c r="E14" s="222"/>
      <c r="F14" s="87">
        <v>44</v>
      </c>
      <c r="G14" s="212"/>
      <c r="H14" s="102" t="str">
        <f t="shared" si="1"/>
        <v/>
      </c>
      <c r="I14" s="221"/>
      <c r="J14" s="236"/>
      <c r="K14" s="87">
        <v>76</v>
      </c>
      <c r="L14" s="212"/>
      <c r="M14" s="102" t="str">
        <f t="shared" si="2"/>
        <v/>
      </c>
      <c r="N14" s="221"/>
      <c r="O14" s="222"/>
      <c r="P14" s="87">
        <v>108</v>
      </c>
      <c r="Q14" s="212"/>
      <c r="R14" s="102" t="str">
        <f t="shared" si="3"/>
        <v/>
      </c>
      <c r="S14" s="221"/>
      <c r="T14" s="222"/>
      <c r="U14" s="87">
        <v>140</v>
      </c>
      <c r="V14" s="212"/>
      <c r="W14" s="102" t="str">
        <f t="shared" si="4"/>
        <v/>
      </c>
      <c r="X14" s="221"/>
      <c r="Y14" s="222"/>
      <c r="Z14" s="87">
        <v>172</v>
      </c>
      <c r="AA14" s="212"/>
      <c r="AB14" s="102" t="str">
        <f t="shared" si="5"/>
        <v/>
      </c>
      <c r="AC14" s="221"/>
      <c r="AD14" s="222"/>
      <c r="AE14" s="87">
        <v>204</v>
      </c>
      <c r="AF14" s="212"/>
      <c r="AG14" s="102" t="str">
        <f t="shared" si="6"/>
        <v/>
      </c>
      <c r="AH14" s="221"/>
      <c r="AI14" s="222"/>
      <c r="AJ14" s="87">
        <v>236</v>
      </c>
      <c r="AK14" s="212"/>
      <c r="AL14" s="102" t="str">
        <f t="shared" si="7"/>
        <v/>
      </c>
      <c r="AM14" s="221"/>
      <c r="AN14" s="237"/>
      <c r="AO14" s="87">
        <v>268</v>
      </c>
      <c r="AP14" s="212"/>
      <c r="AQ14" s="102" t="str">
        <f t="shared" si="8"/>
        <v/>
      </c>
      <c r="AR14" s="221"/>
      <c r="AS14" s="222"/>
      <c r="AT14" s="87">
        <v>300</v>
      </c>
      <c r="AU14" s="212"/>
      <c r="AV14" s="102" t="str">
        <f t="shared" si="9"/>
        <v/>
      </c>
      <c r="AW14" s="221"/>
      <c r="AX14" s="222"/>
      <c r="AY14" s="87">
        <v>332</v>
      </c>
      <c r="AZ14" s="212"/>
      <c r="BA14" s="102" t="str">
        <f t="shared" si="10"/>
        <v/>
      </c>
      <c r="BB14" s="221"/>
      <c r="BC14" s="222"/>
      <c r="BD14" s="87">
        <v>364</v>
      </c>
      <c r="BE14" s="212"/>
      <c r="BF14" s="102" t="str">
        <f t="shared" si="11"/>
        <v/>
      </c>
      <c r="BG14" s="221"/>
      <c r="BH14" s="222"/>
      <c r="BI14" s="87">
        <v>396</v>
      </c>
      <c r="BJ14" s="212"/>
      <c r="BK14" s="102" t="str">
        <f t="shared" si="12"/>
        <v/>
      </c>
      <c r="BL14" s="221"/>
      <c r="BM14" s="222"/>
      <c r="BN14" s="87">
        <v>428</v>
      </c>
      <c r="BO14" s="212"/>
      <c r="BP14" s="102" t="str">
        <f t="shared" si="13"/>
        <v/>
      </c>
      <c r="BQ14" s="221"/>
      <c r="BR14" s="222"/>
      <c r="BS14" s="87">
        <v>460</v>
      </c>
      <c r="BT14" s="212"/>
      <c r="BU14" s="102" t="str">
        <f t="shared" si="14"/>
        <v/>
      </c>
      <c r="BV14" s="221"/>
      <c r="BW14" s="222"/>
      <c r="BX14" s="87">
        <v>492</v>
      </c>
      <c r="BY14" s="212"/>
      <c r="BZ14" s="102" t="str">
        <f t="shared" si="15"/>
        <v/>
      </c>
      <c r="CA14" s="221"/>
      <c r="CB14" s="222"/>
      <c r="CC14" s="87">
        <v>524</v>
      </c>
      <c r="CD14" s="212"/>
      <c r="CE14" s="102" t="str">
        <f t="shared" si="16"/>
        <v/>
      </c>
      <c r="CF14" s="221"/>
      <c r="CG14" s="222"/>
      <c r="CH14" s="87">
        <v>556</v>
      </c>
      <c r="CI14" s="212"/>
      <c r="CJ14" s="102" t="str">
        <f t="shared" si="17"/>
        <v/>
      </c>
      <c r="CK14" s="221"/>
      <c r="CL14" s="222"/>
      <c r="CM14" s="87">
        <v>588</v>
      </c>
      <c r="CN14" s="212"/>
      <c r="CO14" s="102" t="str">
        <f t="shared" si="18"/>
        <v/>
      </c>
      <c r="CP14" s="221"/>
      <c r="CQ14" s="222"/>
      <c r="CR14" s="87">
        <v>620</v>
      </c>
      <c r="CS14" s="212"/>
      <c r="CT14" s="102" t="str">
        <f t="shared" si="19"/>
        <v/>
      </c>
      <c r="CU14" s="221"/>
      <c r="CV14" s="222"/>
      <c r="CW14" s="87">
        <v>652</v>
      </c>
      <c r="CX14" s="212"/>
      <c r="CY14" s="102" t="str">
        <f t="shared" si="20"/>
        <v/>
      </c>
      <c r="CZ14" s="221"/>
      <c r="DA14" s="222"/>
      <c r="DB14" s="87">
        <v>684</v>
      </c>
      <c r="DC14" s="212"/>
      <c r="DD14" s="102" t="str">
        <f t="shared" si="21"/>
        <v/>
      </c>
      <c r="DE14" s="221"/>
      <c r="DF14" s="222"/>
      <c r="DG14" s="87">
        <v>716</v>
      </c>
      <c r="DH14" s="212"/>
      <c r="DI14" s="102" t="str">
        <f t="shared" si="22"/>
        <v/>
      </c>
      <c r="DJ14" s="221"/>
      <c r="DK14" s="222"/>
      <c r="DL14" s="87">
        <v>748</v>
      </c>
      <c r="DM14" s="212"/>
      <c r="DN14" s="102" t="str">
        <f t="shared" si="23"/>
        <v/>
      </c>
      <c r="DO14" s="221"/>
      <c r="DP14" s="222"/>
      <c r="DQ14" s="87">
        <v>780</v>
      </c>
      <c r="DR14" s="212"/>
      <c r="DS14" s="102" t="str">
        <f t="shared" si="24"/>
        <v/>
      </c>
      <c r="DT14" s="221"/>
      <c r="DU14" s="222"/>
      <c r="DV14" s="87">
        <v>812</v>
      </c>
      <c r="DW14" s="212"/>
      <c r="DX14" s="102" t="str">
        <f t="shared" si="25"/>
        <v/>
      </c>
      <c r="DY14" s="221"/>
      <c r="DZ14" s="222"/>
      <c r="EA14" s="87">
        <v>844</v>
      </c>
      <c r="EB14" s="212"/>
      <c r="EC14" s="102" t="str">
        <f t="shared" si="26"/>
        <v/>
      </c>
      <c r="ED14" s="221"/>
      <c r="EE14" s="222"/>
      <c r="EF14" s="87">
        <v>876</v>
      </c>
      <c r="EG14" s="212"/>
      <c r="EH14" s="102" t="str">
        <f t="shared" si="27"/>
        <v/>
      </c>
      <c r="EI14" s="221"/>
      <c r="EJ14" s="222"/>
      <c r="EK14" s="87">
        <v>908</v>
      </c>
      <c r="EL14" s="212"/>
      <c r="EM14" s="102" t="str">
        <f t="shared" si="28"/>
        <v/>
      </c>
      <c r="EN14" s="221"/>
      <c r="EO14" s="222"/>
      <c r="EP14" s="87">
        <v>940</v>
      </c>
      <c r="EQ14" s="212"/>
      <c r="ER14" s="102" t="str">
        <f t="shared" si="29"/>
        <v/>
      </c>
      <c r="ES14" s="221"/>
      <c r="ET14" s="222"/>
      <c r="EU14" s="87">
        <v>972</v>
      </c>
      <c r="EV14" s="212"/>
      <c r="EW14" s="102" t="str">
        <f t="shared" si="30"/>
        <v/>
      </c>
      <c r="EX14" s="221"/>
      <c r="EY14" s="222"/>
      <c r="EZ14" s="87">
        <v>1004</v>
      </c>
      <c r="FA14" s="212"/>
      <c r="FB14" s="102" t="str">
        <f t="shared" si="31"/>
        <v/>
      </c>
      <c r="FC14" s="221"/>
      <c r="FD14" s="222"/>
      <c r="FE14" s="87">
        <v>1036</v>
      </c>
      <c r="FF14" s="212"/>
      <c r="FG14" s="102" t="str">
        <f t="shared" si="32"/>
        <v/>
      </c>
      <c r="FH14" s="221"/>
      <c r="FI14" s="222"/>
    </row>
    <row r="15" spans="1:165" ht="21" customHeight="1">
      <c r="A15" s="87">
        <v>12</v>
      </c>
      <c r="B15" s="212"/>
      <c r="C15" s="102" t="str">
        <f t="shared" si="0"/>
        <v/>
      </c>
      <c r="D15" s="221"/>
      <c r="E15" s="222"/>
      <c r="F15" s="87">
        <v>45</v>
      </c>
      <c r="G15" s="212"/>
      <c r="H15" s="102" t="str">
        <f t="shared" si="1"/>
        <v/>
      </c>
      <c r="I15" s="221"/>
      <c r="J15" s="236"/>
      <c r="K15" s="87">
        <v>77</v>
      </c>
      <c r="L15" s="212"/>
      <c r="M15" s="102" t="str">
        <f t="shared" si="2"/>
        <v/>
      </c>
      <c r="N15" s="221"/>
      <c r="O15" s="222"/>
      <c r="P15" s="87">
        <v>109</v>
      </c>
      <c r="Q15" s="212"/>
      <c r="R15" s="102" t="str">
        <f t="shared" si="3"/>
        <v/>
      </c>
      <c r="S15" s="221"/>
      <c r="T15" s="222"/>
      <c r="U15" s="87">
        <v>141</v>
      </c>
      <c r="V15" s="212"/>
      <c r="W15" s="102" t="str">
        <f t="shared" si="4"/>
        <v/>
      </c>
      <c r="X15" s="221"/>
      <c r="Y15" s="222"/>
      <c r="Z15" s="87">
        <v>173</v>
      </c>
      <c r="AA15" s="212"/>
      <c r="AB15" s="102" t="str">
        <f t="shared" si="5"/>
        <v/>
      </c>
      <c r="AC15" s="221"/>
      <c r="AD15" s="222"/>
      <c r="AE15" s="87">
        <v>205</v>
      </c>
      <c r="AF15" s="212"/>
      <c r="AG15" s="102" t="str">
        <f t="shared" si="6"/>
        <v/>
      </c>
      <c r="AH15" s="221"/>
      <c r="AI15" s="222"/>
      <c r="AJ15" s="87">
        <v>237</v>
      </c>
      <c r="AK15" s="212"/>
      <c r="AL15" s="102" t="str">
        <f t="shared" si="7"/>
        <v/>
      </c>
      <c r="AM15" s="221"/>
      <c r="AN15" s="237"/>
      <c r="AO15" s="87">
        <v>269</v>
      </c>
      <c r="AP15" s="212"/>
      <c r="AQ15" s="102" t="str">
        <f t="shared" si="8"/>
        <v/>
      </c>
      <c r="AR15" s="221"/>
      <c r="AS15" s="222"/>
      <c r="AT15" s="87">
        <v>301</v>
      </c>
      <c r="AU15" s="212"/>
      <c r="AV15" s="102" t="str">
        <f t="shared" si="9"/>
        <v/>
      </c>
      <c r="AW15" s="221"/>
      <c r="AX15" s="222"/>
      <c r="AY15" s="87">
        <v>333</v>
      </c>
      <c r="AZ15" s="212"/>
      <c r="BA15" s="102" t="str">
        <f t="shared" si="10"/>
        <v/>
      </c>
      <c r="BB15" s="221"/>
      <c r="BC15" s="222"/>
      <c r="BD15" s="87">
        <v>365</v>
      </c>
      <c r="BE15" s="212"/>
      <c r="BF15" s="102" t="str">
        <f t="shared" si="11"/>
        <v/>
      </c>
      <c r="BG15" s="221"/>
      <c r="BH15" s="222"/>
      <c r="BI15" s="87">
        <v>397</v>
      </c>
      <c r="BJ15" s="212"/>
      <c r="BK15" s="102" t="str">
        <f t="shared" si="12"/>
        <v/>
      </c>
      <c r="BL15" s="221"/>
      <c r="BM15" s="222"/>
      <c r="BN15" s="87">
        <v>429</v>
      </c>
      <c r="BO15" s="212"/>
      <c r="BP15" s="102" t="str">
        <f t="shared" si="13"/>
        <v/>
      </c>
      <c r="BQ15" s="221"/>
      <c r="BR15" s="222"/>
      <c r="BS15" s="87">
        <v>461</v>
      </c>
      <c r="BT15" s="212"/>
      <c r="BU15" s="102" t="str">
        <f t="shared" si="14"/>
        <v/>
      </c>
      <c r="BV15" s="221"/>
      <c r="BW15" s="222"/>
      <c r="BX15" s="87">
        <v>493</v>
      </c>
      <c r="BY15" s="212"/>
      <c r="BZ15" s="102" t="str">
        <f t="shared" si="15"/>
        <v/>
      </c>
      <c r="CA15" s="221"/>
      <c r="CB15" s="222"/>
      <c r="CC15" s="87">
        <v>525</v>
      </c>
      <c r="CD15" s="212"/>
      <c r="CE15" s="102" t="str">
        <f t="shared" si="16"/>
        <v/>
      </c>
      <c r="CF15" s="221"/>
      <c r="CG15" s="222"/>
      <c r="CH15" s="87">
        <v>557</v>
      </c>
      <c r="CI15" s="212"/>
      <c r="CJ15" s="102" t="str">
        <f t="shared" si="17"/>
        <v/>
      </c>
      <c r="CK15" s="221"/>
      <c r="CL15" s="222"/>
      <c r="CM15" s="87">
        <v>589</v>
      </c>
      <c r="CN15" s="212"/>
      <c r="CO15" s="102" t="str">
        <f t="shared" si="18"/>
        <v/>
      </c>
      <c r="CP15" s="221"/>
      <c r="CQ15" s="222"/>
      <c r="CR15" s="87">
        <v>621</v>
      </c>
      <c r="CS15" s="212"/>
      <c r="CT15" s="102" t="str">
        <f t="shared" si="19"/>
        <v/>
      </c>
      <c r="CU15" s="221"/>
      <c r="CV15" s="222"/>
      <c r="CW15" s="87">
        <v>653</v>
      </c>
      <c r="CX15" s="212"/>
      <c r="CY15" s="102" t="str">
        <f t="shared" si="20"/>
        <v/>
      </c>
      <c r="CZ15" s="221"/>
      <c r="DA15" s="222"/>
      <c r="DB15" s="87">
        <v>685</v>
      </c>
      <c r="DC15" s="212"/>
      <c r="DD15" s="102" t="str">
        <f t="shared" si="21"/>
        <v/>
      </c>
      <c r="DE15" s="221"/>
      <c r="DF15" s="222"/>
      <c r="DG15" s="87">
        <v>717</v>
      </c>
      <c r="DH15" s="212"/>
      <c r="DI15" s="102" t="str">
        <f t="shared" si="22"/>
        <v/>
      </c>
      <c r="DJ15" s="221"/>
      <c r="DK15" s="222"/>
      <c r="DL15" s="87">
        <v>749</v>
      </c>
      <c r="DM15" s="212"/>
      <c r="DN15" s="102" t="str">
        <f t="shared" si="23"/>
        <v/>
      </c>
      <c r="DO15" s="221"/>
      <c r="DP15" s="222"/>
      <c r="DQ15" s="87">
        <v>781</v>
      </c>
      <c r="DR15" s="212"/>
      <c r="DS15" s="102" t="str">
        <f t="shared" si="24"/>
        <v/>
      </c>
      <c r="DT15" s="221"/>
      <c r="DU15" s="222"/>
      <c r="DV15" s="87">
        <v>813</v>
      </c>
      <c r="DW15" s="212"/>
      <c r="DX15" s="102" t="str">
        <f t="shared" si="25"/>
        <v/>
      </c>
      <c r="DY15" s="221"/>
      <c r="DZ15" s="222"/>
      <c r="EA15" s="87">
        <v>845</v>
      </c>
      <c r="EB15" s="212"/>
      <c r="EC15" s="102" t="str">
        <f t="shared" si="26"/>
        <v/>
      </c>
      <c r="ED15" s="221"/>
      <c r="EE15" s="222"/>
      <c r="EF15" s="87">
        <v>877</v>
      </c>
      <c r="EG15" s="212"/>
      <c r="EH15" s="102" t="str">
        <f t="shared" si="27"/>
        <v/>
      </c>
      <c r="EI15" s="221"/>
      <c r="EJ15" s="222"/>
      <c r="EK15" s="87">
        <v>909</v>
      </c>
      <c r="EL15" s="212"/>
      <c r="EM15" s="102" t="str">
        <f t="shared" si="28"/>
        <v/>
      </c>
      <c r="EN15" s="221"/>
      <c r="EO15" s="222"/>
      <c r="EP15" s="87">
        <v>941</v>
      </c>
      <c r="EQ15" s="212"/>
      <c r="ER15" s="102" t="str">
        <f t="shared" si="29"/>
        <v/>
      </c>
      <c r="ES15" s="221"/>
      <c r="ET15" s="222"/>
      <c r="EU15" s="87">
        <v>973</v>
      </c>
      <c r="EV15" s="212"/>
      <c r="EW15" s="102" t="str">
        <f t="shared" si="30"/>
        <v/>
      </c>
      <c r="EX15" s="221"/>
      <c r="EY15" s="222"/>
      <c r="EZ15" s="87">
        <v>1005</v>
      </c>
      <c r="FA15" s="212"/>
      <c r="FB15" s="102" t="str">
        <f t="shared" si="31"/>
        <v/>
      </c>
      <c r="FC15" s="221"/>
      <c r="FD15" s="222"/>
      <c r="FE15" s="87">
        <v>1037</v>
      </c>
      <c r="FF15" s="212"/>
      <c r="FG15" s="102" t="str">
        <f t="shared" si="32"/>
        <v/>
      </c>
      <c r="FH15" s="221"/>
      <c r="FI15" s="222"/>
    </row>
    <row r="16" spans="1:165" ht="21" customHeight="1">
      <c r="A16" s="87">
        <v>13</v>
      </c>
      <c r="B16" s="212"/>
      <c r="C16" s="102" t="str">
        <f t="shared" si="0"/>
        <v/>
      </c>
      <c r="D16" s="221"/>
      <c r="E16" s="222"/>
      <c r="F16" s="87">
        <v>46</v>
      </c>
      <c r="G16" s="212"/>
      <c r="H16" s="102" t="str">
        <f t="shared" si="1"/>
        <v/>
      </c>
      <c r="I16" s="221"/>
      <c r="J16" s="236"/>
      <c r="K16" s="87">
        <v>78</v>
      </c>
      <c r="L16" s="212"/>
      <c r="M16" s="102" t="str">
        <f t="shared" si="2"/>
        <v/>
      </c>
      <c r="N16" s="221"/>
      <c r="O16" s="222"/>
      <c r="P16" s="87">
        <v>110</v>
      </c>
      <c r="Q16" s="212"/>
      <c r="R16" s="102" t="str">
        <f t="shared" si="3"/>
        <v/>
      </c>
      <c r="S16" s="221"/>
      <c r="T16" s="222"/>
      <c r="U16" s="87">
        <v>142</v>
      </c>
      <c r="V16" s="212"/>
      <c r="W16" s="102" t="str">
        <f t="shared" si="4"/>
        <v/>
      </c>
      <c r="X16" s="221"/>
      <c r="Y16" s="222"/>
      <c r="Z16" s="87">
        <v>174</v>
      </c>
      <c r="AA16" s="212"/>
      <c r="AB16" s="102" t="str">
        <f t="shared" si="5"/>
        <v/>
      </c>
      <c r="AC16" s="221"/>
      <c r="AD16" s="222"/>
      <c r="AE16" s="87">
        <v>206</v>
      </c>
      <c r="AF16" s="212"/>
      <c r="AG16" s="102" t="str">
        <f t="shared" si="6"/>
        <v/>
      </c>
      <c r="AH16" s="221"/>
      <c r="AI16" s="222"/>
      <c r="AJ16" s="87">
        <v>238</v>
      </c>
      <c r="AK16" s="212"/>
      <c r="AL16" s="102" t="str">
        <f t="shared" si="7"/>
        <v/>
      </c>
      <c r="AM16" s="221"/>
      <c r="AN16" s="237"/>
      <c r="AO16" s="87">
        <v>270</v>
      </c>
      <c r="AP16" s="212"/>
      <c r="AQ16" s="102" t="str">
        <f t="shared" si="8"/>
        <v/>
      </c>
      <c r="AR16" s="221"/>
      <c r="AS16" s="222"/>
      <c r="AT16" s="87">
        <v>302</v>
      </c>
      <c r="AU16" s="212"/>
      <c r="AV16" s="102" t="str">
        <f t="shared" si="9"/>
        <v/>
      </c>
      <c r="AW16" s="221"/>
      <c r="AX16" s="222"/>
      <c r="AY16" s="87">
        <v>334</v>
      </c>
      <c r="AZ16" s="212"/>
      <c r="BA16" s="102" t="str">
        <f t="shared" si="10"/>
        <v/>
      </c>
      <c r="BB16" s="221"/>
      <c r="BC16" s="222"/>
      <c r="BD16" s="87">
        <v>366</v>
      </c>
      <c r="BE16" s="212"/>
      <c r="BF16" s="102" t="str">
        <f t="shared" si="11"/>
        <v/>
      </c>
      <c r="BG16" s="221"/>
      <c r="BH16" s="222"/>
      <c r="BI16" s="87">
        <v>398</v>
      </c>
      <c r="BJ16" s="212"/>
      <c r="BK16" s="102" t="str">
        <f t="shared" si="12"/>
        <v/>
      </c>
      <c r="BL16" s="221"/>
      <c r="BM16" s="222"/>
      <c r="BN16" s="87">
        <v>430</v>
      </c>
      <c r="BO16" s="212"/>
      <c r="BP16" s="102" t="str">
        <f t="shared" si="13"/>
        <v/>
      </c>
      <c r="BQ16" s="221"/>
      <c r="BR16" s="222"/>
      <c r="BS16" s="87">
        <v>462</v>
      </c>
      <c r="BT16" s="212"/>
      <c r="BU16" s="102" t="str">
        <f t="shared" si="14"/>
        <v/>
      </c>
      <c r="BV16" s="221"/>
      <c r="BW16" s="222"/>
      <c r="BX16" s="87">
        <v>494</v>
      </c>
      <c r="BY16" s="212"/>
      <c r="BZ16" s="102" t="str">
        <f t="shared" si="15"/>
        <v/>
      </c>
      <c r="CA16" s="221"/>
      <c r="CB16" s="222"/>
      <c r="CC16" s="87">
        <v>526</v>
      </c>
      <c r="CD16" s="212"/>
      <c r="CE16" s="102" t="str">
        <f t="shared" si="16"/>
        <v/>
      </c>
      <c r="CF16" s="221"/>
      <c r="CG16" s="222"/>
      <c r="CH16" s="87">
        <v>558</v>
      </c>
      <c r="CI16" s="212"/>
      <c r="CJ16" s="102" t="str">
        <f t="shared" si="17"/>
        <v/>
      </c>
      <c r="CK16" s="221"/>
      <c r="CL16" s="222"/>
      <c r="CM16" s="87">
        <v>590</v>
      </c>
      <c r="CN16" s="212"/>
      <c r="CO16" s="102" t="str">
        <f t="shared" si="18"/>
        <v/>
      </c>
      <c r="CP16" s="221"/>
      <c r="CQ16" s="222"/>
      <c r="CR16" s="87">
        <v>622</v>
      </c>
      <c r="CS16" s="212"/>
      <c r="CT16" s="102" t="str">
        <f t="shared" si="19"/>
        <v/>
      </c>
      <c r="CU16" s="221"/>
      <c r="CV16" s="222"/>
      <c r="CW16" s="87">
        <v>654</v>
      </c>
      <c r="CX16" s="212"/>
      <c r="CY16" s="102" t="str">
        <f t="shared" si="20"/>
        <v/>
      </c>
      <c r="CZ16" s="221"/>
      <c r="DA16" s="222"/>
      <c r="DB16" s="87">
        <v>686</v>
      </c>
      <c r="DC16" s="212"/>
      <c r="DD16" s="102" t="str">
        <f t="shared" si="21"/>
        <v/>
      </c>
      <c r="DE16" s="221"/>
      <c r="DF16" s="222"/>
      <c r="DG16" s="87">
        <v>718</v>
      </c>
      <c r="DH16" s="212"/>
      <c r="DI16" s="102" t="str">
        <f t="shared" si="22"/>
        <v/>
      </c>
      <c r="DJ16" s="221"/>
      <c r="DK16" s="222"/>
      <c r="DL16" s="87">
        <v>750</v>
      </c>
      <c r="DM16" s="212"/>
      <c r="DN16" s="102" t="str">
        <f t="shared" si="23"/>
        <v/>
      </c>
      <c r="DO16" s="221"/>
      <c r="DP16" s="222"/>
      <c r="DQ16" s="87">
        <v>782</v>
      </c>
      <c r="DR16" s="212"/>
      <c r="DS16" s="102" t="str">
        <f t="shared" si="24"/>
        <v/>
      </c>
      <c r="DT16" s="221"/>
      <c r="DU16" s="222"/>
      <c r="DV16" s="87">
        <v>814</v>
      </c>
      <c r="DW16" s="212"/>
      <c r="DX16" s="102" t="str">
        <f t="shared" si="25"/>
        <v/>
      </c>
      <c r="DY16" s="221"/>
      <c r="DZ16" s="222"/>
      <c r="EA16" s="87">
        <v>846</v>
      </c>
      <c r="EB16" s="212"/>
      <c r="EC16" s="102" t="str">
        <f t="shared" si="26"/>
        <v/>
      </c>
      <c r="ED16" s="221"/>
      <c r="EE16" s="222"/>
      <c r="EF16" s="87">
        <v>878</v>
      </c>
      <c r="EG16" s="212"/>
      <c r="EH16" s="102" t="str">
        <f t="shared" si="27"/>
        <v/>
      </c>
      <c r="EI16" s="221"/>
      <c r="EJ16" s="222"/>
      <c r="EK16" s="87">
        <v>910</v>
      </c>
      <c r="EL16" s="212"/>
      <c r="EM16" s="102" t="str">
        <f t="shared" si="28"/>
        <v/>
      </c>
      <c r="EN16" s="221"/>
      <c r="EO16" s="222"/>
      <c r="EP16" s="87">
        <v>942</v>
      </c>
      <c r="EQ16" s="212"/>
      <c r="ER16" s="102" t="str">
        <f t="shared" si="29"/>
        <v/>
      </c>
      <c r="ES16" s="221"/>
      <c r="ET16" s="222"/>
      <c r="EU16" s="87">
        <v>974</v>
      </c>
      <c r="EV16" s="212"/>
      <c r="EW16" s="102" t="str">
        <f t="shared" si="30"/>
        <v/>
      </c>
      <c r="EX16" s="221"/>
      <c r="EY16" s="222"/>
      <c r="EZ16" s="87">
        <v>1006</v>
      </c>
      <c r="FA16" s="212"/>
      <c r="FB16" s="102" t="str">
        <f t="shared" si="31"/>
        <v/>
      </c>
      <c r="FC16" s="221"/>
      <c r="FD16" s="222"/>
      <c r="FE16" s="87">
        <v>1038</v>
      </c>
      <c r="FF16" s="212"/>
      <c r="FG16" s="102" t="str">
        <f t="shared" si="32"/>
        <v/>
      </c>
      <c r="FH16" s="221"/>
      <c r="FI16" s="222"/>
    </row>
    <row r="17" spans="1:165" ht="21" customHeight="1">
      <c r="A17" s="87">
        <v>14</v>
      </c>
      <c r="B17" s="212"/>
      <c r="C17" s="102" t="str">
        <f t="shared" si="0"/>
        <v/>
      </c>
      <c r="D17" s="221"/>
      <c r="E17" s="222"/>
      <c r="F17" s="87">
        <v>47</v>
      </c>
      <c r="G17" s="212"/>
      <c r="H17" s="102" t="str">
        <f t="shared" si="1"/>
        <v/>
      </c>
      <c r="I17" s="221"/>
      <c r="J17" s="236"/>
      <c r="K17" s="87">
        <v>79</v>
      </c>
      <c r="L17" s="212"/>
      <c r="M17" s="102" t="str">
        <f t="shared" si="2"/>
        <v/>
      </c>
      <c r="N17" s="221"/>
      <c r="O17" s="222"/>
      <c r="P17" s="87">
        <v>111</v>
      </c>
      <c r="Q17" s="212"/>
      <c r="R17" s="102" t="str">
        <f t="shared" si="3"/>
        <v/>
      </c>
      <c r="S17" s="221"/>
      <c r="T17" s="222"/>
      <c r="U17" s="87">
        <v>143</v>
      </c>
      <c r="V17" s="212"/>
      <c r="W17" s="102" t="str">
        <f t="shared" si="4"/>
        <v/>
      </c>
      <c r="X17" s="221"/>
      <c r="Y17" s="222"/>
      <c r="Z17" s="87">
        <v>175</v>
      </c>
      <c r="AA17" s="212"/>
      <c r="AB17" s="102" t="str">
        <f t="shared" si="5"/>
        <v/>
      </c>
      <c r="AC17" s="221"/>
      <c r="AD17" s="222"/>
      <c r="AE17" s="87">
        <v>207</v>
      </c>
      <c r="AF17" s="212"/>
      <c r="AG17" s="102" t="str">
        <f t="shared" si="6"/>
        <v/>
      </c>
      <c r="AH17" s="221"/>
      <c r="AI17" s="222"/>
      <c r="AJ17" s="87">
        <v>239</v>
      </c>
      <c r="AK17" s="212"/>
      <c r="AL17" s="102" t="str">
        <f t="shared" si="7"/>
        <v/>
      </c>
      <c r="AM17" s="221"/>
      <c r="AN17" s="237"/>
      <c r="AO17" s="87">
        <v>271</v>
      </c>
      <c r="AP17" s="212"/>
      <c r="AQ17" s="102" t="str">
        <f t="shared" si="8"/>
        <v/>
      </c>
      <c r="AR17" s="221"/>
      <c r="AS17" s="222"/>
      <c r="AT17" s="87">
        <v>303</v>
      </c>
      <c r="AU17" s="212"/>
      <c r="AV17" s="102" t="str">
        <f t="shared" si="9"/>
        <v/>
      </c>
      <c r="AW17" s="221"/>
      <c r="AX17" s="222"/>
      <c r="AY17" s="87">
        <v>335</v>
      </c>
      <c r="AZ17" s="212"/>
      <c r="BA17" s="102" t="str">
        <f t="shared" si="10"/>
        <v/>
      </c>
      <c r="BB17" s="221"/>
      <c r="BC17" s="222"/>
      <c r="BD17" s="87">
        <v>367</v>
      </c>
      <c r="BE17" s="212"/>
      <c r="BF17" s="102" t="str">
        <f t="shared" si="11"/>
        <v/>
      </c>
      <c r="BG17" s="221"/>
      <c r="BH17" s="222"/>
      <c r="BI17" s="87">
        <v>399</v>
      </c>
      <c r="BJ17" s="212"/>
      <c r="BK17" s="102" t="str">
        <f t="shared" si="12"/>
        <v/>
      </c>
      <c r="BL17" s="221"/>
      <c r="BM17" s="222"/>
      <c r="BN17" s="87">
        <v>431</v>
      </c>
      <c r="BO17" s="212"/>
      <c r="BP17" s="102" t="str">
        <f t="shared" si="13"/>
        <v/>
      </c>
      <c r="BQ17" s="221"/>
      <c r="BR17" s="222"/>
      <c r="BS17" s="87">
        <v>463</v>
      </c>
      <c r="BT17" s="212"/>
      <c r="BU17" s="102" t="str">
        <f t="shared" si="14"/>
        <v/>
      </c>
      <c r="BV17" s="221"/>
      <c r="BW17" s="222"/>
      <c r="BX17" s="87">
        <v>495</v>
      </c>
      <c r="BY17" s="212"/>
      <c r="BZ17" s="102" t="str">
        <f t="shared" si="15"/>
        <v/>
      </c>
      <c r="CA17" s="221"/>
      <c r="CB17" s="222"/>
      <c r="CC17" s="87">
        <v>527</v>
      </c>
      <c r="CD17" s="212"/>
      <c r="CE17" s="102" t="str">
        <f t="shared" si="16"/>
        <v/>
      </c>
      <c r="CF17" s="221"/>
      <c r="CG17" s="222"/>
      <c r="CH17" s="87">
        <v>559</v>
      </c>
      <c r="CI17" s="212"/>
      <c r="CJ17" s="102" t="str">
        <f t="shared" si="17"/>
        <v/>
      </c>
      <c r="CK17" s="221"/>
      <c r="CL17" s="222"/>
      <c r="CM17" s="87">
        <v>591</v>
      </c>
      <c r="CN17" s="212"/>
      <c r="CO17" s="102" t="str">
        <f t="shared" si="18"/>
        <v/>
      </c>
      <c r="CP17" s="221"/>
      <c r="CQ17" s="222"/>
      <c r="CR17" s="87">
        <v>623</v>
      </c>
      <c r="CS17" s="212"/>
      <c r="CT17" s="102" t="str">
        <f t="shared" si="19"/>
        <v/>
      </c>
      <c r="CU17" s="221"/>
      <c r="CV17" s="222"/>
      <c r="CW17" s="87">
        <v>655</v>
      </c>
      <c r="CX17" s="212"/>
      <c r="CY17" s="102" t="str">
        <f t="shared" si="20"/>
        <v/>
      </c>
      <c r="CZ17" s="221"/>
      <c r="DA17" s="222"/>
      <c r="DB17" s="87">
        <v>687</v>
      </c>
      <c r="DC17" s="212"/>
      <c r="DD17" s="102" t="str">
        <f t="shared" si="21"/>
        <v/>
      </c>
      <c r="DE17" s="221"/>
      <c r="DF17" s="222"/>
      <c r="DG17" s="87">
        <v>719</v>
      </c>
      <c r="DH17" s="212"/>
      <c r="DI17" s="102" t="str">
        <f t="shared" si="22"/>
        <v/>
      </c>
      <c r="DJ17" s="221"/>
      <c r="DK17" s="222"/>
      <c r="DL17" s="87">
        <v>751</v>
      </c>
      <c r="DM17" s="212"/>
      <c r="DN17" s="102" t="str">
        <f t="shared" si="23"/>
        <v/>
      </c>
      <c r="DO17" s="221"/>
      <c r="DP17" s="222"/>
      <c r="DQ17" s="87">
        <v>783</v>
      </c>
      <c r="DR17" s="212"/>
      <c r="DS17" s="102" t="str">
        <f t="shared" si="24"/>
        <v/>
      </c>
      <c r="DT17" s="221"/>
      <c r="DU17" s="222"/>
      <c r="DV17" s="87">
        <v>815</v>
      </c>
      <c r="DW17" s="212"/>
      <c r="DX17" s="102" t="str">
        <f t="shared" si="25"/>
        <v/>
      </c>
      <c r="DY17" s="221"/>
      <c r="DZ17" s="222"/>
      <c r="EA17" s="87">
        <v>847</v>
      </c>
      <c r="EB17" s="212"/>
      <c r="EC17" s="102" t="str">
        <f t="shared" si="26"/>
        <v/>
      </c>
      <c r="ED17" s="221"/>
      <c r="EE17" s="222"/>
      <c r="EF17" s="87">
        <v>879</v>
      </c>
      <c r="EG17" s="212"/>
      <c r="EH17" s="102" t="str">
        <f t="shared" si="27"/>
        <v/>
      </c>
      <c r="EI17" s="221"/>
      <c r="EJ17" s="222"/>
      <c r="EK17" s="87">
        <v>911</v>
      </c>
      <c r="EL17" s="212"/>
      <c r="EM17" s="102" t="str">
        <f t="shared" si="28"/>
        <v/>
      </c>
      <c r="EN17" s="221"/>
      <c r="EO17" s="222"/>
      <c r="EP17" s="87">
        <v>943</v>
      </c>
      <c r="EQ17" s="212"/>
      <c r="ER17" s="102" t="str">
        <f t="shared" si="29"/>
        <v/>
      </c>
      <c r="ES17" s="221"/>
      <c r="ET17" s="222"/>
      <c r="EU17" s="87">
        <v>975</v>
      </c>
      <c r="EV17" s="212"/>
      <c r="EW17" s="102" t="str">
        <f t="shared" si="30"/>
        <v/>
      </c>
      <c r="EX17" s="221"/>
      <c r="EY17" s="222"/>
      <c r="EZ17" s="87">
        <v>1007</v>
      </c>
      <c r="FA17" s="212"/>
      <c r="FB17" s="102" t="str">
        <f t="shared" si="31"/>
        <v/>
      </c>
      <c r="FC17" s="221"/>
      <c r="FD17" s="222"/>
      <c r="FE17" s="87">
        <v>1039</v>
      </c>
      <c r="FF17" s="212"/>
      <c r="FG17" s="102" t="str">
        <f t="shared" si="32"/>
        <v/>
      </c>
      <c r="FH17" s="221"/>
      <c r="FI17" s="222"/>
    </row>
    <row r="18" spans="1:165" ht="21" customHeight="1">
      <c r="A18" s="87">
        <v>15</v>
      </c>
      <c r="B18" s="212"/>
      <c r="C18" s="102" t="str">
        <f t="shared" si="0"/>
        <v/>
      </c>
      <c r="D18" s="221"/>
      <c r="E18" s="222"/>
      <c r="F18" s="87">
        <v>48</v>
      </c>
      <c r="G18" s="212"/>
      <c r="H18" s="102" t="str">
        <f t="shared" si="1"/>
        <v/>
      </c>
      <c r="I18" s="221"/>
      <c r="J18" s="236"/>
      <c r="K18" s="87">
        <v>80</v>
      </c>
      <c r="L18" s="212"/>
      <c r="M18" s="102" t="str">
        <f t="shared" si="2"/>
        <v/>
      </c>
      <c r="N18" s="221"/>
      <c r="O18" s="222"/>
      <c r="P18" s="87">
        <v>112</v>
      </c>
      <c r="Q18" s="212"/>
      <c r="R18" s="102" t="str">
        <f t="shared" si="3"/>
        <v/>
      </c>
      <c r="S18" s="221"/>
      <c r="T18" s="222"/>
      <c r="U18" s="87">
        <v>144</v>
      </c>
      <c r="V18" s="212"/>
      <c r="W18" s="102" t="str">
        <f t="shared" si="4"/>
        <v/>
      </c>
      <c r="X18" s="221"/>
      <c r="Y18" s="222"/>
      <c r="Z18" s="87">
        <v>176</v>
      </c>
      <c r="AA18" s="212"/>
      <c r="AB18" s="102" t="str">
        <f t="shared" si="5"/>
        <v/>
      </c>
      <c r="AC18" s="221"/>
      <c r="AD18" s="222"/>
      <c r="AE18" s="87">
        <v>208</v>
      </c>
      <c r="AF18" s="212"/>
      <c r="AG18" s="102" t="str">
        <f t="shared" si="6"/>
        <v/>
      </c>
      <c r="AH18" s="221"/>
      <c r="AI18" s="222"/>
      <c r="AJ18" s="87">
        <v>240</v>
      </c>
      <c r="AK18" s="212"/>
      <c r="AL18" s="102" t="str">
        <f t="shared" si="7"/>
        <v/>
      </c>
      <c r="AM18" s="221"/>
      <c r="AN18" s="237"/>
      <c r="AO18" s="87">
        <v>272</v>
      </c>
      <c r="AP18" s="212"/>
      <c r="AQ18" s="102" t="str">
        <f t="shared" si="8"/>
        <v/>
      </c>
      <c r="AR18" s="221"/>
      <c r="AS18" s="222"/>
      <c r="AT18" s="87">
        <v>304</v>
      </c>
      <c r="AU18" s="212"/>
      <c r="AV18" s="102" t="str">
        <f t="shared" si="9"/>
        <v/>
      </c>
      <c r="AW18" s="221"/>
      <c r="AX18" s="222"/>
      <c r="AY18" s="87">
        <v>336</v>
      </c>
      <c r="AZ18" s="212"/>
      <c r="BA18" s="102" t="str">
        <f t="shared" si="10"/>
        <v/>
      </c>
      <c r="BB18" s="221"/>
      <c r="BC18" s="222"/>
      <c r="BD18" s="87">
        <v>368</v>
      </c>
      <c r="BE18" s="212"/>
      <c r="BF18" s="102" t="str">
        <f t="shared" si="11"/>
        <v/>
      </c>
      <c r="BG18" s="221"/>
      <c r="BH18" s="222"/>
      <c r="BI18" s="87">
        <v>400</v>
      </c>
      <c r="BJ18" s="212"/>
      <c r="BK18" s="102" t="str">
        <f t="shared" si="12"/>
        <v/>
      </c>
      <c r="BL18" s="221"/>
      <c r="BM18" s="222"/>
      <c r="BN18" s="87">
        <v>432</v>
      </c>
      <c r="BO18" s="212"/>
      <c r="BP18" s="102" t="str">
        <f t="shared" si="13"/>
        <v/>
      </c>
      <c r="BQ18" s="221"/>
      <c r="BR18" s="222"/>
      <c r="BS18" s="87">
        <v>464</v>
      </c>
      <c r="BT18" s="212"/>
      <c r="BU18" s="102" t="str">
        <f t="shared" si="14"/>
        <v/>
      </c>
      <c r="BV18" s="221"/>
      <c r="BW18" s="222"/>
      <c r="BX18" s="87">
        <v>496</v>
      </c>
      <c r="BY18" s="212"/>
      <c r="BZ18" s="102" t="str">
        <f t="shared" si="15"/>
        <v/>
      </c>
      <c r="CA18" s="221"/>
      <c r="CB18" s="222"/>
      <c r="CC18" s="87">
        <v>528</v>
      </c>
      <c r="CD18" s="212"/>
      <c r="CE18" s="102" t="str">
        <f t="shared" si="16"/>
        <v/>
      </c>
      <c r="CF18" s="221"/>
      <c r="CG18" s="222"/>
      <c r="CH18" s="87">
        <v>560</v>
      </c>
      <c r="CI18" s="212"/>
      <c r="CJ18" s="102" t="str">
        <f t="shared" si="17"/>
        <v/>
      </c>
      <c r="CK18" s="221"/>
      <c r="CL18" s="222"/>
      <c r="CM18" s="87">
        <v>592</v>
      </c>
      <c r="CN18" s="212"/>
      <c r="CO18" s="102" t="str">
        <f t="shared" si="18"/>
        <v/>
      </c>
      <c r="CP18" s="221"/>
      <c r="CQ18" s="222"/>
      <c r="CR18" s="87">
        <v>624</v>
      </c>
      <c r="CS18" s="212"/>
      <c r="CT18" s="102" t="str">
        <f t="shared" si="19"/>
        <v/>
      </c>
      <c r="CU18" s="221"/>
      <c r="CV18" s="222"/>
      <c r="CW18" s="87">
        <v>656</v>
      </c>
      <c r="CX18" s="212"/>
      <c r="CY18" s="102" t="str">
        <f t="shared" si="20"/>
        <v/>
      </c>
      <c r="CZ18" s="221"/>
      <c r="DA18" s="222"/>
      <c r="DB18" s="87">
        <v>688</v>
      </c>
      <c r="DC18" s="212"/>
      <c r="DD18" s="102" t="str">
        <f t="shared" si="21"/>
        <v/>
      </c>
      <c r="DE18" s="221"/>
      <c r="DF18" s="222"/>
      <c r="DG18" s="87">
        <v>720</v>
      </c>
      <c r="DH18" s="212"/>
      <c r="DI18" s="102" t="str">
        <f t="shared" si="22"/>
        <v/>
      </c>
      <c r="DJ18" s="221"/>
      <c r="DK18" s="222"/>
      <c r="DL18" s="87">
        <v>752</v>
      </c>
      <c r="DM18" s="212"/>
      <c r="DN18" s="102" t="str">
        <f t="shared" si="23"/>
        <v/>
      </c>
      <c r="DO18" s="221"/>
      <c r="DP18" s="222"/>
      <c r="DQ18" s="87">
        <v>784</v>
      </c>
      <c r="DR18" s="212"/>
      <c r="DS18" s="102" t="str">
        <f t="shared" si="24"/>
        <v/>
      </c>
      <c r="DT18" s="221"/>
      <c r="DU18" s="222"/>
      <c r="DV18" s="87">
        <v>816</v>
      </c>
      <c r="DW18" s="212"/>
      <c r="DX18" s="102" t="str">
        <f t="shared" si="25"/>
        <v/>
      </c>
      <c r="DY18" s="221"/>
      <c r="DZ18" s="222"/>
      <c r="EA18" s="87">
        <v>848</v>
      </c>
      <c r="EB18" s="212"/>
      <c r="EC18" s="102" t="str">
        <f t="shared" si="26"/>
        <v/>
      </c>
      <c r="ED18" s="221"/>
      <c r="EE18" s="222"/>
      <c r="EF18" s="87">
        <v>880</v>
      </c>
      <c r="EG18" s="212"/>
      <c r="EH18" s="102" t="str">
        <f t="shared" si="27"/>
        <v/>
      </c>
      <c r="EI18" s="221"/>
      <c r="EJ18" s="222"/>
      <c r="EK18" s="87">
        <v>912</v>
      </c>
      <c r="EL18" s="212"/>
      <c r="EM18" s="102" t="str">
        <f t="shared" si="28"/>
        <v/>
      </c>
      <c r="EN18" s="221"/>
      <c r="EO18" s="222"/>
      <c r="EP18" s="87">
        <v>944</v>
      </c>
      <c r="EQ18" s="212"/>
      <c r="ER18" s="102" t="str">
        <f t="shared" si="29"/>
        <v/>
      </c>
      <c r="ES18" s="221"/>
      <c r="ET18" s="222"/>
      <c r="EU18" s="87">
        <v>976</v>
      </c>
      <c r="EV18" s="212"/>
      <c r="EW18" s="102" t="str">
        <f t="shared" si="30"/>
        <v/>
      </c>
      <c r="EX18" s="221"/>
      <c r="EY18" s="222"/>
      <c r="EZ18" s="87">
        <v>1008</v>
      </c>
      <c r="FA18" s="212"/>
      <c r="FB18" s="102" t="str">
        <f t="shared" si="31"/>
        <v/>
      </c>
      <c r="FC18" s="221"/>
      <c r="FD18" s="222"/>
      <c r="FE18" s="87">
        <v>1040</v>
      </c>
      <c r="FF18" s="212"/>
      <c r="FG18" s="102" t="str">
        <f t="shared" si="32"/>
        <v/>
      </c>
      <c r="FH18" s="221"/>
      <c r="FI18" s="222"/>
    </row>
    <row r="19" spans="1:165" ht="21" customHeight="1">
      <c r="A19" s="87">
        <v>16</v>
      </c>
      <c r="B19" s="212"/>
      <c r="C19" s="102" t="str">
        <f t="shared" si="0"/>
        <v/>
      </c>
      <c r="D19" s="221"/>
      <c r="E19" s="222"/>
      <c r="F19" s="87">
        <v>49</v>
      </c>
      <c r="G19" s="212"/>
      <c r="H19" s="102" t="str">
        <f t="shared" si="1"/>
        <v/>
      </c>
      <c r="I19" s="221"/>
      <c r="J19" s="236"/>
      <c r="K19" s="87">
        <v>81</v>
      </c>
      <c r="L19" s="212"/>
      <c r="M19" s="102" t="str">
        <f t="shared" si="2"/>
        <v/>
      </c>
      <c r="N19" s="221"/>
      <c r="O19" s="222"/>
      <c r="P19" s="87">
        <v>113</v>
      </c>
      <c r="Q19" s="212"/>
      <c r="R19" s="102" t="str">
        <f t="shared" si="3"/>
        <v/>
      </c>
      <c r="S19" s="221"/>
      <c r="T19" s="222"/>
      <c r="U19" s="87">
        <v>145</v>
      </c>
      <c r="V19" s="212"/>
      <c r="W19" s="102" t="str">
        <f t="shared" si="4"/>
        <v/>
      </c>
      <c r="X19" s="221"/>
      <c r="Y19" s="222"/>
      <c r="Z19" s="87">
        <v>177</v>
      </c>
      <c r="AA19" s="212"/>
      <c r="AB19" s="102" t="str">
        <f t="shared" si="5"/>
        <v/>
      </c>
      <c r="AC19" s="221"/>
      <c r="AD19" s="222"/>
      <c r="AE19" s="87">
        <v>209</v>
      </c>
      <c r="AF19" s="212"/>
      <c r="AG19" s="102" t="str">
        <f t="shared" si="6"/>
        <v/>
      </c>
      <c r="AH19" s="221"/>
      <c r="AI19" s="222"/>
      <c r="AJ19" s="87">
        <v>241</v>
      </c>
      <c r="AK19" s="212"/>
      <c r="AL19" s="102" t="str">
        <f t="shared" si="7"/>
        <v/>
      </c>
      <c r="AM19" s="221"/>
      <c r="AN19" s="237"/>
      <c r="AO19" s="87">
        <v>273</v>
      </c>
      <c r="AP19" s="212"/>
      <c r="AQ19" s="102" t="str">
        <f t="shared" si="8"/>
        <v/>
      </c>
      <c r="AR19" s="221"/>
      <c r="AS19" s="222"/>
      <c r="AT19" s="87">
        <v>305</v>
      </c>
      <c r="AU19" s="212"/>
      <c r="AV19" s="102" t="str">
        <f t="shared" si="9"/>
        <v/>
      </c>
      <c r="AW19" s="221"/>
      <c r="AX19" s="222"/>
      <c r="AY19" s="87">
        <v>337</v>
      </c>
      <c r="AZ19" s="212"/>
      <c r="BA19" s="102" t="str">
        <f t="shared" si="10"/>
        <v/>
      </c>
      <c r="BB19" s="221"/>
      <c r="BC19" s="222"/>
      <c r="BD19" s="87">
        <v>369</v>
      </c>
      <c r="BE19" s="212"/>
      <c r="BF19" s="102" t="str">
        <f t="shared" si="11"/>
        <v/>
      </c>
      <c r="BG19" s="221"/>
      <c r="BH19" s="222"/>
      <c r="BI19" s="87">
        <v>401</v>
      </c>
      <c r="BJ19" s="212"/>
      <c r="BK19" s="102" t="str">
        <f t="shared" si="12"/>
        <v/>
      </c>
      <c r="BL19" s="221"/>
      <c r="BM19" s="222"/>
      <c r="BN19" s="87">
        <v>433</v>
      </c>
      <c r="BO19" s="212"/>
      <c r="BP19" s="102" t="str">
        <f t="shared" si="13"/>
        <v/>
      </c>
      <c r="BQ19" s="221"/>
      <c r="BR19" s="222"/>
      <c r="BS19" s="87">
        <v>465</v>
      </c>
      <c r="BT19" s="212"/>
      <c r="BU19" s="102" t="str">
        <f t="shared" si="14"/>
        <v/>
      </c>
      <c r="BV19" s="221"/>
      <c r="BW19" s="222"/>
      <c r="BX19" s="87">
        <v>497</v>
      </c>
      <c r="BY19" s="212"/>
      <c r="BZ19" s="102" t="str">
        <f t="shared" si="15"/>
        <v/>
      </c>
      <c r="CA19" s="221"/>
      <c r="CB19" s="222"/>
      <c r="CC19" s="87">
        <v>529</v>
      </c>
      <c r="CD19" s="212"/>
      <c r="CE19" s="102" t="str">
        <f t="shared" si="16"/>
        <v/>
      </c>
      <c r="CF19" s="221"/>
      <c r="CG19" s="222"/>
      <c r="CH19" s="87">
        <v>561</v>
      </c>
      <c r="CI19" s="212"/>
      <c r="CJ19" s="102" t="str">
        <f t="shared" si="17"/>
        <v/>
      </c>
      <c r="CK19" s="221"/>
      <c r="CL19" s="222"/>
      <c r="CM19" s="87">
        <v>593</v>
      </c>
      <c r="CN19" s="212"/>
      <c r="CO19" s="102" t="str">
        <f t="shared" si="18"/>
        <v/>
      </c>
      <c r="CP19" s="221"/>
      <c r="CQ19" s="222"/>
      <c r="CR19" s="87">
        <v>625</v>
      </c>
      <c r="CS19" s="212"/>
      <c r="CT19" s="102" t="str">
        <f t="shared" si="19"/>
        <v/>
      </c>
      <c r="CU19" s="221"/>
      <c r="CV19" s="222"/>
      <c r="CW19" s="87">
        <v>657</v>
      </c>
      <c r="CX19" s="212"/>
      <c r="CY19" s="102" t="str">
        <f t="shared" si="20"/>
        <v/>
      </c>
      <c r="CZ19" s="221"/>
      <c r="DA19" s="222"/>
      <c r="DB19" s="87">
        <v>689</v>
      </c>
      <c r="DC19" s="212"/>
      <c r="DD19" s="102" t="str">
        <f t="shared" si="21"/>
        <v/>
      </c>
      <c r="DE19" s="221"/>
      <c r="DF19" s="222"/>
      <c r="DG19" s="87">
        <v>721</v>
      </c>
      <c r="DH19" s="212"/>
      <c r="DI19" s="102" t="str">
        <f t="shared" si="22"/>
        <v/>
      </c>
      <c r="DJ19" s="221"/>
      <c r="DK19" s="222"/>
      <c r="DL19" s="87">
        <v>753</v>
      </c>
      <c r="DM19" s="212"/>
      <c r="DN19" s="102" t="str">
        <f t="shared" si="23"/>
        <v/>
      </c>
      <c r="DO19" s="221"/>
      <c r="DP19" s="222"/>
      <c r="DQ19" s="87">
        <v>785</v>
      </c>
      <c r="DR19" s="212"/>
      <c r="DS19" s="102" t="str">
        <f t="shared" si="24"/>
        <v/>
      </c>
      <c r="DT19" s="221"/>
      <c r="DU19" s="222"/>
      <c r="DV19" s="87">
        <v>817</v>
      </c>
      <c r="DW19" s="212"/>
      <c r="DX19" s="102" t="str">
        <f t="shared" si="25"/>
        <v/>
      </c>
      <c r="DY19" s="221"/>
      <c r="DZ19" s="222"/>
      <c r="EA19" s="87">
        <v>849</v>
      </c>
      <c r="EB19" s="212"/>
      <c r="EC19" s="102" t="str">
        <f t="shared" si="26"/>
        <v/>
      </c>
      <c r="ED19" s="221"/>
      <c r="EE19" s="222"/>
      <c r="EF19" s="87">
        <v>881</v>
      </c>
      <c r="EG19" s="212"/>
      <c r="EH19" s="102" t="str">
        <f t="shared" si="27"/>
        <v/>
      </c>
      <c r="EI19" s="221"/>
      <c r="EJ19" s="222"/>
      <c r="EK19" s="87">
        <v>913</v>
      </c>
      <c r="EL19" s="212"/>
      <c r="EM19" s="102" t="str">
        <f t="shared" si="28"/>
        <v/>
      </c>
      <c r="EN19" s="221"/>
      <c r="EO19" s="222"/>
      <c r="EP19" s="87">
        <v>945</v>
      </c>
      <c r="EQ19" s="212"/>
      <c r="ER19" s="102" t="str">
        <f t="shared" si="29"/>
        <v/>
      </c>
      <c r="ES19" s="221"/>
      <c r="ET19" s="222"/>
      <c r="EU19" s="87">
        <v>977</v>
      </c>
      <c r="EV19" s="212"/>
      <c r="EW19" s="102" t="str">
        <f t="shared" si="30"/>
        <v/>
      </c>
      <c r="EX19" s="221"/>
      <c r="EY19" s="222"/>
      <c r="EZ19" s="87">
        <v>1009</v>
      </c>
      <c r="FA19" s="212"/>
      <c r="FB19" s="102" t="str">
        <f t="shared" si="31"/>
        <v/>
      </c>
      <c r="FC19" s="221"/>
      <c r="FD19" s="222"/>
      <c r="FE19" s="87">
        <v>1041</v>
      </c>
      <c r="FF19" s="212"/>
      <c r="FG19" s="102" t="str">
        <f t="shared" si="32"/>
        <v/>
      </c>
      <c r="FH19" s="221"/>
      <c r="FI19" s="222"/>
    </row>
    <row r="20" spans="1:165" ht="21" customHeight="1">
      <c r="A20" s="87">
        <v>17</v>
      </c>
      <c r="B20" s="212"/>
      <c r="C20" s="102" t="str">
        <f t="shared" si="0"/>
        <v/>
      </c>
      <c r="D20" s="221"/>
      <c r="E20" s="222"/>
      <c r="F20" s="87">
        <v>50</v>
      </c>
      <c r="G20" s="212"/>
      <c r="H20" s="102" t="str">
        <f t="shared" si="1"/>
        <v/>
      </c>
      <c r="I20" s="221"/>
      <c r="J20" s="236"/>
      <c r="K20" s="87">
        <v>82</v>
      </c>
      <c r="L20" s="212"/>
      <c r="M20" s="102" t="str">
        <f t="shared" si="2"/>
        <v/>
      </c>
      <c r="N20" s="221"/>
      <c r="O20" s="222"/>
      <c r="P20" s="87">
        <v>114</v>
      </c>
      <c r="Q20" s="212"/>
      <c r="R20" s="102" t="str">
        <f t="shared" si="3"/>
        <v/>
      </c>
      <c r="S20" s="221"/>
      <c r="T20" s="222"/>
      <c r="U20" s="87">
        <v>146</v>
      </c>
      <c r="V20" s="212"/>
      <c r="W20" s="102" t="str">
        <f t="shared" si="4"/>
        <v/>
      </c>
      <c r="X20" s="221"/>
      <c r="Y20" s="222"/>
      <c r="Z20" s="87">
        <v>178</v>
      </c>
      <c r="AA20" s="212"/>
      <c r="AB20" s="102" t="str">
        <f t="shared" si="5"/>
        <v/>
      </c>
      <c r="AC20" s="221"/>
      <c r="AD20" s="222"/>
      <c r="AE20" s="87">
        <v>210</v>
      </c>
      <c r="AF20" s="212"/>
      <c r="AG20" s="102" t="str">
        <f t="shared" si="6"/>
        <v/>
      </c>
      <c r="AH20" s="221"/>
      <c r="AI20" s="222"/>
      <c r="AJ20" s="87">
        <v>242</v>
      </c>
      <c r="AK20" s="212"/>
      <c r="AL20" s="102" t="str">
        <f t="shared" si="7"/>
        <v/>
      </c>
      <c r="AM20" s="221"/>
      <c r="AN20" s="237"/>
      <c r="AO20" s="87">
        <v>274</v>
      </c>
      <c r="AP20" s="212"/>
      <c r="AQ20" s="102" t="str">
        <f t="shared" si="8"/>
        <v/>
      </c>
      <c r="AR20" s="221"/>
      <c r="AS20" s="222"/>
      <c r="AT20" s="87">
        <v>306</v>
      </c>
      <c r="AU20" s="212"/>
      <c r="AV20" s="102" t="str">
        <f t="shared" si="9"/>
        <v/>
      </c>
      <c r="AW20" s="221"/>
      <c r="AX20" s="222"/>
      <c r="AY20" s="87">
        <v>338</v>
      </c>
      <c r="AZ20" s="212"/>
      <c r="BA20" s="102" t="str">
        <f t="shared" si="10"/>
        <v/>
      </c>
      <c r="BB20" s="221"/>
      <c r="BC20" s="222"/>
      <c r="BD20" s="87">
        <v>370</v>
      </c>
      <c r="BE20" s="212"/>
      <c r="BF20" s="102" t="str">
        <f t="shared" si="11"/>
        <v/>
      </c>
      <c r="BG20" s="221"/>
      <c r="BH20" s="222"/>
      <c r="BI20" s="87">
        <v>402</v>
      </c>
      <c r="BJ20" s="212"/>
      <c r="BK20" s="102" t="str">
        <f t="shared" si="12"/>
        <v/>
      </c>
      <c r="BL20" s="221"/>
      <c r="BM20" s="222"/>
      <c r="BN20" s="87">
        <v>434</v>
      </c>
      <c r="BO20" s="212"/>
      <c r="BP20" s="102" t="str">
        <f t="shared" si="13"/>
        <v/>
      </c>
      <c r="BQ20" s="221"/>
      <c r="BR20" s="222"/>
      <c r="BS20" s="87">
        <v>466</v>
      </c>
      <c r="BT20" s="212"/>
      <c r="BU20" s="102" t="str">
        <f t="shared" si="14"/>
        <v/>
      </c>
      <c r="BV20" s="221"/>
      <c r="BW20" s="222"/>
      <c r="BX20" s="87">
        <v>498</v>
      </c>
      <c r="BY20" s="212"/>
      <c r="BZ20" s="102" t="str">
        <f t="shared" si="15"/>
        <v/>
      </c>
      <c r="CA20" s="221"/>
      <c r="CB20" s="222"/>
      <c r="CC20" s="87">
        <v>530</v>
      </c>
      <c r="CD20" s="212"/>
      <c r="CE20" s="102" t="str">
        <f t="shared" si="16"/>
        <v/>
      </c>
      <c r="CF20" s="221"/>
      <c r="CG20" s="222"/>
      <c r="CH20" s="87">
        <v>562</v>
      </c>
      <c r="CI20" s="212"/>
      <c r="CJ20" s="102" t="str">
        <f t="shared" si="17"/>
        <v/>
      </c>
      <c r="CK20" s="221"/>
      <c r="CL20" s="222"/>
      <c r="CM20" s="87">
        <v>594</v>
      </c>
      <c r="CN20" s="212"/>
      <c r="CO20" s="102" t="str">
        <f t="shared" si="18"/>
        <v/>
      </c>
      <c r="CP20" s="221"/>
      <c r="CQ20" s="222"/>
      <c r="CR20" s="87">
        <v>626</v>
      </c>
      <c r="CS20" s="212"/>
      <c r="CT20" s="102" t="str">
        <f t="shared" si="19"/>
        <v/>
      </c>
      <c r="CU20" s="221"/>
      <c r="CV20" s="222"/>
      <c r="CW20" s="87">
        <v>658</v>
      </c>
      <c r="CX20" s="212"/>
      <c r="CY20" s="102" t="str">
        <f t="shared" si="20"/>
        <v/>
      </c>
      <c r="CZ20" s="221"/>
      <c r="DA20" s="222"/>
      <c r="DB20" s="87">
        <v>690</v>
      </c>
      <c r="DC20" s="212"/>
      <c r="DD20" s="102" t="str">
        <f t="shared" si="21"/>
        <v/>
      </c>
      <c r="DE20" s="221"/>
      <c r="DF20" s="222"/>
      <c r="DG20" s="87">
        <v>722</v>
      </c>
      <c r="DH20" s="212"/>
      <c r="DI20" s="102" t="str">
        <f t="shared" si="22"/>
        <v/>
      </c>
      <c r="DJ20" s="221"/>
      <c r="DK20" s="222"/>
      <c r="DL20" s="87">
        <v>754</v>
      </c>
      <c r="DM20" s="212"/>
      <c r="DN20" s="102" t="str">
        <f t="shared" si="23"/>
        <v/>
      </c>
      <c r="DO20" s="221"/>
      <c r="DP20" s="222"/>
      <c r="DQ20" s="87">
        <v>786</v>
      </c>
      <c r="DR20" s="212"/>
      <c r="DS20" s="102" t="str">
        <f t="shared" si="24"/>
        <v/>
      </c>
      <c r="DT20" s="221"/>
      <c r="DU20" s="222"/>
      <c r="DV20" s="87">
        <v>818</v>
      </c>
      <c r="DW20" s="212"/>
      <c r="DX20" s="102" t="str">
        <f t="shared" si="25"/>
        <v/>
      </c>
      <c r="DY20" s="221"/>
      <c r="DZ20" s="222"/>
      <c r="EA20" s="87">
        <v>850</v>
      </c>
      <c r="EB20" s="212"/>
      <c r="EC20" s="102" t="str">
        <f t="shared" si="26"/>
        <v/>
      </c>
      <c r="ED20" s="221"/>
      <c r="EE20" s="222"/>
      <c r="EF20" s="87">
        <v>882</v>
      </c>
      <c r="EG20" s="212"/>
      <c r="EH20" s="102" t="str">
        <f t="shared" si="27"/>
        <v/>
      </c>
      <c r="EI20" s="221"/>
      <c r="EJ20" s="222"/>
      <c r="EK20" s="87">
        <v>914</v>
      </c>
      <c r="EL20" s="212"/>
      <c r="EM20" s="102" t="str">
        <f t="shared" si="28"/>
        <v/>
      </c>
      <c r="EN20" s="221"/>
      <c r="EO20" s="222"/>
      <c r="EP20" s="87">
        <v>946</v>
      </c>
      <c r="EQ20" s="212"/>
      <c r="ER20" s="102" t="str">
        <f t="shared" si="29"/>
        <v/>
      </c>
      <c r="ES20" s="221"/>
      <c r="ET20" s="222"/>
      <c r="EU20" s="87">
        <v>978</v>
      </c>
      <c r="EV20" s="212"/>
      <c r="EW20" s="102" t="str">
        <f t="shared" si="30"/>
        <v/>
      </c>
      <c r="EX20" s="221"/>
      <c r="EY20" s="222"/>
      <c r="EZ20" s="87">
        <v>1010</v>
      </c>
      <c r="FA20" s="212"/>
      <c r="FB20" s="102" t="str">
        <f t="shared" si="31"/>
        <v/>
      </c>
      <c r="FC20" s="221"/>
      <c r="FD20" s="222"/>
      <c r="FE20" s="87">
        <v>1042</v>
      </c>
      <c r="FF20" s="212"/>
      <c r="FG20" s="102" t="str">
        <f t="shared" si="32"/>
        <v/>
      </c>
      <c r="FH20" s="221"/>
      <c r="FI20" s="222"/>
    </row>
    <row r="21" spans="1:165" ht="21" customHeight="1">
      <c r="A21" s="87">
        <v>18</v>
      </c>
      <c r="B21" s="212"/>
      <c r="C21" s="102" t="str">
        <f t="shared" si="0"/>
        <v/>
      </c>
      <c r="D21" s="221"/>
      <c r="E21" s="222"/>
      <c r="F21" s="87">
        <v>51</v>
      </c>
      <c r="G21" s="212"/>
      <c r="H21" s="102" t="str">
        <f t="shared" si="1"/>
        <v/>
      </c>
      <c r="I21" s="221"/>
      <c r="J21" s="236"/>
      <c r="K21" s="87">
        <v>83</v>
      </c>
      <c r="L21" s="212"/>
      <c r="M21" s="102" t="str">
        <f t="shared" si="2"/>
        <v/>
      </c>
      <c r="N21" s="221"/>
      <c r="O21" s="222"/>
      <c r="P21" s="87">
        <v>115</v>
      </c>
      <c r="Q21" s="212"/>
      <c r="R21" s="102" t="str">
        <f t="shared" si="3"/>
        <v/>
      </c>
      <c r="S21" s="221"/>
      <c r="T21" s="222"/>
      <c r="U21" s="87">
        <v>147</v>
      </c>
      <c r="V21" s="212"/>
      <c r="W21" s="102" t="str">
        <f t="shared" si="4"/>
        <v/>
      </c>
      <c r="X21" s="221"/>
      <c r="Y21" s="222"/>
      <c r="Z21" s="87">
        <v>179</v>
      </c>
      <c r="AA21" s="212"/>
      <c r="AB21" s="102" t="str">
        <f t="shared" si="5"/>
        <v/>
      </c>
      <c r="AC21" s="221"/>
      <c r="AD21" s="222"/>
      <c r="AE21" s="87">
        <v>211</v>
      </c>
      <c r="AF21" s="212"/>
      <c r="AG21" s="102" t="str">
        <f t="shared" si="6"/>
        <v/>
      </c>
      <c r="AH21" s="221"/>
      <c r="AI21" s="222"/>
      <c r="AJ21" s="87">
        <v>243</v>
      </c>
      <c r="AK21" s="212"/>
      <c r="AL21" s="102" t="str">
        <f t="shared" si="7"/>
        <v/>
      </c>
      <c r="AM21" s="221"/>
      <c r="AN21" s="237"/>
      <c r="AO21" s="87">
        <v>275</v>
      </c>
      <c r="AP21" s="212"/>
      <c r="AQ21" s="102" t="str">
        <f t="shared" si="8"/>
        <v/>
      </c>
      <c r="AR21" s="221"/>
      <c r="AS21" s="222"/>
      <c r="AT21" s="87">
        <v>307</v>
      </c>
      <c r="AU21" s="212"/>
      <c r="AV21" s="102" t="str">
        <f t="shared" si="9"/>
        <v/>
      </c>
      <c r="AW21" s="221"/>
      <c r="AX21" s="222"/>
      <c r="AY21" s="87">
        <v>339</v>
      </c>
      <c r="AZ21" s="212"/>
      <c r="BA21" s="102" t="str">
        <f t="shared" si="10"/>
        <v/>
      </c>
      <c r="BB21" s="221"/>
      <c r="BC21" s="222"/>
      <c r="BD21" s="87">
        <v>371</v>
      </c>
      <c r="BE21" s="212"/>
      <c r="BF21" s="102" t="str">
        <f t="shared" si="11"/>
        <v/>
      </c>
      <c r="BG21" s="221"/>
      <c r="BH21" s="222"/>
      <c r="BI21" s="87">
        <v>403</v>
      </c>
      <c r="BJ21" s="212"/>
      <c r="BK21" s="102" t="str">
        <f t="shared" si="12"/>
        <v/>
      </c>
      <c r="BL21" s="221"/>
      <c r="BM21" s="222"/>
      <c r="BN21" s="87">
        <v>435</v>
      </c>
      <c r="BO21" s="212"/>
      <c r="BP21" s="102" t="str">
        <f t="shared" si="13"/>
        <v/>
      </c>
      <c r="BQ21" s="221"/>
      <c r="BR21" s="222"/>
      <c r="BS21" s="87">
        <v>467</v>
      </c>
      <c r="BT21" s="212"/>
      <c r="BU21" s="102" t="str">
        <f t="shared" si="14"/>
        <v/>
      </c>
      <c r="BV21" s="221"/>
      <c r="BW21" s="222"/>
      <c r="BX21" s="87">
        <v>499</v>
      </c>
      <c r="BY21" s="212"/>
      <c r="BZ21" s="102" t="str">
        <f t="shared" si="15"/>
        <v/>
      </c>
      <c r="CA21" s="221"/>
      <c r="CB21" s="222"/>
      <c r="CC21" s="87">
        <v>531</v>
      </c>
      <c r="CD21" s="212"/>
      <c r="CE21" s="102" t="str">
        <f t="shared" si="16"/>
        <v/>
      </c>
      <c r="CF21" s="221"/>
      <c r="CG21" s="222"/>
      <c r="CH21" s="87">
        <v>563</v>
      </c>
      <c r="CI21" s="212"/>
      <c r="CJ21" s="102" t="str">
        <f t="shared" si="17"/>
        <v/>
      </c>
      <c r="CK21" s="221"/>
      <c r="CL21" s="222"/>
      <c r="CM21" s="87">
        <v>595</v>
      </c>
      <c r="CN21" s="212"/>
      <c r="CO21" s="102" t="str">
        <f t="shared" si="18"/>
        <v/>
      </c>
      <c r="CP21" s="221"/>
      <c r="CQ21" s="222"/>
      <c r="CR21" s="87">
        <v>627</v>
      </c>
      <c r="CS21" s="212"/>
      <c r="CT21" s="102" t="str">
        <f t="shared" si="19"/>
        <v/>
      </c>
      <c r="CU21" s="221"/>
      <c r="CV21" s="222"/>
      <c r="CW21" s="87">
        <v>659</v>
      </c>
      <c r="CX21" s="212"/>
      <c r="CY21" s="102" t="str">
        <f t="shared" si="20"/>
        <v/>
      </c>
      <c r="CZ21" s="221"/>
      <c r="DA21" s="222"/>
      <c r="DB21" s="87">
        <v>691</v>
      </c>
      <c r="DC21" s="212"/>
      <c r="DD21" s="102" t="str">
        <f t="shared" si="21"/>
        <v/>
      </c>
      <c r="DE21" s="221"/>
      <c r="DF21" s="222"/>
      <c r="DG21" s="87">
        <v>723</v>
      </c>
      <c r="DH21" s="212"/>
      <c r="DI21" s="102" t="str">
        <f t="shared" si="22"/>
        <v/>
      </c>
      <c r="DJ21" s="221"/>
      <c r="DK21" s="222"/>
      <c r="DL21" s="87">
        <v>755</v>
      </c>
      <c r="DM21" s="212"/>
      <c r="DN21" s="102" t="str">
        <f t="shared" si="23"/>
        <v/>
      </c>
      <c r="DO21" s="221"/>
      <c r="DP21" s="222"/>
      <c r="DQ21" s="87">
        <v>787</v>
      </c>
      <c r="DR21" s="212"/>
      <c r="DS21" s="102" t="str">
        <f t="shared" si="24"/>
        <v/>
      </c>
      <c r="DT21" s="221"/>
      <c r="DU21" s="222"/>
      <c r="DV21" s="87">
        <v>819</v>
      </c>
      <c r="DW21" s="212"/>
      <c r="DX21" s="102" t="str">
        <f t="shared" si="25"/>
        <v/>
      </c>
      <c r="DY21" s="221"/>
      <c r="DZ21" s="222"/>
      <c r="EA21" s="87">
        <v>851</v>
      </c>
      <c r="EB21" s="212"/>
      <c r="EC21" s="102" t="str">
        <f t="shared" si="26"/>
        <v/>
      </c>
      <c r="ED21" s="221"/>
      <c r="EE21" s="222"/>
      <c r="EF21" s="87">
        <v>883</v>
      </c>
      <c r="EG21" s="212"/>
      <c r="EH21" s="102" t="str">
        <f t="shared" si="27"/>
        <v/>
      </c>
      <c r="EI21" s="221"/>
      <c r="EJ21" s="222"/>
      <c r="EK21" s="87">
        <v>915</v>
      </c>
      <c r="EL21" s="212"/>
      <c r="EM21" s="102" t="str">
        <f t="shared" si="28"/>
        <v/>
      </c>
      <c r="EN21" s="221"/>
      <c r="EO21" s="222"/>
      <c r="EP21" s="87">
        <v>947</v>
      </c>
      <c r="EQ21" s="212"/>
      <c r="ER21" s="102" t="str">
        <f t="shared" si="29"/>
        <v/>
      </c>
      <c r="ES21" s="221"/>
      <c r="ET21" s="222"/>
      <c r="EU21" s="87">
        <v>979</v>
      </c>
      <c r="EV21" s="212"/>
      <c r="EW21" s="102" t="str">
        <f t="shared" si="30"/>
        <v/>
      </c>
      <c r="EX21" s="221"/>
      <c r="EY21" s="222"/>
      <c r="EZ21" s="87">
        <v>1011</v>
      </c>
      <c r="FA21" s="212"/>
      <c r="FB21" s="102" t="str">
        <f t="shared" si="31"/>
        <v/>
      </c>
      <c r="FC21" s="221"/>
      <c r="FD21" s="222"/>
      <c r="FE21" s="87">
        <v>1043</v>
      </c>
      <c r="FF21" s="212"/>
      <c r="FG21" s="102" t="str">
        <f t="shared" si="32"/>
        <v/>
      </c>
      <c r="FH21" s="221"/>
      <c r="FI21" s="222"/>
    </row>
    <row r="22" spans="1:165" ht="21" customHeight="1">
      <c r="A22" s="87">
        <v>19</v>
      </c>
      <c r="B22" s="212"/>
      <c r="C22" s="102" t="str">
        <f t="shared" si="0"/>
        <v/>
      </c>
      <c r="D22" s="221"/>
      <c r="E22" s="222"/>
      <c r="F22" s="87">
        <v>52</v>
      </c>
      <c r="G22" s="212"/>
      <c r="H22" s="102" t="str">
        <f t="shared" si="1"/>
        <v/>
      </c>
      <c r="I22" s="221"/>
      <c r="J22" s="236"/>
      <c r="K22" s="87">
        <v>84</v>
      </c>
      <c r="L22" s="212"/>
      <c r="M22" s="102" t="str">
        <f t="shared" si="2"/>
        <v/>
      </c>
      <c r="N22" s="221"/>
      <c r="O22" s="222"/>
      <c r="P22" s="87">
        <v>116</v>
      </c>
      <c r="Q22" s="212"/>
      <c r="R22" s="102" t="str">
        <f t="shared" si="3"/>
        <v/>
      </c>
      <c r="S22" s="221"/>
      <c r="T22" s="222"/>
      <c r="U22" s="87">
        <v>148</v>
      </c>
      <c r="V22" s="212"/>
      <c r="W22" s="102" t="str">
        <f t="shared" si="4"/>
        <v/>
      </c>
      <c r="X22" s="221"/>
      <c r="Y22" s="222"/>
      <c r="Z22" s="87">
        <v>180</v>
      </c>
      <c r="AA22" s="212"/>
      <c r="AB22" s="102" t="str">
        <f t="shared" si="5"/>
        <v/>
      </c>
      <c r="AC22" s="221"/>
      <c r="AD22" s="222"/>
      <c r="AE22" s="87">
        <v>212</v>
      </c>
      <c r="AF22" s="212"/>
      <c r="AG22" s="102" t="str">
        <f t="shared" si="6"/>
        <v/>
      </c>
      <c r="AH22" s="221"/>
      <c r="AI22" s="222"/>
      <c r="AJ22" s="87">
        <v>244</v>
      </c>
      <c r="AK22" s="212"/>
      <c r="AL22" s="102" t="str">
        <f t="shared" si="7"/>
        <v/>
      </c>
      <c r="AM22" s="221"/>
      <c r="AN22" s="237"/>
      <c r="AO22" s="87">
        <v>276</v>
      </c>
      <c r="AP22" s="212"/>
      <c r="AQ22" s="102" t="str">
        <f t="shared" si="8"/>
        <v/>
      </c>
      <c r="AR22" s="221"/>
      <c r="AS22" s="222"/>
      <c r="AT22" s="87">
        <v>308</v>
      </c>
      <c r="AU22" s="212"/>
      <c r="AV22" s="102" t="str">
        <f t="shared" si="9"/>
        <v/>
      </c>
      <c r="AW22" s="221"/>
      <c r="AX22" s="222"/>
      <c r="AY22" s="87">
        <v>340</v>
      </c>
      <c r="AZ22" s="212"/>
      <c r="BA22" s="102" t="str">
        <f t="shared" si="10"/>
        <v/>
      </c>
      <c r="BB22" s="221"/>
      <c r="BC22" s="222"/>
      <c r="BD22" s="87">
        <v>372</v>
      </c>
      <c r="BE22" s="212"/>
      <c r="BF22" s="102" t="str">
        <f t="shared" si="11"/>
        <v/>
      </c>
      <c r="BG22" s="221"/>
      <c r="BH22" s="222"/>
      <c r="BI22" s="87">
        <v>404</v>
      </c>
      <c r="BJ22" s="212"/>
      <c r="BK22" s="102" t="str">
        <f t="shared" si="12"/>
        <v/>
      </c>
      <c r="BL22" s="221"/>
      <c r="BM22" s="222"/>
      <c r="BN22" s="87">
        <v>436</v>
      </c>
      <c r="BO22" s="212"/>
      <c r="BP22" s="102" t="str">
        <f t="shared" si="13"/>
        <v/>
      </c>
      <c r="BQ22" s="221"/>
      <c r="BR22" s="222"/>
      <c r="BS22" s="87">
        <v>468</v>
      </c>
      <c r="BT22" s="212"/>
      <c r="BU22" s="102" t="str">
        <f t="shared" si="14"/>
        <v/>
      </c>
      <c r="BV22" s="221"/>
      <c r="BW22" s="222"/>
      <c r="BX22" s="87">
        <v>500</v>
      </c>
      <c r="BY22" s="212"/>
      <c r="BZ22" s="102" t="str">
        <f t="shared" si="15"/>
        <v/>
      </c>
      <c r="CA22" s="221"/>
      <c r="CB22" s="222"/>
      <c r="CC22" s="87">
        <v>532</v>
      </c>
      <c r="CD22" s="212"/>
      <c r="CE22" s="102" t="str">
        <f t="shared" si="16"/>
        <v/>
      </c>
      <c r="CF22" s="221"/>
      <c r="CG22" s="222"/>
      <c r="CH22" s="87">
        <v>564</v>
      </c>
      <c r="CI22" s="212"/>
      <c r="CJ22" s="102" t="str">
        <f t="shared" si="17"/>
        <v/>
      </c>
      <c r="CK22" s="221"/>
      <c r="CL22" s="222"/>
      <c r="CM22" s="87">
        <v>596</v>
      </c>
      <c r="CN22" s="212"/>
      <c r="CO22" s="102" t="str">
        <f t="shared" si="18"/>
        <v/>
      </c>
      <c r="CP22" s="221"/>
      <c r="CQ22" s="222"/>
      <c r="CR22" s="87">
        <v>628</v>
      </c>
      <c r="CS22" s="212"/>
      <c r="CT22" s="102" t="str">
        <f t="shared" si="19"/>
        <v/>
      </c>
      <c r="CU22" s="221"/>
      <c r="CV22" s="222"/>
      <c r="CW22" s="87">
        <v>660</v>
      </c>
      <c r="CX22" s="212"/>
      <c r="CY22" s="102" t="str">
        <f t="shared" si="20"/>
        <v/>
      </c>
      <c r="CZ22" s="221"/>
      <c r="DA22" s="222"/>
      <c r="DB22" s="87">
        <v>692</v>
      </c>
      <c r="DC22" s="212"/>
      <c r="DD22" s="102" t="str">
        <f t="shared" si="21"/>
        <v/>
      </c>
      <c r="DE22" s="221"/>
      <c r="DF22" s="222"/>
      <c r="DG22" s="87">
        <v>724</v>
      </c>
      <c r="DH22" s="212"/>
      <c r="DI22" s="102" t="str">
        <f t="shared" si="22"/>
        <v/>
      </c>
      <c r="DJ22" s="221"/>
      <c r="DK22" s="222"/>
      <c r="DL22" s="87">
        <v>756</v>
      </c>
      <c r="DM22" s="212"/>
      <c r="DN22" s="102" t="str">
        <f t="shared" si="23"/>
        <v/>
      </c>
      <c r="DO22" s="221"/>
      <c r="DP22" s="222"/>
      <c r="DQ22" s="87">
        <v>788</v>
      </c>
      <c r="DR22" s="212"/>
      <c r="DS22" s="102" t="str">
        <f t="shared" si="24"/>
        <v/>
      </c>
      <c r="DT22" s="221"/>
      <c r="DU22" s="222"/>
      <c r="DV22" s="87">
        <v>820</v>
      </c>
      <c r="DW22" s="212"/>
      <c r="DX22" s="102" t="str">
        <f t="shared" si="25"/>
        <v/>
      </c>
      <c r="DY22" s="221"/>
      <c r="DZ22" s="222"/>
      <c r="EA22" s="87">
        <v>852</v>
      </c>
      <c r="EB22" s="212"/>
      <c r="EC22" s="102" t="str">
        <f t="shared" si="26"/>
        <v/>
      </c>
      <c r="ED22" s="221"/>
      <c r="EE22" s="222"/>
      <c r="EF22" s="87">
        <v>884</v>
      </c>
      <c r="EG22" s="212"/>
      <c r="EH22" s="102" t="str">
        <f t="shared" si="27"/>
        <v/>
      </c>
      <c r="EI22" s="221"/>
      <c r="EJ22" s="222"/>
      <c r="EK22" s="87">
        <v>916</v>
      </c>
      <c r="EL22" s="212"/>
      <c r="EM22" s="102" t="str">
        <f t="shared" si="28"/>
        <v/>
      </c>
      <c r="EN22" s="221"/>
      <c r="EO22" s="222"/>
      <c r="EP22" s="87">
        <v>948</v>
      </c>
      <c r="EQ22" s="212"/>
      <c r="ER22" s="102" t="str">
        <f t="shared" si="29"/>
        <v/>
      </c>
      <c r="ES22" s="221"/>
      <c r="ET22" s="222"/>
      <c r="EU22" s="87">
        <v>980</v>
      </c>
      <c r="EV22" s="212"/>
      <c r="EW22" s="102" t="str">
        <f t="shared" si="30"/>
        <v/>
      </c>
      <c r="EX22" s="221"/>
      <c r="EY22" s="222"/>
      <c r="EZ22" s="87">
        <v>1012</v>
      </c>
      <c r="FA22" s="212"/>
      <c r="FB22" s="102" t="str">
        <f t="shared" si="31"/>
        <v/>
      </c>
      <c r="FC22" s="221"/>
      <c r="FD22" s="222"/>
      <c r="FE22" s="87">
        <v>1044</v>
      </c>
      <c r="FF22" s="212"/>
      <c r="FG22" s="102" t="str">
        <f t="shared" si="32"/>
        <v/>
      </c>
      <c r="FH22" s="221"/>
      <c r="FI22" s="222"/>
    </row>
    <row r="23" spans="1:165" ht="21" customHeight="1">
      <c r="A23" s="87">
        <v>20</v>
      </c>
      <c r="B23" s="212"/>
      <c r="C23" s="102" t="str">
        <f t="shared" si="0"/>
        <v/>
      </c>
      <c r="D23" s="221"/>
      <c r="E23" s="222"/>
      <c r="F23" s="87">
        <v>53</v>
      </c>
      <c r="G23" s="212"/>
      <c r="H23" s="102" t="str">
        <f t="shared" si="1"/>
        <v/>
      </c>
      <c r="I23" s="221"/>
      <c r="J23" s="236"/>
      <c r="K23" s="87">
        <v>85</v>
      </c>
      <c r="L23" s="212"/>
      <c r="M23" s="102" t="str">
        <f t="shared" si="2"/>
        <v/>
      </c>
      <c r="N23" s="221"/>
      <c r="O23" s="222"/>
      <c r="P23" s="87">
        <v>117</v>
      </c>
      <c r="Q23" s="212"/>
      <c r="R23" s="102" t="str">
        <f t="shared" si="3"/>
        <v/>
      </c>
      <c r="S23" s="221"/>
      <c r="T23" s="222"/>
      <c r="U23" s="87">
        <v>149</v>
      </c>
      <c r="V23" s="212"/>
      <c r="W23" s="102" t="str">
        <f t="shared" si="4"/>
        <v/>
      </c>
      <c r="X23" s="221"/>
      <c r="Y23" s="222"/>
      <c r="Z23" s="87">
        <v>181</v>
      </c>
      <c r="AA23" s="212"/>
      <c r="AB23" s="102" t="str">
        <f t="shared" si="5"/>
        <v/>
      </c>
      <c r="AC23" s="221"/>
      <c r="AD23" s="222"/>
      <c r="AE23" s="87">
        <v>213</v>
      </c>
      <c r="AF23" s="212"/>
      <c r="AG23" s="102" t="str">
        <f t="shared" si="6"/>
        <v/>
      </c>
      <c r="AH23" s="221"/>
      <c r="AI23" s="222"/>
      <c r="AJ23" s="87">
        <v>245</v>
      </c>
      <c r="AK23" s="212"/>
      <c r="AL23" s="102" t="str">
        <f t="shared" si="7"/>
        <v/>
      </c>
      <c r="AM23" s="221"/>
      <c r="AN23" s="237"/>
      <c r="AO23" s="87">
        <v>277</v>
      </c>
      <c r="AP23" s="212"/>
      <c r="AQ23" s="102" t="str">
        <f t="shared" si="8"/>
        <v/>
      </c>
      <c r="AR23" s="221"/>
      <c r="AS23" s="222"/>
      <c r="AT23" s="87">
        <v>309</v>
      </c>
      <c r="AU23" s="212"/>
      <c r="AV23" s="102" t="str">
        <f t="shared" si="9"/>
        <v/>
      </c>
      <c r="AW23" s="221"/>
      <c r="AX23" s="222"/>
      <c r="AY23" s="87">
        <v>341</v>
      </c>
      <c r="AZ23" s="212"/>
      <c r="BA23" s="102" t="str">
        <f t="shared" si="10"/>
        <v/>
      </c>
      <c r="BB23" s="221"/>
      <c r="BC23" s="222"/>
      <c r="BD23" s="87">
        <v>373</v>
      </c>
      <c r="BE23" s="212"/>
      <c r="BF23" s="102" t="str">
        <f t="shared" si="11"/>
        <v/>
      </c>
      <c r="BG23" s="221"/>
      <c r="BH23" s="222"/>
      <c r="BI23" s="87">
        <v>405</v>
      </c>
      <c r="BJ23" s="212"/>
      <c r="BK23" s="102" t="str">
        <f t="shared" si="12"/>
        <v/>
      </c>
      <c r="BL23" s="221"/>
      <c r="BM23" s="222"/>
      <c r="BN23" s="87">
        <v>437</v>
      </c>
      <c r="BO23" s="212"/>
      <c r="BP23" s="102" t="str">
        <f t="shared" si="13"/>
        <v/>
      </c>
      <c r="BQ23" s="221"/>
      <c r="BR23" s="222"/>
      <c r="BS23" s="87">
        <v>469</v>
      </c>
      <c r="BT23" s="212"/>
      <c r="BU23" s="102" t="str">
        <f t="shared" si="14"/>
        <v/>
      </c>
      <c r="BV23" s="221"/>
      <c r="BW23" s="222"/>
      <c r="BX23" s="87">
        <v>501</v>
      </c>
      <c r="BY23" s="212"/>
      <c r="BZ23" s="102" t="str">
        <f t="shared" si="15"/>
        <v/>
      </c>
      <c r="CA23" s="221"/>
      <c r="CB23" s="222"/>
      <c r="CC23" s="87">
        <v>533</v>
      </c>
      <c r="CD23" s="212"/>
      <c r="CE23" s="102" t="str">
        <f t="shared" si="16"/>
        <v/>
      </c>
      <c r="CF23" s="221"/>
      <c r="CG23" s="222"/>
      <c r="CH23" s="87">
        <v>565</v>
      </c>
      <c r="CI23" s="212"/>
      <c r="CJ23" s="102" t="str">
        <f t="shared" si="17"/>
        <v/>
      </c>
      <c r="CK23" s="221"/>
      <c r="CL23" s="222"/>
      <c r="CM23" s="87">
        <v>597</v>
      </c>
      <c r="CN23" s="212"/>
      <c r="CO23" s="102" t="str">
        <f t="shared" si="18"/>
        <v/>
      </c>
      <c r="CP23" s="221"/>
      <c r="CQ23" s="222"/>
      <c r="CR23" s="87">
        <v>629</v>
      </c>
      <c r="CS23" s="212"/>
      <c r="CT23" s="102" t="str">
        <f t="shared" si="19"/>
        <v/>
      </c>
      <c r="CU23" s="221"/>
      <c r="CV23" s="222"/>
      <c r="CW23" s="87">
        <v>661</v>
      </c>
      <c r="CX23" s="212"/>
      <c r="CY23" s="102" t="str">
        <f t="shared" si="20"/>
        <v/>
      </c>
      <c r="CZ23" s="221"/>
      <c r="DA23" s="222"/>
      <c r="DB23" s="87">
        <v>693</v>
      </c>
      <c r="DC23" s="212"/>
      <c r="DD23" s="102" t="str">
        <f t="shared" si="21"/>
        <v/>
      </c>
      <c r="DE23" s="221"/>
      <c r="DF23" s="222"/>
      <c r="DG23" s="87">
        <v>725</v>
      </c>
      <c r="DH23" s="212"/>
      <c r="DI23" s="102" t="str">
        <f t="shared" si="22"/>
        <v/>
      </c>
      <c r="DJ23" s="221"/>
      <c r="DK23" s="222"/>
      <c r="DL23" s="87">
        <v>757</v>
      </c>
      <c r="DM23" s="212"/>
      <c r="DN23" s="102" t="str">
        <f t="shared" si="23"/>
        <v/>
      </c>
      <c r="DO23" s="221"/>
      <c r="DP23" s="222"/>
      <c r="DQ23" s="87">
        <v>789</v>
      </c>
      <c r="DR23" s="212"/>
      <c r="DS23" s="102" t="str">
        <f t="shared" si="24"/>
        <v/>
      </c>
      <c r="DT23" s="221"/>
      <c r="DU23" s="222"/>
      <c r="DV23" s="87">
        <v>821</v>
      </c>
      <c r="DW23" s="212"/>
      <c r="DX23" s="102" t="str">
        <f t="shared" si="25"/>
        <v/>
      </c>
      <c r="DY23" s="221"/>
      <c r="DZ23" s="222"/>
      <c r="EA23" s="87">
        <v>853</v>
      </c>
      <c r="EB23" s="212"/>
      <c r="EC23" s="102" t="str">
        <f t="shared" si="26"/>
        <v/>
      </c>
      <c r="ED23" s="221"/>
      <c r="EE23" s="222"/>
      <c r="EF23" s="87">
        <v>885</v>
      </c>
      <c r="EG23" s="212"/>
      <c r="EH23" s="102" t="str">
        <f t="shared" si="27"/>
        <v/>
      </c>
      <c r="EI23" s="221"/>
      <c r="EJ23" s="222"/>
      <c r="EK23" s="87">
        <v>917</v>
      </c>
      <c r="EL23" s="212"/>
      <c r="EM23" s="102" t="str">
        <f t="shared" si="28"/>
        <v/>
      </c>
      <c r="EN23" s="221"/>
      <c r="EO23" s="222"/>
      <c r="EP23" s="87">
        <v>949</v>
      </c>
      <c r="EQ23" s="212"/>
      <c r="ER23" s="102" t="str">
        <f t="shared" si="29"/>
        <v/>
      </c>
      <c r="ES23" s="221"/>
      <c r="ET23" s="222"/>
      <c r="EU23" s="87">
        <v>981</v>
      </c>
      <c r="EV23" s="212"/>
      <c r="EW23" s="102" t="str">
        <f t="shared" si="30"/>
        <v/>
      </c>
      <c r="EX23" s="221"/>
      <c r="EY23" s="222"/>
      <c r="EZ23" s="87">
        <v>1013</v>
      </c>
      <c r="FA23" s="212"/>
      <c r="FB23" s="102" t="str">
        <f t="shared" si="31"/>
        <v/>
      </c>
      <c r="FC23" s="221"/>
      <c r="FD23" s="222"/>
      <c r="FE23" s="87">
        <v>1045</v>
      </c>
      <c r="FF23" s="212"/>
      <c r="FG23" s="102" t="str">
        <f t="shared" si="32"/>
        <v/>
      </c>
      <c r="FH23" s="221"/>
      <c r="FI23" s="222"/>
    </row>
    <row r="24" spans="1:165" ht="21" customHeight="1">
      <c r="A24" s="87">
        <v>21</v>
      </c>
      <c r="B24" s="212"/>
      <c r="C24" s="102" t="str">
        <f t="shared" si="0"/>
        <v/>
      </c>
      <c r="D24" s="221"/>
      <c r="E24" s="222"/>
      <c r="F24" s="87">
        <v>54</v>
      </c>
      <c r="G24" s="212"/>
      <c r="H24" s="102" t="str">
        <f t="shared" si="1"/>
        <v/>
      </c>
      <c r="I24" s="221"/>
      <c r="J24" s="236"/>
      <c r="K24" s="87">
        <v>86</v>
      </c>
      <c r="L24" s="212"/>
      <c r="M24" s="102" t="str">
        <f t="shared" si="2"/>
        <v/>
      </c>
      <c r="N24" s="221"/>
      <c r="O24" s="222"/>
      <c r="P24" s="87">
        <v>118</v>
      </c>
      <c r="Q24" s="212"/>
      <c r="R24" s="102" t="str">
        <f t="shared" si="3"/>
        <v/>
      </c>
      <c r="S24" s="221"/>
      <c r="T24" s="222"/>
      <c r="U24" s="87">
        <v>150</v>
      </c>
      <c r="V24" s="212"/>
      <c r="W24" s="102" t="str">
        <f t="shared" si="4"/>
        <v/>
      </c>
      <c r="X24" s="221"/>
      <c r="Y24" s="222"/>
      <c r="Z24" s="87">
        <v>182</v>
      </c>
      <c r="AA24" s="212"/>
      <c r="AB24" s="102" t="str">
        <f t="shared" si="5"/>
        <v/>
      </c>
      <c r="AC24" s="221"/>
      <c r="AD24" s="222"/>
      <c r="AE24" s="87">
        <v>214</v>
      </c>
      <c r="AF24" s="212"/>
      <c r="AG24" s="102" t="str">
        <f t="shared" si="6"/>
        <v/>
      </c>
      <c r="AH24" s="221"/>
      <c r="AI24" s="222"/>
      <c r="AJ24" s="87">
        <v>246</v>
      </c>
      <c r="AK24" s="212"/>
      <c r="AL24" s="102" t="str">
        <f t="shared" si="7"/>
        <v/>
      </c>
      <c r="AM24" s="221"/>
      <c r="AN24" s="237"/>
      <c r="AO24" s="87">
        <v>278</v>
      </c>
      <c r="AP24" s="212"/>
      <c r="AQ24" s="102" t="str">
        <f t="shared" si="8"/>
        <v/>
      </c>
      <c r="AR24" s="221"/>
      <c r="AS24" s="222"/>
      <c r="AT24" s="87">
        <v>310</v>
      </c>
      <c r="AU24" s="212"/>
      <c r="AV24" s="102" t="str">
        <f t="shared" si="9"/>
        <v/>
      </c>
      <c r="AW24" s="221"/>
      <c r="AX24" s="222"/>
      <c r="AY24" s="87">
        <v>342</v>
      </c>
      <c r="AZ24" s="212"/>
      <c r="BA24" s="102" t="str">
        <f t="shared" si="10"/>
        <v/>
      </c>
      <c r="BB24" s="221"/>
      <c r="BC24" s="222"/>
      <c r="BD24" s="87">
        <v>374</v>
      </c>
      <c r="BE24" s="212"/>
      <c r="BF24" s="102" t="str">
        <f t="shared" si="11"/>
        <v/>
      </c>
      <c r="BG24" s="221"/>
      <c r="BH24" s="222"/>
      <c r="BI24" s="87">
        <v>406</v>
      </c>
      <c r="BJ24" s="212"/>
      <c r="BK24" s="102" t="str">
        <f t="shared" si="12"/>
        <v/>
      </c>
      <c r="BL24" s="221"/>
      <c r="BM24" s="222"/>
      <c r="BN24" s="87">
        <v>438</v>
      </c>
      <c r="BO24" s="212"/>
      <c r="BP24" s="102" t="str">
        <f t="shared" si="13"/>
        <v/>
      </c>
      <c r="BQ24" s="221"/>
      <c r="BR24" s="222"/>
      <c r="BS24" s="87">
        <v>470</v>
      </c>
      <c r="BT24" s="212"/>
      <c r="BU24" s="102" t="str">
        <f t="shared" si="14"/>
        <v/>
      </c>
      <c r="BV24" s="221"/>
      <c r="BW24" s="222"/>
      <c r="BX24" s="87">
        <v>502</v>
      </c>
      <c r="BY24" s="212"/>
      <c r="BZ24" s="102" t="str">
        <f t="shared" si="15"/>
        <v/>
      </c>
      <c r="CA24" s="221"/>
      <c r="CB24" s="222"/>
      <c r="CC24" s="87">
        <v>534</v>
      </c>
      <c r="CD24" s="212"/>
      <c r="CE24" s="102" t="str">
        <f t="shared" si="16"/>
        <v/>
      </c>
      <c r="CF24" s="221"/>
      <c r="CG24" s="222"/>
      <c r="CH24" s="87">
        <v>566</v>
      </c>
      <c r="CI24" s="212"/>
      <c r="CJ24" s="102" t="str">
        <f t="shared" si="17"/>
        <v/>
      </c>
      <c r="CK24" s="221"/>
      <c r="CL24" s="222"/>
      <c r="CM24" s="87">
        <v>598</v>
      </c>
      <c r="CN24" s="212"/>
      <c r="CO24" s="102" t="str">
        <f t="shared" si="18"/>
        <v/>
      </c>
      <c r="CP24" s="221"/>
      <c r="CQ24" s="222"/>
      <c r="CR24" s="87">
        <v>630</v>
      </c>
      <c r="CS24" s="212"/>
      <c r="CT24" s="102" t="str">
        <f t="shared" si="19"/>
        <v/>
      </c>
      <c r="CU24" s="221"/>
      <c r="CV24" s="222"/>
      <c r="CW24" s="87">
        <v>662</v>
      </c>
      <c r="CX24" s="212"/>
      <c r="CY24" s="102" t="str">
        <f t="shared" si="20"/>
        <v/>
      </c>
      <c r="CZ24" s="221"/>
      <c r="DA24" s="222"/>
      <c r="DB24" s="87">
        <v>694</v>
      </c>
      <c r="DC24" s="212"/>
      <c r="DD24" s="102" t="str">
        <f t="shared" si="21"/>
        <v/>
      </c>
      <c r="DE24" s="221"/>
      <c r="DF24" s="222"/>
      <c r="DG24" s="87">
        <v>726</v>
      </c>
      <c r="DH24" s="212"/>
      <c r="DI24" s="102" t="str">
        <f t="shared" si="22"/>
        <v/>
      </c>
      <c r="DJ24" s="221"/>
      <c r="DK24" s="222"/>
      <c r="DL24" s="87">
        <v>758</v>
      </c>
      <c r="DM24" s="212"/>
      <c r="DN24" s="102" t="str">
        <f t="shared" si="23"/>
        <v/>
      </c>
      <c r="DO24" s="221"/>
      <c r="DP24" s="222"/>
      <c r="DQ24" s="87">
        <v>790</v>
      </c>
      <c r="DR24" s="212"/>
      <c r="DS24" s="102" t="str">
        <f t="shared" si="24"/>
        <v/>
      </c>
      <c r="DT24" s="221"/>
      <c r="DU24" s="222"/>
      <c r="DV24" s="87">
        <v>822</v>
      </c>
      <c r="DW24" s="212"/>
      <c r="DX24" s="102" t="str">
        <f t="shared" si="25"/>
        <v/>
      </c>
      <c r="DY24" s="221"/>
      <c r="DZ24" s="222"/>
      <c r="EA24" s="87">
        <v>854</v>
      </c>
      <c r="EB24" s="212"/>
      <c r="EC24" s="102" t="str">
        <f t="shared" si="26"/>
        <v/>
      </c>
      <c r="ED24" s="221"/>
      <c r="EE24" s="222"/>
      <c r="EF24" s="87">
        <v>886</v>
      </c>
      <c r="EG24" s="212"/>
      <c r="EH24" s="102" t="str">
        <f t="shared" si="27"/>
        <v/>
      </c>
      <c r="EI24" s="221"/>
      <c r="EJ24" s="222"/>
      <c r="EK24" s="87">
        <v>918</v>
      </c>
      <c r="EL24" s="212"/>
      <c r="EM24" s="102" t="str">
        <f t="shared" si="28"/>
        <v/>
      </c>
      <c r="EN24" s="221"/>
      <c r="EO24" s="222"/>
      <c r="EP24" s="87">
        <v>950</v>
      </c>
      <c r="EQ24" s="212"/>
      <c r="ER24" s="102" t="str">
        <f t="shared" si="29"/>
        <v/>
      </c>
      <c r="ES24" s="221"/>
      <c r="ET24" s="222"/>
      <c r="EU24" s="87">
        <v>982</v>
      </c>
      <c r="EV24" s="212"/>
      <c r="EW24" s="102" t="str">
        <f t="shared" si="30"/>
        <v/>
      </c>
      <c r="EX24" s="221"/>
      <c r="EY24" s="222"/>
      <c r="EZ24" s="87">
        <v>1014</v>
      </c>
      <c r="FA24" s="212"/>
      <c r="FB24" s="102" t="str">
        <f t="shared" si="31"/>
        <v/>
      </c>
      <c r="FC24" s="221"/>
      <c r="FD24" s="222"/>
      <c r="FE24" s="87">
        <v>1046</v>
      </c>
      <c r="FF24" s="212"/>
      <c r="FG24" s="102" t="str">
        <f t="shared" si="32"/>
        <v/>
      </c>
      <c r="FH24" s="221"/>
      <c r="FI24" s="222"/>
    </row>
    <row r="25" spans="1:165" ht="21" customHeight="1">
      <c r="A25" s="87">
        <v>22</v>
      </c>
      <c r="B25" s="212"/>
      <c r="C25" s="102" t="str">
        <f t="shared" si="0"/>
        <v/>
      </c>
      <c r="D25" s="221"/>
      <c r="E25" s="222"/>
      <c r="F25" s="87">
        <v>55</v>
      </c>
      <c r="G25" s="212"/>
      <c r="H25" s="102" t="str">
        <f t="shared" si="1"/>
        <v/>
      </c>
      <c r="I25" s="221"/>
      <c r="J25" s="236"/>
      <c r="K25" s="87">
        <v>87</v>
      </c>
      <c r="L25" s="212"/>
      <c r="M25" s="102" t="str">
        <f t="shared" si="2"/>
        <v/>
      </c>
      <c r="N25" s="221"/>
      <c r="O25" s="222"/>
      <c r="P25" s="87">
        <v>119</v>
      </c>
      <c r="Q25" s="212"/>
      <c r="R25" s="102" t="str">
        <f t="shared" si="3"/>
        <v/>
      </c>
      <c r="S25" s="221"/>
      <c r="T25" s="222"/>
      <c r="U25" s="87">
        <v>151</v>
      </c>
      <c r="V25" s="212"/>
      <c r="W25" s="102" t="str">
        <f t="shared" si="4"/>
        <v/>
      </c>
      <c r="X25" s="221"/>
      <c r="Y25" s="222"/>
      <c r="Z25" s="87">
        <v>183</v>
      </c>
      <c r="AA25" s="212"/>
      <c r="AB25" s="102" t="str">
        <f t="shared" si="5"/>
        <v/>
      </c>
      <c r="AC25" s="221"/>
      <c r="AD25" s="222"/>
      <c r="AE25" s="87">
        <v>215</v>
      </c>
      <c r="AF25" s="212"/>
      <c r="AG25" s="102" t="str">
        <f t="shared" si="6"/>
        <v/>
      </c>
      <c r="AH25" s="221"/>
      <c r="AI25" s="222"/>
      <c r="AJ25" s="87">
        <v>247</v>
      </c>
      <c r="AK25" s="212"/>
      <c r="AL25" s="102" t="str">
        <f t="shared" si="7"/>
        <v/>
      </c>
      <c r="AM25" s="221"/>
      <c r="AN25" s="237"/>
      <c r="AO25" s="87">
        <v>279</v>
      </c>
      <c r="AP25" s="212"/>
      <c r="AQ25" s="102" t="str">
        <f t="shared" si="8"/>
        <v/>
      </c>
      <c r="AR25" s="221"/>
      <c r="AS25" s="222"/>
      <c r="AT25" s="87">
        <v>311</v>
      </c>
      <c r="AU25" s="212"/>
      <c r="AV25" s="102" t="str">
        <f t="shared" si="9"/>
        <v/>
      </c>
      <c r="AW25" s="221"/>
      <c r="AX25" s="222"/>
      <c r="AY25" s="87">
        <v>343</v>
      </c>
      <c r="AZ25" s="212"/>
      <c r="BA25" s="102" t="str">
        <f t="shared" si="10"/>
        <v/>
      </c>
      <c r="BB25" s="221"/>
      <c r="BC25" s="222"/>
      <c r="BD25" s="87">
        <v>375</v>
      </c>
      <c r="BE25" s="212"/>
      <c r="BF25" s="102" t="str">
        <f t="shared" si="11"/>
        <v/>
      </c>
      <c r="BG25" s="221"/>
      <c r="BH25" s="222"/>
      <c r="BI25" s="87">
        <v>407</v>
      </c>
      <c r="BJ25" s="212"/>
      <c r="BK25" s="102" t="str">
        <f t="shared" si="12"/>
        <v/>
      </c>
      <c r="BL25" s="221"/>
      <c r="BM25" s="222"/>
      <c r="BN25" s="87">
        <v>439</v>
      </c>
      <c r="BO25" s="212"/>
      <c r="BP25" s="102" t="str">
        <f t="shared" si="13"/>
        <v/>
      </c>
      <c r="BQ25" s="221"/>
      <c r="BR25" s="222"/>
      <c r="BS25" s="87">
        <v>471</v>
      </c>
      <c r="BT25" s="212"/>
      <c r="BU25" s="102" t="str">
        <f t="shared" si="14"/>
        <v/>
      </c>
      <c r="BV25" s="221"/>
      <c r="BW25" s="222"/>
      <c r="BX25" s="87">
        <v>503</v>
      </c>
      <c r="BY25" s="212"/>
      <c r="BZ25" s="102" t="str">
        <f t="shared" si="15"/>
        <v/>
      </c>
      <c r="CA25" s="221"/>
      <c r="CB25" s="222"/>
      <c r="CC25" s="87">
        <v>535</v>
      </c>
      <c r="CD25" s="212"/>
      <c r="CE25" s="102" t="str">
        <f t="shared" si="16"/>
        <v/>
      </c>
      <c r="CF25" s="221"/>
      <c r="CG25" s="222"/>
      <c r="CH25" s="87">
        <v>567</v>
      </c>
      <c r="CI25" s="212"/>
      <c r="CJ25" s="102" t="str">
        <f t="shared" si="17"/>
        <v/>
      </c>
      <c r="CK25" s="221"/>
      <c r="CL25" s="222"/>
      <c r="CM25" s="87">
        <v>599</v>
      </c>
      <c r="CN25" s="212"/>
      <c r="CO25" s="102" t="str">
        <f t="shared" si="18"/>
        <v/>
      </c>
      <c r="CP25" s="221"/>
      <c r="CQ25" s="222"/>
      <c r="CR25" s="87">
        <v>631</v>
      </c>
      <c r="CS25" s="212"/>
      <c r="CT25" s="102" t="str">
        <f t="shared" si="19"/>
        <v/>
      </c>
      <c r="CU25" s="221"/>
      <c r="CV25" s="222"/>
      <c r="CW25" s="87">
        <v>663</v>
      </c>
      <c r="CX25" s="212"/>
      <c r="CY25" s="102" t="str">
        <f t="shared" si="20"/>
        <v/>
      </c>
      <c r="CZ25" s="221"/>
      <c r="DA25" s="222"/>
      <c r="DB25" s="87">
        <v>695</v>
      </c>
      <c r="DC25" s="212"/>
      <c r="DD25" s="102" t="str">
        <f t="shared" si="21"/>
        <v/>
      </c>
      <c r="DE25" s="221"/>
      <c r="DF25" s="222"/>
      <c r="DG25" s="87">
        <v>727</v>
      </c>
      <c r="DH25" s="212"/>
      <c r="DI25" s="102" t="str">
        <f t="shared" si="22"/>
        <v/>
      </c>
      <c r="DJ25" s="221"/>
      <c r="DK25" s="222"/>
      <c r="DL25" s="87">
        <v>759</v>
      </c>
      <c r="DM25" s="212"/>
      <c r="DN25" s="102" t="str">
        <f t="shared" si="23"/>
        <v/>
      </c>
      <c r="DO25" s="221"/>
      <c r="DP25" s="222"/>
      <c r="DQ25" s="87">
        <v>791</v>
      </c>
      <c r="DR25" s="212"/>
      <c r="DS25" s="102" t="str">
        <f t="shared" si="24"/>
        <v/>
      </c>
      <c r="DT25" s="221"/>
      <c r="DU25" s="222"/>
      <c r="DV25" s="87">
        <v>823</v>
      </c>
      <c r="DW25" s="212"/>
      <c r="DX25" s="102" t="str">
        <f t="shared" si="25"/>
        <v/>
      </c>
      <c r="DY25" s="221"/>
      <c r="DZ25" s="222"/>
      <c r="EA25" s="87">
        <v>855</v>
      </c>
      <c r="EB25" s="212"/>
      <c r="EC25" s="102" t="str">
        <f t="shared" si="26"/>
        <v/>
      </c>
      <c r="ED25" s="221"/>
      <c r="EE25" s="222"/>
      <c r="EF25" s="87">
        <v>887</v>
      </c>
      <c r="EG25" s="212"/>
      <c r="EH25" s="102" t="str">
        <f t="shared" si="27"/>
        <v/>
      </c>
      <c r="EI25" s="221"/>
      <c r="EJ25" s="222"/>
      <c r="EK25" s="87">
        <v>919</v>
      </c>
      <c r="EL25" s="212"/>
      <c r="EM25" s="102" t="str">
        <f t="shared" si="28"/>
        <v/>
      </c>
      <c r="EN25" s="221"/>
      <c r="EO25" s="222"/>
      <c r="EP25" s="87">
        <v>951</v>
      </c>
      <c r="EQ25" s="212"/>
      <c r="ER25" s="102" t="str">
        <f t="shared" si="29"/>
        <v/>
      </c>
      <c r="ES25" s="221"/>
      <c r="ET25" s="222"/>
      <c r="EU25" s="87">
        <v>983</v>
      </c>
      <c r="EV25" s="212"/>
      <c r="EW25" s="102" t="str">
        <f t="shared" si="30"/>
        <v/>
      </c>
      <c r="EX25" s="221"/>
      <c r="EY25" s="222"/>
      <c r="EZ25" s="87">
        <v>1015</v>
      </c>
      <c r="FA25" s="212"/>
      <c r="FB25" s="102" t="str">
        <f t="shared" si="31"/>
        <v/>
      </c>
      <c r="FC25" s="221"/>
      <c r="FD25" s="222"/>
      <c r="FE25" s="87">
        <v>1047</v>
      </c>
      <c r="FF25" s="212"/>
      <c r="FG25" s="102" t="str">
        <f t="shared" si="32"/>
        <v/>
      </c>
      <c r="FH25" s="221"/>
      <c r="FI25" s="222"/>
    </row>
    <row r="26" spans="1:165" ht="21" customHeight="1">
      <c r="A26" s="87">
        <v>23</v>
      </c>
      <c r="B26" s="212"/>
      <c r="C26" s="102" t="str">
        <f t="shared" si="0"/>
        <v/>
      </c>
      <c r="D26" s="221"/>
      <c r="E26" s="222"/>
      <c r="F26" s="87">
        <v>56</v>
      </c>
      <c r="G26" s="212"/>
      <c r="H26" s="102" t="str">
        <f t="shared" si="1"/>
        <v/>
      </c>
      <c r="I26" s="221"/>
      <c r="J26" s="236"/>
      <c r="K26" s="87">
        <v>88</v>
      </c>
      <c r="L26" s="212"/>
      <c r="M26" s="102" t="str">
        <f t="shared" si="2"/>
        <v/>
      </c>
      <c r="N26" s="221"/>
      <c r="O26" s="222"/>
      <c r="P26" s="87">
        <v>120</v>
      </c>
      <c r="Q26" s="212"/>
      <c r="R26" s="102" t="str">
        <f t="shared" si="3"/>
        <v/>
      </c>
      <c r="S26" s="221"/>
      <c r="T26" s="222"/>
      <c r="U26" s="87">
        <v>152</v>
      </c>
      <c r="V26" s="212"/>
      <c r="W26" s="102" t="str">
        <f t="shared" si="4"/>
        <v/>
      </c>
      <c r="X26" s="221"/>
      <c r="Y26" s="222"/>
      <c r="Z26" s="87">
        <v>184</v>
      </c>
      <c r="AA26" s="212"/>
      <c r="AB26" s="102" t="str">
        <f t="shared" si="5"/>
        <v/>
      </c>
      <c r="AC26" s="221"/>
      <c r="AD26" s="222"/>
      <c r="AE26" s="87">
        <v>216</v>
      </c>
      <c r="AF26" s="212"/>
      <c r="AG26" s="102" t="str">
        <f t="shared" si="6"/>
        <v/>
      </c>
      <c r="AH26" s="221"/>
      <c r="AI26" s="222"/>
      <c r="AJ26" s="87">
        <v>248</v>
      </c>
      <c r="AK26" s="212"/>
      <c r="AL26" s="102" t="str">
        <f t="shared" si="7"/>
        <v/>
      </c>
      <c r="AM26" s="221"/>
      <c r="AN26" s="237"/>
      <c r="AO26" s="87">
        <v>280</v>
      </c>
      <c r="AP26" s="212"/>
      <c r="AQ26" s="102" t="str">
        <f t="shared" si="8"/>
        <v/>
      </c>
      <c r="AR26" s="221"/>
      <c r="AS26" s="222"/>
      <c r="AT26" s="87">
        <v>312</v>
      </c>
      <c r="AU26" s="212"/>
      <c r="AV26" s="102" t="str">
        <f t="shared" si="9"/>
        <v/>
      </c>
      <c r="AW26" s="221"/>
      <c r="AX26" s="222"/>
      <c r="AY26" s="87">
        <v>344</v>
      </c>
      <c r="AZ26" s="212"/>
      <c r="BA26" s="102" t="str">
        <f t="shared" si="10"/>
        <v/>
      </c>
      <c r="BB26" s="221"/>
      <c r="BC26" s="222"/>
      <c r="BD26" s="87">
        <v>376</v>
      </c>
      <c r="BE26" s="212"/>
      <c r="BF26" s="102" t="str">
        <f t="shared" si="11"/>
        <v/>
      </c>
      <c r="BG26" s="221"/>
      <c r="BH26" s="222"/>
      <c r="BI26" s="87">
        <v>408</v>
      </c>
      <c r="BJ26" s="212"/>
      <c r="BK26" s="102" t="str">
        <f t="shared" si="12"/>
        <v/>
      </c>
      <c r="BL26" s="221"/>
      <c r="BM26" s="222"/>
      <c r="BN26" s="87">
        <v>440</v>
      </c>
      <c r="BO26" s="212"/>
      <c r="BP26" s="102" t="str">
        <f t="shared" si="13"/>
        <v/>
      </c>
      <c r="BQ26" s="221"/>
      <c r="BR26" s="222"/>
      <c r="BS26" s="87">
        <v>472</v>
      </c>
      <c r="BT26" s="212"/>
      <c r="BU26" s="102" t="str">
        <f t="shared" si="14"/>
        <v/>
      </c>
      <c r="BV26" s="221"/>
      <c r="BW26" s="222"/>
      <c r="BX26" s="87">
        <v>504</v>
      </c>
      <c r="BY26" s="212"/>
      <c r="BZ26" s="102" t="str">
        <f t="shared" si="15"/>
        <v/>
      </c>
      <c r="CA26" s="221"/>
      <c r="CB26" s="222"/>
      <c r="CC26" s="87">
        <v>536</v>
      </c>
      <c r="CD26" s="212"/>
      <c r="CE26" s="102" t="str">
        <f t="shared" si="16"/>
        <v/>
      </c>
      <c r="CF26" s="221"/>
      <c r="CG26" s="222"/>
      <c r="CH26" s="87">
        <v>568</v>
      </c>
      <c r="CI26" s="212"/>
      <c r="CJ26" s="102" t="str">
        <f t="shared" si="17"/>
        <v/>
      </c>
      <c r="CK26" s="221"/>
      <c r="CL26" s="222"/>
      <c r="CM26" s="87">
        <v>600</v>
      </c>
      <c r="CN26" s="212"/>
      <c r="CO26" s="102" t="str">
        <f t="shared" si="18"/>
        <v/>
      </c>
      <c r="CP26" s="221"/>
      <c r="CQ26" s="222"/>
      <c r="CR26" s="87">
        <v>632</v>
      </c>
      <c r="CS26" s="212"/>
      <c r="CT26" s="102" t="str">
        <f t="shared" si="19"/>
        <v/>
      </c>
      <c r="CU26" s="221"/>
      <c r="CV26" s="222"/>
      <c r="CW26" s="87">
        <v>664</v>
      </c>
      <c r="CX26" s="212"/>
      <c r="CY26" s="102" t="str">
        <f t="shared" si="20"/>
        <v/>
      </c>
      <c r="CZ26" s="221"/>
      <c r="DA26" s="222"/>
      <c r="DB26" s="87">
        <v>696</v>
      </c>
      <c r="DC26" s="212"/>
      <c r="DD26" s="102" t="str">
        <f t="shared" si="21"/>
        <v/>
      </c>
      <c r="DE26" s="221"/>
      <c r="DF26" s="222"/>
      <c r="DG26" s="87">
        <v>728</v>
      </c>
      <c r="DH26" s="212"/>
      <c r="DI26" s="102" t="str">
        <f t="shared" si="22"/>
        <v/>
      </c>
      <c r="DJ26" s="221"/>
      <c r="DK26" s="222"/>
      <c r="DL26" s="87">
        <v>760</v>
      </c>
      <c r="DM26" s="212"/>
      <c r="DN26" s="102" t="str">
        <f t="shared" si="23"/>
        <v/>
      </c>
      <c r="DO26" s="221"/>
      <c r="DP26" s="222"/>
      <c r="DQ26" s="87">
        <v>792</v>
      </c>
      <c r="DR26" s="212"/>
      <c r="DS26" s="102" t="str">
        <f t="shared" si="24"/>
        <v/>
      </c>
      <c r="DT26" s="221"/>
      <c r="DU26" s="222"/>
      <c r="DV26" s="87">
        <v>824</v>
      </c>
      <c r="DW26" s="212"/>
      <c r="DX26" s="102" t="str">
        <f t="shared" si="25"/>
        <v/>
      </c>
      <c r="DY26" s="221"/>
      <c r="DZ26" s="222"/>
      <c r="EA26" s="87">
        <v>856</v>
      </c>
      <c r="EB26" s="212"/>
      <c r="EC26" s="102" t="str">
        <f t="shared" si="26"/>
        <v/>
      </c>
      <c r="ED26" s="221"/>
      <c r="EE26" s="222"/>
      <c r="EF26" s="87">
        <v>888</v>
      </c>
      <c r="EG26" s="212"/>
      <c r="EH26" s="102" t="str">
        <f t="shared" si="27"/>
        <v/>
      </c>
      <c r="EI26" s="221"/>
      <c r="EJ26" s="222"/>
      <c r="EK26" s="87">
        <v>920</v>
      </c>
      <c r="EL26" s="212"/>
      <c r="EM26" s="102" t="str">
        <f t="shared" si="28"/>
        <v/>
      </c>
      <c r="EN26" s="221"/>
      <c r="EO26" s="222"/>
      <c r="EP26" s="87">
        <v>952</v>
      </c>
      <c r="EQ26" s="212"/>
      <c r="ER26" s="102" t="str">
        <f t="shared" si="29"/>
        <v/>
      </c>
      <c r="ES26" s="221"/>
      <c r="ET26" s="222"/>
      <c r="EU26" s="87">
        <v>984</v>
      </c>
      <c r="EV26" s="212"/>
      <c r="EW26" s="102" t="str">
        <f t="shared" si="30"/>
        <v/>
      </c>
      <c r="EX26" s="221"/>
      <c r="EY26" s="222"/>
      <c r="EZ26" s="87">
        <v>1016</v>
      </c>
      <c r="FA26" s="212"/>
      <c r="FB26" s="102" t="str">
        <f t="shared" si="31"/>
        <v/>
      </c>
      <c r="FC26" s="221"/>
      <c r="FD26" s="222"/>
      <c r="FE26" s="87">
        <v>1048</v>
      </c>
      <c r="FF26" s="212"/>
      <c r="FG26" s="102" t="str">
        <f t="shared" si="32"/>
        <v/>
      </c>
      <c r="FH26" s="221"/>
      <c r="FI26" s="222"/>
    </row>
    <row r="27" spans="1:165" ht="21" customHeight="1">
      <c r="A27" s="87">
        <v>24</v>
      </c>
      <c r="B27" s="212"/>
      <c r="C27" s="102" t="str">
        <f t="shared" si="0"/>
        <v/>
      </c>
      <c r="D27" s="221"/>
      <c r="E27" s="222"/>
      <c r="F27" s="87">
        <v>57</v>
      </c>
      <c r="G27" s="212"/>
      <c r="H27" s="102" t="str">
        <f t="shared" si="1"/>
        <v/>
      </c>
      <c r="I27" s="221"/>
      <c r="J27" s="236"/>
      <c r="K27" s="87">
        <v>89</v>
      </c>
      <c r="L27" s="212"/>
      <c r="M27" s="102" t="str">
        <f t="shared" si="2"/>
        <v/>
      </c>
      <c r="N27" s="221"/>
      <c r="O27" s="222"/>
      <c r="P27" s="87">
        <v>121</v>
      </c>
      <c r="Q27" s="212"/>
      <c r="R27" s="102" t="str">
        <f t="shared" si="3"/>
        <v/>
      </c>
      <c r="S27" s="221"/>
      <c r="T27" s="222"/>
      <c r="U27" s="87">
        <v>153</v>
      </c>
      <c r="V27" s="212"/>
      <c r="W27" s="102" t="str">
        <f t="shared" si="4"/>
        <v/>
      </c>
      <c r="X27" s="221"/>
      <c r="Y27" s="222"/>
      <c r="Z27" s="87">
        <v>185</v>
      </c>
      <c r="AA27" s="212"/>
      <c r="AB27" s="102" t="str">
        <f t="shared" si="5"/>
        <v/>
      </c>
      <c r="AC27" s="221"/>
      <c r="AD27" s="222"/>
      <c r="AE27" s="87">
        <v>217</v>
      </c>
      <c r="AF27" s="212"/>
      <c r="AG27" s="102" t="str">
        <f t="shared" si="6"/>
        <v/>
      </c>
      <c r="AH27" s="221"/>
      <c r="AI27" s="222"/>
      <c r="AJ27" s="87">
        <v>249</v>
      </c>
      <c r="AK27" s="212"/>
      <c r="AL27" s="102" t="str">
        <f t="shared" si="7"/>
        <v/>
      </c>
      <c r="AM27" s="221"/>
      <c r="AN27" s="237"/>
      <c r="AO27" s="87">
        <v>281</v>
      </c>
      <c r="AP27" s="212"/>
      <c r="AQ27" s="102" t="str">
        <f t="shared" si="8"/>
        <v/>
      </c>
      <c r="AR27" s="221"/>
      <c r="AS27" s="222"/>
      <c r="AT27" s="87">
        <v>313</v>
      </c>
      <c r="AU27" s="212"/>
      <c r="AV27" s="102" t="str">
        <f t="shared" si="9"/>
        <v/>
      </c>
      <c r="AW27" s="221"/>
      <c r="AX27" s="222"/>
      <c r="AY27" s="87">
        <v>345</v>
      </c>
      <c r="AZ27" s="212"/>
      <c r="BA27" s="102" t="str">
        <f t="shared" si="10"/>
        <v/>
      </c>
      <c r="BB27" s="221"/>
      <c r="BC27" s="222"/>
      <c r="BD27" s="87">
        <v>377</v>
      </c>
      <c r="BE27" s="212"/>
      <c r="BF27" s="102" t="str">
        <f t="shared" si="11"/>
        <v/>
      </c>
      <c r="BG27" s="221"/>
      <c r="BH27" s="222"/>
      <c r="BI27" s="87">
        <v>409</v>
      </c>
      <c r="BJ27" s="212"/>
      <c r="BK27" s="102" t="str">
        <f t="shared" si="12"/>
        <v/>
      </c>
      <c r="BL27" s="221"/>
      <c r="BM27" s="222"/>
      <c r="BN27" s="87">
        <v>441</v>
      </c>
      <c r="BO27" s="212"/>
      <c r="BP27" s="102" t="str">
        <f t="shared" si="13"/>
        <v/>
      </c>
      <c r="BQ27" s="221"/>
      <c r="BR27" s="222"/>
      <c r="BS27" s="87">
        <v>473</v>
      </c>
      <c r="BT27" s="212"/>
      <c r="BU27" s="102" t="str">
        <f t="shared" si="14"/>
        <v/>
      </c>
      <c r="BV27" s="221"/>
      <c r="BW27" s="222"/>
      <c r="BX27" s="87">
        <v>505</v>
      </c>
      <c r="BY27" s="212"/>
      <c r="BZ27" s="102" t="str">
        <f t="shared" si="15"/>
        <v/>
      </c>
      <c r="CA27" s="221"/>
      <c r="CB27" s="222"/>
      <c r="CC27" s="87">
        <v>537</v>
      </c>
      <c r="CD27" s="212"/>
      <c r="CE27" s="102" t="str">
        <f t="shared" si="16"/>
        <v/>
      </c>
      <c r="CF27" s="221"/>
      <c r="CG27" s="222"/>
      <c r="CH27" s="87">
        <v>569</v>
      </c>
      <c r="CI27" s="212"/>
      <c r="CJ27" s="102" t="str">
        <f t="shared" si="17"/>
        <v/>
      </c>
      <c r="CK27" s="221"/>
      <c r="CL27" s="222"/>
      <c r="CM27" s="87">
        <v>601</v>
      </c>
      <c r="CN27" s="212"/>
      <c r="CO27" s="102" t="str">
        <f t="shared" si="18"/>
        <v/>
      </c>
      <c r="CP27" s="221"/>
      <c r="CQ27" s="222"/>
      <c r="CR27" s="87">
        <v>633</v>
      </c>
      <c r="CS27" s="212"/>
      <c r="CT27" s="102" t="str">
        <f t="shared" si="19"/>
        <v/>
      </c>
      <c r="CU27" s="221"/>
      <c r="CV27" s="222"/>
      <c r="CW27" s="87">
        <v>665</v>
      </c>
      <c r="CX27" s="212"/>
      <c r="CY27" s="102" t="str">
        <f t="shared" si="20"/>
        <v/>
      </c>
      <c r="CZ27" s="221"/>
      <c r="DA27" s="222"/>
      <c r="DB27" s="87">
        <v>697</v>
      </c>
      <c r="DC27" s="212"/>
      <c r="DD27" s="102" t="str">
        <f t="shared" si="21"/>
        <v/>
      </c>
      <c r="DE27" s="221"/>
      <c r="DF27" s="222"/>
      <c r="DG27" s="87">
        <v>729</v>
      </c>
      <c r="DH27" s="212"/>
      <c r="DI27" s="102" t="str">
        <f t="shared" si="22"/>
        <v/>
      </c>
      <c r="DJ27" s="221"/>
      <c r="DK27" s="222"/>
      <c r="DL27" s="87">
        <v>761</v>
      </c>
      <c r="DM27" s="212"/>
      <c r="DN27" s="102" t="str">
        <f t="shared" si="23"/>
        <v/>
      </c>
      <c r="DO27" s="221"/>
      <c r="DP27" s="222"/>
      <c r="DQ27" s="87">
        <v>793</v>
      </c>
      <c r="DR27" s="212"/>
      <c r="DS27" s="102" t="str">
        <f t="shared" si="24"/>
        <v/>
      </c>
      <c r="DT27" s="221"/>
      <c r="DU27" s="222"/>
      <c r="DV27" s="87">
        <v>825</v>
      </c>
      <c r="DW27" s="212"/>
      <c r="DX27" s="102" t="str">
        <f t="shared" si="25"/>
        <v/>
      </c>
      <c r="DY27" s="221"/>
      <c r="DZ27" s="222"/>
      <c r="EA27" s="87">
        <v>857</v>
      </c>
      <c r="EB27" s="212"/>
      <c r="EC27" s="102" t="str">
        <f t="shared" si="26"/>
        <v/>
      </c>
      <c r="ED27" s="221"/>
      <c r="EE27" s="222"/>
      <c r="EF27" s="87">
        <v>889</v>
      </c>
      <c r="EG27" s="212"/>
      <c r="EH27" s="102" t="str">
        <f t="shared" si="27"/>
        <v/>
      </c>
      <c r="EI27" s="221"/>
      <c r="EJ27" s="222"/>
      <c r="EK27" s="87">
        <v>921</v>
      </c>
      <c r="EL27" s="212"/>
      <c r="EM27" s="102" t="str">
        <f t="shared" si="28"/>
        <v/>
      </c>
      <c r="EN27" s="221"/>
      <c r="EO27" s="222"/>
      <c r="EP27" s="87">
        <v>953</v>
      </c>
      <c r="EQ27" s="212"/>
      <c r="ER27" s="102" t="str">
        <f t="shared" si="29"/>
        <v/>
      </c>
      <c r="ES27" s="221"/>
      <c r="ET27" s="222"/>
      <c r="EU27" s="87">
        <v>985</v>
      </c>
      <c r="EV27" s="212"/>
      <c r="EW27" s="102" t="str">
        <f t="shared" si="30"/>
        <v/>
      </c>
      <c r="EX27" s="221"/>
      <c r="EY27" s="222"/>
      <c r="EZ27" s="87">
        <v>1017</v>
      </c>
      <c r="FA27" s="212"/>
      <c r="FB27" s="102" t="str">
        <f t="shared" si="31"/>
        <v/>
      </c>
      <c r="FC27" s="221"/>
      <c r="FD27" s="222"/>
      <c r="FE27" s="87">
        <v>1049</v>
      </c>
      <c r="FF27" s="212"/>
      <c r="FG27" s="102" t="str">
        <f t="shared" si="32"/>
        <v/>
      </c>
      <c r="FH27" s="221"/>
      <c r="FI27" s="222"/>
    </row>
    <row r="28" spans="1:165" ht="21" customHeight="1">
      <c r="A28" s="87">
        <v>25</v>
      </c>
      <c r="B28" s="212"/>
      <c r="C28" s="102" t="str">
        <f t="shared" si="0"/>
        <v/>
      </c>
      <c r="D28" s="221"/>
      <c r="E28" s="222"/>
      <c r="F28" s="87">
        <v>58</v>
      </c>
      <c r="G28" s="212"/>
      <c r="H28" s="102" t="str">
        <f t="shared" si="1"/>
        <v/>
      </c>
      <c r="I28" s="221"/>
      <c r="J28" s="236"/>
      <c r="K28" s="87">
        <v>90</v>
      </c>
      <c r="L28" s="212"/>
      <c r="M28" s="102" t="str">
        <f t="shared" si="2"/>
        <v/>
      </c>
      <c r="N28" s="221"/>
      <c r="O28" s="222"/>
      <c r="P28" s="87">
        <v>122</v>
      </c>
      <c r="Q28" s="212"/>
      <c r="R28" s="102" t="str">
        <f t="shared" si="3"/>
        <v/>
      </c>
      <c r="S28" s="221"/>
      <c r="T28" s="222"/>
      <c r="U28" s="87">
        <v>154</v>
      </c>
      <c r="V28" s="212"/>
      <c r="W28" s="102" t="str">
        <f t="shared" si="4"/>
        <v/>
      </c>
      <c r="X28" s="221"/>
      <c r="Y28" s="222"/>
      <c r="Z28" s="87">
        <v>186</v>
      </c>
      <c r="AA28" s="212"/>
      <c r="AB28" s="102" t="str">
        <f t="shared" si="5"/>
        <v/>
      </c>
      <c r="AC28" s="221"/>
      <c r="AD28" s="222"/>
      <c r="AE28" s="87">
        <v>218</v>
      </c>
      <c r="AF28" s="212"/>
      <c r="AG28" s="102" t="str">
        <f t="shared" si="6"/>
        <v/>
      </c>
      <c r="AH28" s="221"/>
      <c r="AI28" s="222"/>
      <c r="AJ28" s="87">
        <v>250</v>
      </c>
      <c r="AK28" s="212"/>
      <c r="AL28" s="102" t="str">
        <f t="shared" si="7"/>
        <v/>
      </c>
      <c r="AM28" s="221"/>
      <c r="AN28" s="237"/>
      <c r="AO28" s="87">
        <v>282</v>
      </c>
      <c r="AP28" s="212"/>
      <c r="AQ28" s="102" t="str">
        <f t="shared" si="8"/>
        <v/>
      </c>
      <c r="AR28" s="221"/>
      <c r="AS28" s="222"/>
      <c r="AT28" s="87">
        <v>314</v>
      </c>
      <c r="AU28" s="212"/>
      <c r="AV28" s="102" t="str">
        <f t="shared" si="9"/>
        <v/>
      </c>
      <c r="AW28" s="221"/>
      <c r="AX28" s="222"/>
      <c r="AY28" s="87">
        <v>346</v>
      </c>
      <c r="AZ28" s="212"/>
      <c r="BA28" s="102" t="str">
        <f t="shared" si="10"/>
        <v/>
      </c>
      <c r="BB28" s="221"/>
      <c r="BC28" s="222"/>
      <c r="BD28" s="87">
        <v>378</v>
      </c>
      <c r="BE28" s="212"/>
      <c r="BF28" s="102" t="str">
        <f t="shared" si="11"/>
        <v/>
      </c>
      <c r="BG28" s="221"/>
      <c r="BH28" s="222"/>
      <c r="BI28" s="87">
        <v>410</v>
      </c>
      <c r="BJ28" s="212"/>
      <c r="BK28" s="102" t="str">
        <f t="shared" si="12"/>
        <v/>
      </c>
      <c r="BL28" s="221"/>
      <c r="BM28" s="222"/>
      <c r="BN28" s="87">
        <v>442</v>
      </c>
      <c r="BO28" s="212"/>
      <c r="BP28" s="102" t="str">
        <f t="shared" si="13"/>
        <v/>
      </c>
      <c r="BQ28" s="221"/>
      <c r="BR28" s="222"/>
      <c r="BS28" s="87">
        <v>474</v>
      </c>
      <c r="BT28" s="212"/>
      <c r="BU28" s="102" t="str">
        <f t="shared" si="14"/>
        <v/>
      </c>
      <c r="BV28" s="221"/>
      <c r="BW28" s="222"/>
      <c r="BX28" s="87">
        <v>506</v>
      </c>
      <c r="BY28" s="212"/>
      <c r="BZ28" s="102" t="str">
        <f t="shared" si="15"/>
        <v/>
      </c>
      <c r="CA28" s="221"/>
      <c r="CB28" s="222"/>
      <c r="CC28" s="87">
        <v>538</v>
      </c>
      <c r="CD28" s="212"/>
      <c r="CE28" s="102" t="str">
        <f t="shared" si="16"/>
        <v/>
      </c>
      <c r="CF28" s="221"/>
      <c r="CG28" s="222"/>
      <c r="CH28" s="87">
        <v>570</v>
      </c>
      <c r="CI28" s="212"/>
      <c r="CJ28" s="102" t="str">
        <f t="shared" si="17"/>
        <v/>
      </c>
      <c r="CK28" s="221"/>
      <c r="CL28" s="222"/>
      <c r="CM28" s="87">
        <v>602</v>
      </c>
      <c r="CN28" s="212"/>
      <c r="CO28" s="102" t="str">
        <f t="shared" si="18"/>
        <v/>
      </c>
      <c r="CP28" s="221"/>
      <c r="CQ28" s="222"/>
      <c r="CR28" s="87">
        <v>634</v>
      </c>
      <c r="CS28" s="212"/>
      <c r="CT28" s="102" t="str">
        <f t="shared" si="19"/>
        <v/>
      </c>
      <c r="CU28" s="221"/>
      <c r="CV28" s="222"/>
      <c r="CW28" s="87">
        <v>666</v>
      </c>
      <c r="CX28" s="212"/>
      <c r="CY28" s="102" t="str">
        <f t="shared" si="20"/>
        <v/>
      </c>
      <c r="CZ28" s="221"/>
      <c r="DA28" s="222"/>
      <c r="DB28" s="87">
        <v>698</v>
      </c>
      <c r="DC28" s="212"/>
      <c r="DD28" s="102" t="str">
        <f t="shared" si="21"/>
        <v/>
      </c>
      <c r="DE28" s="221"/>
      <c r="DF28" s="222"/>
      <c r="DG28" s="87">
        <v>730</v>
      </c>
      <c r="DH28" s="212"/>
      <c r="DI28" s="102" t="str">
        <f t="shared" si="22"/>
        <v/>
      </c>
      <c r="DJ28" s="221"/>
      <c r="DK28" s="222"/>
      <c r="DL28" s="87">
        <v>762</v>
      </c>
      <c r="DM28" s="212"/>
      <c r="DN28" s="102" t="str">
        <f t="shared" si="23"/>
        <v/>
      </c>
      <c r="DO28" s="221"/>
      <c r="DP28" s="222"/>
      <c r="DQ28" s="87">
        <v>794</v>
      </c>
      <c r="DR28" s="212"/>
      <c r="DS28" s="102" t="str">
        <f t="shared" si="24"/>
        <v/>
      </c>
      <c r="DT28" s="221"/>
      <c r="DU28" s="222"/>
      <c r="DV28" s="87">
        <v>826</v>
      </c>
      <c r="DW28" s="212"/>
      <c r="DX28" s="102" t="str">
        <f t="shared" si="25"/>
        <v/>
      </c>
      <c r="DY28" s="221"/>
      <c r="DZ28" s="222"/>
      <c r="EA28" s="87">
        <v>858</v>
      </c>
      <c r="EB28" s="212"/>
      <c r="EC28" s="102" t="str">
        <f t="shared" si="26"/>
        <v/>
      </c>
      <c r="ED28" s="221"/>
      <c r="EE28" s="222"/>
      <c r="EF28" s="87">
        <v>890</v>
      </c>
      <c r="EG28" s="212"/>
      <c r="EH28" s="102" t="str">
        <f t="shared" si="27"/>
        <v/>
      </c>
      <c r="EI28" s="221"/>
      <c r="EJ28" s="222"/>
      <c r="EK28" s="87">
        <v>922</v>
      </c>
      <c r="EL28" s="212"/>
      <c r="EM28" s="102" t="str">
        <f t="shared" si="28"/>
        <v/>
      </c>
      <c r="EN28" s="221"/>
      <c r="EO28" s="222"/>
      <c r="EP28" s="87">
        <v>954</v>
      </c>
      <c r="EQ28" s="212"/>
      <c r="ER28" s="102" t="str">
        <f t="shared" si="29"/>
        <v/>
      </c>
      <c r="ES28" s="221"/>
      <c r="ET28" s="222"/>
      <c r="EU28" s="87">
        <v>986</v>
      </c>
      <c r="EV28" s="212"/>
      <c r="EW28" s="102" t="str">
        <f t="shared" si="30"/>
        <v/>
      </c>
      <c r="EX28" s="221"/>
      <c r="EY28" s="222"/>
      <c r="EZ28" s="87">
        <v>1018</v>
      </c>
      <c r="FA28" s="212"/>
      <c r="FB28" s="102" t="str">
        <f t="shared" si="31"/>
        <v/>
      </c>
      <c r="FC28" s="221"/>
      <c r="FD28" s="222"/>
      <c r="FE28" s="87">
        <v>1050</v>
      </c>
      <c r="FF28" s="212"/>
      <c r="FG28" s="102" t="str">
        <f t="shared" si="32"/>
        <v/>
      </c>
      <c r="FH28" s="221"/>
      <c r="FI28" s="222"/>
    </row>
    <row r="29" spans="1:165" ht="21" customHeight="1">
      <c r="A29" s="87">
        <v>26</v>
      </c>
      <c r="B29" s="212"/>
      <c r="C29" s="102" t="str">
        <f t="shared" si="0"/>
        <v/>
      </c>
      <c r="D29" s="221"/>
      <c r="E29" s="222"/>
      <c r="F29" s="87">
        <v>59</v>
      </c>
      <c r="G29" s="212"/>
      <c r="H29" s="102" t="str">
        <f t="shared" si="1"/>
        <v/>
      </c>
      <c r="I29" s="221"/>
      <c r="J29" s="236"/>
      <c r="K29" s="87">
        <v>91</v>
      </c>
      <c r="L29" s="212"/>
      <c r="M29" s="102" t="str">
        <f t="shared" si="2"/>
        <v/>
      </c>
      <c r="N29" s="221"/>
      <c r="O29" s="222"/>
      <c r="P29" s="87">
        <v>123</v>
      </c>
      <c r="Q29" s="212"/>
      <c r="R29" s="102" t="str">
        <f t="shared" si="3"/>
        <v/>
      </c>
      <c r="S29" s="221"/>
      <c r="T29" s="222"/>
      <c r="U29" s="87">
        <v>155</v>
      </c>
      <c r="V29" s="212"/>
      <c r="W29" s="102" t="str">
        <f t="shared" si="4"/>
        <v/>
      </c>
      <c r="X29" s="221"/>
      <c r="Y29" s="222"/>
      <c r="Z29" s="87">
        <v>187</v>
      </c>
      <c r="AA29" s="212"/>
      <c r="AB29" s="102" t="str">
        <f t="shared" si="5"/>
        <v/>
      </c>
      <c r="AC29" s="221"/>
      <c r="AD29" s="222"/>
      <c r="AE29" s="87">
        <v>219</v>
      </c>
      <c r="AF29" s="212"/>
      <c r="AG29" s="102" t="str">
        <f t="shared" si="6"/>
        <v/>
      </c>
      <c r="AH29" s="221"/>
      <c r="AI29" s="222"/>
      <c r="AJ29" s="87">
        <v>251</v>
      </c>
      <c r="AK29" s="212"/>
      <c r="AL29" s="102" t="str">
        <f t="shared" si="7"/>
        <v/>
      </c>
      <c r="AM29" s="221"/>
      <c r="AN29" s="237"/>
      <c r="AO29" s="87">
        <v>283</v>
      </c>
      <c r="AP29" s="212"/>
      <c r="AQ29" s="102" t="str">
        <f t="shared" si="8"/>
        <v/>
      </c>
      <c r="AR29" s="221"/>
      <c r="AS29" s="222"/>
      <c r="AT29" s="87">
        <v>315</v>
      </c>
      <c r="AU29" s="212"/>
      <c r="AV29" s="102" t="str">
        <f t="shared" si="9"/>
        <v/>
      </c>
      <c r="AW29" s="221"/>
      <c r="AX29" s="222"/>
      <c r="AY29" s="87">
        <v>347</v>
      </c>
      <c r="AZ29" s="212"/>
      <c r="BA29" s="102" t="str">
        <f t="shared" si="10"/>
        <v/>
      </c>
      <c r="BB29" s="221"/>
      <c r="BC29" s="222"/>
      <c r="BD29" s="87">
        <v>379</v>
      </c>
      <c r="BE29" s="212"/>
      <c r="BF29" s="102" t="str">
        <f t="shared" si="11"/>
        <v/>
      </c>
      <c r="BG29" s="221"/>
      <c r="BH29" s="222"/>
      <c r="BI29" s="87">
        <v>411</v>
      </c>
      <c r="BJ29" s="212"/>
      <c r="BK29" s="102" t="str">
        <f t="shared" si="12"/>
        <v/>
      </c>
      <c r="BL29" s="221"/>
      <c r="BM29" s="222"/>
      <c r="BN29" s="87">
        <v>443</v>
      </c>
      <c r="BO29" s="212"/>
      <c r="BP29" s="102" t="str">
        <f t="shared" si="13"/>
        <v/>
      </c>
      <c r="BQ29" s="221"/>
      <c r="BR29" s="222"/>
      <c r="BS29" s="87">
        <v>475</v>
      </c>
      <c r="BT29" s="212"/>
      <c r="BU29" s="102" t="str">
        <f t="shared" si="14"/>
        <v/>
      </c>
      <c r="BV29" s="221"/>
      <c r="BW29" s="222"/>
      <c r="BX29" s="87">
        <v>507</v>
      </c>
      <c r="BY29" s="212"/>
      <c r="BZ29" s="102" t="str">
        <f t="shared" si="15"/>
        <v/>
      </c>
      <c r="CA29" s="221"/>
      <c r="CB29" s="222"/>
      <c r="CC29" s="87">
        <v>539</v>
      </c>
      <c r="CD29" s="212"/>
      <c r="CE29" s="102" t="str">
        <f t="shared" si="16"/>
        <v/>
      </c>
      <c r="CF29" s="221"/>
      <c r="CG29" s="222"/>
      <c r="CH29" s="87">
        <v>571</v>
      </c>
      <c r="CI29" s="212"/>
      <c r="CJ29" s="102" t="str">
        <f t="shared" si="17"/>
        <v/>
      </c>
      <c r="CK29" s="221"/>
      <c r="CL29" s="222"/>
      <c r="CM29" s="87">
        <v>603</v>
      </c>
      <c r="CN29" s="212"/>
      <c r="CO29" s="102" t="str">
        <f t="shared" si="18"/>
        <v/>
      </c>
      <c r="CP29" s="221"/>
      <c r="CQ29" s="222"/>
      <c r="CR29" s="87">
        <v>635</v>
      </c>
      <c r="CS29" s="212"/>
      <c r="CT29" s="102" t="str">
        <f t="shared" si="19"/>
        <v/>
      </c>
      <c r="CU29" s="221"/>
      <c r="CV29" s="222"/>
      <c r="CW29" s="87">
        <v>667</v>
      </c>
      <c r="CX29" s="212"/>
      <c r="CY29" s="102" t="str">
        <f t="shared" si="20"/>
        <v/>
      </c>
      <c r="CZ29" s="221"/>
      <c r="DA29" s="222"/>
      <c r="DB29" s="87">
        <v>699</v>
      </c>
      <c r="DC29" s="212"/>
      <c r="DD29" s="102" t="str">
        <f t="shared" si="21"/>
        <v/>
      </c>
      <c r="DE29" s="221"/>
      <c r="DF29" s="222"/>
      <c r="DG29" s="87">
        <v>731</v>
      </c>
      <c r="DH29" s="212"/>
      <c r="DI29" s="102" t="str">
        <f t="shared" si="22"/>
        <v/>
      </c>
      <c r="DJ29" s="221"/>
      <c r="DK29" s="222"/>
      <c r="DL29" s="87">
        <v>763</v>
      </c>
      <c r="DM29" s="212"/>
      <c r="DN29" s="102" t="str">
        <f t="shared" si="23"/>
        <v/>
      </c>
      <c r="DO29" s="221"/>
      <c r="DP29" s="222"/>
      <c r="DQ29" s="87">
        <v>795</v>
      </c>
      <c r="DR29" s="212"/>
      <c r="DS29" s="102" t="str">
        <f t="shared" si="24"/>
        <v/>
      </c>
      <c r="DT29" s="221"/>
      <c r="DU29" s="222"/>
      <c r="DV29" s="87">
        <v>827</v>
      </c>
      <c r="DW29" s="212"/>
      <c r="DX29" s="102" t="str">
        <f t="shared" si="25"/>
        <v/>
      </c>
      <c r="DY29" s="221"/>
      <c r="DZ29" s="222"/>
      <c r="EA29" s="87">
        <v>859</v>
      </c>
      <c r="EB29" s="212"/>
      <c r="EC29" s="102" t="str">
        <f t="shared" si="26"/>
        <v/>
      </c>
      <c r="ED29" s="221"/>
      <c r="EE29" s="222"/>
      <c r="EF29" s="87">
        <v>891</v>
      </c>
      <c r="EG29" s="212"/>
      <c r="EH29" s="102" t="str">
        <f t="shared" si="27"/>
        <v/>
      </c>
      <c r="EI29" s="221"/>
      <c r="EJ29" s="222"/>
      <c r="EK29" s="87">
        <v>923</v>
      </c>
      <c r="EL29" s="212"/>
      <c r="EM29" s="102" t="str">
        <f t="shared" si="28"/>
        <v/>
      </c>
      <c r="EN29" s="221"/>
      <c r="EO29" s="222"/>
      <c r="EP29" s="87">
        <v>955</v>
      </c>
      <c r="EQ29" s="212"/>
      <c r="ER29" s="102" t="str">
        <f t="shared" si="29"/>
        <v/>
      </c>
      <c r="ES29" s="221"/>
      <c r="ET29" s="222"/>
      <c r="EU29" s="87">
        <v>987</v>
      </c>
      <c r="EV29" s="212"/>
      <c r="EW29" s="102" t="str">
        <f t="shared" si="30"/>
        <v/>
      </c>
      <c r="EX29" s="221"/>
      <c r="EY29" s="222"/>
      <c r="EZ29" s="87">
        <v>1019</v>
      </c>
      <c r="FA29" s="212"/>
      <c r="FB29" s="102" t="str">
        <f t="shared" si="31"/>
        <v/>
      </c>
      <c r="FC29" s="221"/>
      <c r="FD29" s="222"/>
      <c r="FE29" s="87">
        <v>1051</v>
      </c>
      <c r="FF29" s="212"/>
      <c r="FG29" s="102" t="str">
        <f t="shared" si="32"/>
        <v/>
      </c>
      <c r="FH29" s="221"/>
      <c r="FI29" s="222"/>
    </row>
    <row r="30" spans="1:165" ht="21" customHeight="1">
      <c r="A30" s="87">
        <v>27</v>
      </c>
      <c r="B30" s="212"/>
      <c r="C30" s="102" t="str">
        <f t="shared" si="0"/>
        <v/>
      </c>
      <c r="D30" s="221"/>
      <c r="E30" s="222"/>
      <c r="F30" s="87">
        <v>60</v>
      </c>
      <c r="G30" s="212"/>
      <c r="H30" s="102" t="str">
        <f t="shared" si="1"/>
        <v/>
      </c>
      <c r="I30" s="221"/>
      <c r="J30" s="236"/>
      <c r="K30" s="87">
        <v>92</v>
      </c>
      <c r="L30" s="212"/>
      <c r="M30" s="102" t="str">
        <f t="shared" si="2"/>
        <v/>
      </c>
      <c r="N30" s="221"/>
      <c r="O30" s="222"/>
      <c r="P30" s="87">
        <v>124</v>
      </c>
      <c r="Q30" s="212"/>
      <c r="R30" s="102" t="str">
        <f t="shared" si="3"/>
        <v/>
      </c>
      <c r="S30" s="221"/>
      <c r="T30" s="222"/>
      <c r="U30" s="87">
        <v>156</v>
      </c>
      <c r="V30" s="212"/>
      <c r="W30" s="102" t="str">
        <f t="shared" si="4"/>
        <v/>
      </c>
      <c r="X30" s="221"/>
      <c r="Y30" s="222"/>
      <c r="Z30" s="87">
        <v>188</v>
      </c>
      <c r="AA30" s="212"/>
      <c r="AB30" s="102" t="str">
        <f t="shared" si="5"/>
        <v/>
      </c>
      <c r="AC30" s="221"/>
      <c r="AD30" s="222"/>
      <c r="AE30" s="87">
        <v>220</v>
      </c>
      <c r="AF30" s="212"/>
      <c r="AG30" s="102" t="str">
        <f t="shared" si="6"/>
        <v/>
      </c>
      <c r="AH30" s="221"/>
      <c r="AI30" s="222"/>
      <c r="AJ30" s="87">
        <v>252</v>
      </c>
      <c r="AK30" s="212"/>
      <c r="AL30" s="102" t="str">
        <f t="shared" si="7"/>
        <v/>
      </c>
      <c r="AM30" s="221"/>
      <c r="AN30" s="237"/>
      <c r="AO30" s="87">
        <v>284</v>
      </c>
      <c r="AP30" s="212"/>
      <c r="AQ30" s="102" t="str">
        <f t="shared" si="8"/>
        <v/>
      </c>
      <c r="AR30" s="221"/>
      <c r="AS30" s="222"/>
      <c r="AT30" s="87">
        <v>316</v>
      </c>
      <c r="AU30" s="212"/>
      <c r="AV30" s="102" t="str">
        <f t="shared" si="9"/>
        <v/>
      </c>
      <c r="AW30" s="221"/>
      <c r="AX30" s="222"/>
      <c r="AY30" s="87">
        <v>348</v>
      </c>
      <c r="AZ30" s="212"/>
      <c r="BA30" s="102" t="str">
        <f t="shared" si="10"/>
        <v/>
      </c>
      <c r="BB30" s="221"/>
      <c r="BC30" s="222"/>
      <c r="BD30" s="87">
        <v>380</v>
      </c>
      <c r="BE30" s="212"/>
      <c r="BF30" s="102" t="str">
        <f t="shared" si="11"/>
        <v/>
      </c>
      <c r="BG30" s="221"/>
      <c r="BH30" s="222"/>
      <c r="BI30" s="87">
        <v>412</v>
      </c>
      <c r="BJ30" s="212"/>
      <c r="BK30" s="102" t="str">
        <f t="shared" si="12"/>
        <v/>
      </c>
      <c r="BL30" s="221"/>
      <c r="BM30" s="222"/>
      <c r="BN30" s="87">
        <v>444</v>
      </c>
      <c r="BO30" s="212"/>
      <c r="BP30" s="102" t="str">
        <f t="shared" si="13"/>
        <v/>
      </c>
      <c r="BQ30" s="221"/>
      <c r="BR30" s="222"/>
      <c r="BS30" s="87">
        <v>476</v>
      </c>
      <c r="BT30" s="212"/>
      <c r="BU30" s="102" t="str">
        <f t="shared" si="14"/>
        <v/>
      </c>
      <c r="BV30" s="221"/>
      <c r="BW30" s="222"/>
      <c r="BX30" s="87">
        <v>508</v>
      </c>
      <c r="BY30" s="212"/>
      <c r="BZ30" s="102" t="str">
        <f t="shared" si="15"/>
        <v/>
      </c>
      <c r="CA30" s="221"/>
      <c r="CB30" s="222"/>
      <c r="CC30" s="87">
        <v>540</v>
      </c>
      <c r="CD30" s="212"/>
      <c r="CE30" s="102" t="str">
        <f t="shared" si="16"/>
        <v/>
      </c>
      <c r="CF30" s="221"/>
      <c r="CG30" s="222"/>
      <c r="CH30" s="87">
        <v>572</v>
      </c>
      <c r="CI30" s="212"/>
      <c r="CJ30" s="102" t="str">
        <f t="shared" si="17"/>
        <v/>
      </c>
      <c r="CK30" s="221"/>
      <c r="CL30" s="222"/>
      <c r="CM30" s="87">
        <v>604</v>
      </c>
      <c r="CN30" s="212"/>
      <c r="CO30" s="102" t="str">
        <f t="shared" si="18"/>
        <v/>
      </c>
      <c r="CP30" s="221"/>
      <c r="CQ30" s="222"/>
      <c r="CR30" s="87">
        <v>636</v>
      </c>
      <c r="CS30" s="212"/>
      <c r="CT30" s="102" t="str">
        <f t="shared" si="19"/>
        <v/>
      </c>
      <c r="CU30" s="221"/>
      <c r="CV30" s="222"/>
      <c r="CW30" s="87">
        <v>668</v>
      </c>
      <c r="CX30" s="212"/>
      <c r="CY30" s="102" t="str">
        <f t="shared" si="20"/>
        <v/>
      </c>
      <c r="CZ30" s="221"/>
      <c r="DA30" s="222"/>
      <c r="DB30" s="87">
        <v>700</v>
      </c>
      <c r="DC30" s="212"/>
      <c r="DD30" s="102" t="str">
        <f t="shared" si="21"/>
        <v/>
      </c>
      <c r="DE30" s="221"/>
      <c r="DF30" s="222"/>
      <c r="DG30" s="87">
        <v>732</v>
      </c>
      <c r="DH30" s="212"/>
      <c r="DI30" s="102" t="str">
        <f t="shared" si="22"/>
        <v/>
      </c>
      <c r="DJ30" s="221"/>
      <c r="DK30" s="222"/>
      <c r="DL30" s="87">
        <v>764</v>
      </c>
      <c r="DM30" s="212"/>
      <c r="DN30" s="102" t="str">
        <f t="shared" si="23"/>
        <v/>
      </c>
      <c r="DO30" s="221"/>
      <c r="DP30" s="222"/>
      <c r="DQ30" s="87">
        <v>796</v>
      </c>
      <c r="DR30" s="212"/>
      <c r="DS30" s="102" t="str">
        <f t="shared" si="24"/>
        <v/>
      </c>
      <c r="DT30" s="221"/>
      <c r="DU30" s="222"/>
      <c r="DV30" s="87">
        <v>828</v>
      </c>
      <c r="DW30" s="212"/>
      <c r="DX30" s="102" t="str">
        <f t="shared" si="25"/>
        <v/>
      </c>
      <c r="DY30" s="221"/>
      <c r="DZ30" s="222"/>
      <c r="EA30" s="87">
        <v>860</v>
      </c>
      <c r="EB30" s="212"/>
      <c r="EC30" s="102" t="str">
        <f t="shared" si="26"/>
        <v/>
      </c>
      <c r="ED30" s="221"/>
      <c r="EE30" s="222"/>
      <c r="EF30" s="87">
        <v>892</v>
      </c>
      <c r="EG30" s="212"/>
      <c r="EH30" s="102" t="str">
        <f t="shared" si="27"/>
        <v/>
      </c>
      <c r="EI30" s="221"/>
      <c r="EJ30" s="222"/>
      <c r="EK30" s="87">
        <v>924</v>
      </c>
      <c r="EL30" s="212"/>
      <c r="EM30" s="102" t="str">
        <f t="shared" si="28"/>
        <v/>
      </c>
      <c r="EN30" s="221"/>
      <c r="EO30" s="222"/>
      <c r="EP30" s="87">
        <v>956</v>
      </c>
      <c r="EQ30" s="212"/>
      <c r="ER30" s="102" t="str">
        <f t="shared" si="29"/>
        <v/>
      </c>
      <c r="ES30" s="221"/>
      <c r="ET30" s="222"/>
      <c r="EU30" s="87">
        <v>988</v>
      </c>
      <c r="EV30" s="212"/>
      <c r="EW30" s="102" t="str">
        <f t="shared" si="30"/>
        <v/>
      </c>
      <c r="EX30" s="221"/>
      <c r="EY30" s="222"/>
      <c r="EZ30" s="87">
        <v>1020</v>
      </c>
      <c r="FA30" s="212"/>
      <c r="FB30" s="102" t="str">
        <f t="shared" si="31"/>
        <v/>
      </c>
      <c r="FC30" s="221"/>
      <c r="FD30" s="222"/>
      <c r="FE30" s="87">
        <v>1052</v>
      </c>
      <c r="FF30" s="212"/>
      <c r="FG30" s="102" t="str">
        <f t="shared" si="32"/>
        <v/>
      </c>
      <c r="FH30" s="221"/>
      <c r="FI30" s="222"/>
    </row>
    <row r="31" spans="1:165" ht="21" customHeight="1">
      <c r="A31" s="87">
        <v>28</v>
      </c>
      <c r="B31" s="212"/>
      <c r="C31" s="102" t="str">
        <f t="shared" si="0"/>
        <v/>
      </c>
      <c r="D31" s="221"/>
      <c r="E31" s="222"/>
      <c r="F31" s="87">
        <v>61</v>
      </c>
      <c r="G31" s="212"/>
      <c r="H31" s="102" t="str">
        <f t="shared" si="1"/>
        <v/>
      </c>
      <c r="I31" s="221"/>
      <c r="J31" s="236"/>
      <c r="K31" s="87">
        <v>93</v>
      </c>
      <c r="L31" s="212"/>
      <c r="M31" s="102" t="str">
        <f t="shared" si="2"/>
        <v/>
      </c>
      <c r="N31" s="221"/>
      <c r="O31" s="222"/>
      <c r="P31" s="87">
        <v>125</v>
      </c>
      <c r="Q31" s="212"/>
      <c r="R31" s="102" t="str">
        <f t="shared" si="3"/>
        <v/>
      </c>
      <c r="S31" s="221"/>
      <c r="T31" s="222"/>
      <c r="U31" s="87">
        <v>157</v>
      </c>
      <c r="V31" s="212"/>
      <c r="W31" s="102" t="str">
        <f t="shared" si="4"/>
        <v/>
      </c>
      <c r="X31" s="221"/>
      <c r="Y31" s="222"/>
      <c r="Z31" s="87">
        <v>189</v>
      </c>
      <c r="AA31" s="212"/>
      <c r="AB31" s="102" t="str">
        <f t="shared" si="5"/>
        <v/>
      </c>
      <c r="AC31" s="221"/>
      <c r="AD31" s="222"/>
      <c r="AE31" s="87">
        <v>221</v>
      </c>
      <c r="AF31" s="212"/>
      <c r="AG31" s="102" t="str">
        <f t="shared" si="6"/>
        <v/>
      </c>
      <c r="AH31" s="221"/>
      <c r="AI31" s="222"/>
      <c r="AJ31" s="87">
        <v>253</v>
      </c>
      <c r="AK31" s="212"/>
      <c r="AL31" s="102" t="str">
        <f t="shared" si="7"/>
        <v/>
      </c>
      <c r="AM31" s="221"/>
      <c r="AN31" s="237"/>
      <c r="AO31" s="87">
        <v>285</v>
      </c>
      <c r="AP31" s="212"/>
      <c r="AQ31" s="102" t="str">
        <f t="shared" si="8"/>
        <v/>
      </c>
      <c r="AR31" s="221"/>
      <c r="AS31" s="222"/>
      <c r="AT31" s="87">
        <v>317</v>
      </c>
      <c r="AU31" s="212"/>
      <c r="AV31" s="102" t="str">
        <f t="shared" si="9"/>
        <v/>
      </c>
      <c r="AW31" s="221"/>
      <c r="AX31" s="222"/>
      <c r="AY31" s="87">
        <v>349</v>
      </c>
      <c r="AZ31" s="212"/>
      <c r="BA31" s="102" t="str">
        <f t="shared" si="10"/>
        <v/>
      </c>
      <c r="BB31" s="221"/>
      <c r="BC31" s="222"/>
      <c r="BD31" s="87">
        <v>381</v>
      </c>
      <c r="BE31" s="212"/>
      <c r="BF31" s="102" t="str">
        <f t="shared" si="11"/>
        <v/>
      </c>
      <c r="BG31" s="221"/>
      <c r="BH31" s="222"/>
      <c r="BI31" s="87">
        <v>413</v>
      </c>
      <c r="BJ31" s="212"/>
      <c r="BK31" s="102" t="str">
        <f t="shared" si="12"/>
        <v/>
      </c>
      <c r="BL31" s="221"/>
      <c r="BM31" s="222"/>
      <c r="BN31" s="87">
        <v>445</v>
      </c>
      <c r="BO31" s="212"/>
      <c r="BP31" s="102" t="str">
        <f t="shared" si="13"/>
        <v/>
      </c>
      <c r="BQ31" s="221"/>
      <c r="BR31" s="222"/>
      <c r="BS31" s="87">
        <v>477</v>
      </c>
      <c r="BT31" s="212"/>
      <c r="BU31" s="102" t="str">
        <f t="shared" si="14"/>
        <v/>
      </c>
      <c r="BV31" s="221"/>
      <c r="BW31" s="222"/>
      <c r="BX31" s="87">
        <v>509</v>
      </c>
      <c r="BY31" s="212"/>
      <c r="BZ31" s="102" t="str">
        <f t="shared" si="15"/>
        <v/>
      </c>
      <c r="CA31" s="221"/>
      <c r="CB31" s="222"/>
      <c r="CC31" s="87">
        <v>541</v>
      </c>
      <c r="CD31" s="212"/>
      <c r="CE31" s="102" t="str">
        <f t="shared" si="16"/>
        <v/>
      </c>
      <c r="CF31" s="221"/>
      <c r="CG31" s="222"/>
      <c r="CH31" s="87">
        <v>573</v>
      </c>
      <c r="CI31" s="212"/>
      <c r="CJ31" s="102" t="str">
        <f t="shared" si="17"/>
        <v/>
      </c>
      <c r="CK31" s="221"/>
      <c r="CL31" s="222"/>
      <c r="CM31" s="87">
        <v>605</v>
      </c>
      <c r="CN31" s="212"/>
      <c r="CO31" s="102" t="str">
        <f t="shared" si="18"/>
        <v/>
      </c>
      <c r="CP31" s="221"/>
      <c r="CQ31" s="222"/>
      <c r="CR31" s="87">
        <v>637</v>
      </c>
      <c r="CS31" s="212"/>
      <c r="CT31" s="102" t="str">
        <f t="shared" si="19"/>
        <v/>
      </c>
      <c r="CU31" s="221"/>
      <c r="CV31" s="222"/>
      <c r="CW31" s="87">
        <v>669</v>
      </c>
      <c r="CX31" s="212"/>
      <c r="CY31" s="102" t="str">
        <f t="shared" si="20"/>
        <v/>
      </c>
      <c r="CZ31" s="221"/>
      <c r="DA31" s="222"/>
      <c r="DB31" s="87">
        <v>701</v>
      </c>
      <c r="DC31" s="212"/>
      <c r="DD31" s="102" t="str">
        <f t="shared" si="21"/>
        <v/>
      </c>
      <c r="DE31" s="221"/>
      <c r="DF31" s="222"/>
      <c r="DG31" s="87">
        <v>733</v>
      </c>
      <c r="DH31" s="212"/>
      <c r="DI31" s="102" t="str">
        <f t="shared" si="22"/>
        <v/>
      </c>
      <c r="DJ31" s="221"/>
      <c r="DK31" s="222"/>
      <c r="DL31" s="87">
        <v>765</v>
      </c>
      <c r="DM31" s="212"/>
      <c r="DN31" s="102" t="str">
        <f t="shared" si="23"/>
        <v/>
      </c>
      <c r="DO31" s="221"/>
      <c r="DP31" s="222"/>
      <c r="DQ31" s="87">
        <v>797</v>
      </c>
      <c r="DR31" s="212"/>
      <c r="DS31" s="102" t="str">
        <f t="shared" si="24"/>
        <v/>
      </c>
      <c r="DT31" s="221"/>
      <c r="DU31" s="222"/>
      <c r="DV31" s="87">
        <v>829</v>
      </c>
      <c r="DW31" s="212"/>
      <c r="DX31" s="102" t="str">
        <f t="shared" si="25"/>
        <v/>
      </c>
      <c r="DY31" s="221"/>
      <c r="DZ31" s="222"/>
      <c r="EA31" s="87">
        <v>861</v>
      </c>
      <c r="EB31" s="212"/>
      <c r="EC31" s="102" t="str">
        <f t="shared" si="26"/>
        <v/>
      </c>
      <c r="ED31" s="221"/>
      <c r="EE31" s="222"/>
      <c r="EF31" s="87">
        <v>893</v>
      </c>
      <c r="EG31" s="212"/>
      <c r="EH31" s="102" t="str">
        <f t="shared" si="27"/>
        <v/>
      </c>
      <c r="EI31" s="221"/>
      <c r="EJ31" s="222"/>
      <c r="EK31" s="87">
        <v>925</v>
      </c>
      <c r="EL31" s="212"/>
      <c r="EM31" s="102" t="str">
        <f t="shared" si="28"/>
        <v/>
      </c>
      <c r="EN31" s="221"/>
      <c r="EO31" s="222"/>
      <c r="EP31" s="87">
        <v>957</v>
      </c>
      <c r="EQ31" s="212"/>
      <c r="ER31" s="102" t="str">
        <f t="shared" si="29"/>
        <v/>
      </c>
      <c r="ES31" s="221"/>
      <c r="ET31" s="222"/>
      <c r="EU31" s="87">
        <v>989</v>
      </c>
      <c r="EV31" s="212"/>
      <c r="EW31" s="102" t="str">
        <f t="shared" si="30"/>
        <v/>
      </c>
      <c r="EX31" s="221"/>
      <c r="EY31" s="222"/>
      <c r="EZ31" s="87">
        <v>1021</v>
      </c>
      <c r="FA31" s="212"/>
      <c r="FB31" s="102" t="str">
        <f t="shared" si="31"/>
        <v/>
      </c>
      <c r="FC31" s="221"/>
      <c r="FD31" s="222"/>
      <c r="FE31" s="87">
        <v>1053</v>
      </c>
      <c r="FF31" s="212"/>
      <c r="FG31" s="102" t="str">
        <f t="shared" si="32"/>
        <v/>
      </c>
      <c r="FH31" s="221"/>
      <c r="FI31" s="222"/>
    </row>
    <row r="32" spans="1:165" ht="21" customHeight="1">
      <c r="A32" s="87">
        <v>29</v>
      </c>
      <c r="B32" s="212"/>
      <c r="C32" s="102" t="str">
        <f t="shared" si="0"/>
        <v/>
      </c>
      <c r="D32" s="221"/>
      <c r="E32" s="222"/>
      <c r="F32" s="87">
        <v>62</v>
      </c>
      <c r="G32" s="212"/>
      <c r="H32" s="102" t="str">
        <f t="shared" si="1"/>
        <v/>
      </c>
      <c r="I32" s="221"/>
      <c r="J32" s="236"/>
      <c r="K32" s="87">
        <v>94</v>
      </c>
      <c r="L32" s="212"/>
      <c r="M32" s="102" t="str">
        <f t="shared" si="2"/>
        <v/>
      </c>
      <c r="N32" s="221"/>
      <c r="O32" s="222"/>
      <c r="P32" s="87">
        <v>126</v>
      </c>
      <c r="Q32" s="212"/>
      <c r="R32" s="102" t="str">
        <f t="shared" si="3"/>
        <v/>
      </c>
      <c r="S32" s="221"/>
      <c r="T32" s="222"/>
      <c r="U32" s="87">
        <v>158</v>
      </c>
      <c r="V32" s="212"/>
      <c r="W32" s="102" t="str">
        <f t="shared" si="4"/>
        <v/>
      </c>
      <c r="X32" s="221"/>
      <c r="Y32" s="222"/>
      <c r="Z32" s="87">
        <v>190</v>
      </c>
      <c r="AA32" s="212"/>
      <c r="AB32" s="102" t="str">
        <f t="shared" si="5"/>
        <v/>
      </c>
      <c r="AC32" s="221"/>
      <c r="AD32" s="222"/>
      <c r="AE32" s="87">
        <v>222</v>
      </c>
      <c r="AF32" s="212"/>
      <c r="AG32" s="102" t="str">
        <f t="shared" si="6"/>
        <v/>
      </c>
      <c r="AH32" s="221"/>
      <c r="AI32" s="222"/>
      <c r="AJ32" s="87">
        <v>254</v>
      </c>
      <c r="AK32" s="212"/>
      <c r="AL32" s="102" t="str">
        <f t="shared" si="7"/>
        <v/>
      </c>
      <c r="AM32" s="221"/>
      <c r="AN32" s="237"/>
      <c r="AO32" s="87">
        <v>286</v>
      </c>
      <c r="AP32" s="212"/>
      <c r="AQ32" s="102" t="str">
        <f t="shared" si="8"/>
        <v/>
      </c>
      <c r="AR32" s="221"/>
      <c r="AS32" s="222"/>
      <c r="AT32" s="87">
        <v>318</v>
      </c>
      <c r="AU32" s="212"/>
      <c r="AV32" s="102" t="str">
        <f t="shared" si="9"/>
        <v/>
      </c>
      <c r="AW32" s="221"/>
      <c r="AX32" s="222"/>
      <c r="AY32" s="87">
        <v>350</v>
      </c>
      <c r="AZ32" s="212"/>
      <c r="BA32" s="102" t="str">
        <f t="shared" si="10"/>
        <v/>
      </c>
      <c r="BB32" s="221"/>
      <c r="BC32" s="222"/>
      <c r="BD32" s="87">
        <v>382</v>
      </c>
      <c r="BE32" s="212"/>
      <c r="BF32" s="102" t="str">
        <f t="shared" si="11"/>
        <v/>
      </c>
      <c r="BG32" s="221"/>
      <c r="BH32" s="222"/>
      <c r="BI32" s="87">
        <v>414</v>
      </c>
      <c r="BJ32" s="212"/>
      <c r="BK32" s="102" t="str">
        <f t="shared" si="12"/>
        <v/>
      </c>
      <c r="BL32" s="221"/>
      <c r="BM32" s="222"/>
      <c r="BN32" s="87">
        <v>446</v>
      </c>
      <c r="BO32" s="212"/>
      <c r="BP32" s="102" t="str">
        <f t="shared" si="13"/>
        <v/>
      </c>
      <c r="BQ32" s="221"/>
      <c r="BR32" s="222"/>
      <c r="BS32" s="87">
        <v>478</v>
      </c>
      <c r="BT32" s="212"/>
      <c r="BU32" s="102" t="str">
        <f t="shared" si="14"/>
        <v/>
      </c>
      <c r="BV32" s="221"/>
      <c r="BW32" s="222"/>
      <c r="BX32" s="87">
        <v>510</v>
      </c>
      <c r="BY32" s="212"/>
      <c r="BZ32" s="102" t="str">
        <f t="shared" si="15"/>
        <v/>
      </c>
      <c r="CA32" s="221"/>
      <c r="CB32" s="222"/>
      <c r="CC32" s="87">
        <v>542</v>
      </c>
      <c r="CD32" s="212"/>
      <c r="CE32" s="102" t="str">
        <f t="shared" si="16"/>
        <v/>
      </c>
      <c r="CF32" s="221"/>
      <c r="CG32" s="222"/>
      <c r="CH32" s="87">
        <v>574</v>
      </c>
      <c r="CI32" s="212"/>
      <c r="CJ32" s="102" t="str">
        <f t="shared" si="17"/>
        <v/>
      </c>
      <c r="CK32" s="221"/>
      <c r="CL32" s="222"/>
      <c r="CM32" s="87">
        <v>606</v>
      </c>
      <c r="CN32" s="212"/>
      <c r="CO32" s="102" t="str">
        <f t="shared" si="18"/>
        <v/>
      </c>
      <c r="CP32" s="221"/>
      <c r="CQ32" s="222"/>
      <c r="CR32" s="87">
        <v>638</v>
      </c>
      <c r="CS32" s="212"/>
      <c r="CT32" s="102" t="str">
        <f t="shared" si="19"/>
        <v/>
      </c>
      <c r="CU32" s="221"/>
      <c r="CV32" s="222"/>
      <c r="CW32" s="87">
        <v>670</v>
      </c>
      <c r="CX32" s="212"/>
      <c r="CY32" s="102" t="str">
        <f t="shared" si="20"/>
        <v/>
      </c>
      <c r="CZ32" s="221"/>
      <c r="DA32" s="222"/>
      <c r="DB32" s="87">
        <v>702</v>
      </c>
      <c r="DC32" s="212"/>
      <c r="DD32" s="102" t="str">
        <f t="shared" si="21"/>
        <v/>
      </c>
      <c r="DE32" s="221"/>
      <c r="DF32" s="222"/>
      <c r="DG32" s="87">
        <v>734</v>
      </c>
      <c r="DH32" s="212"/>
      <c r="DI32" s="102" t="str">
        <f t="shared" si="22"/>
        <v/>
      </c>
      <c r="DJ32" s="221"/>
      <c r="DK32" s="222"/>
      <c r="DL32" s="87">
        <v>766</v>
      </c>
      <c r="DM32" s="212"/>
      <c r="DN32" s="102" t="str">
        <f t="shared" si="23"/>
        <v/>
      </c>
      <c r="DO32" s="221"/>
      <c r="DP32" s="222"/>
      <c r="DQ32" s="87">
        <v>798</v>
      </c>
      <c r="DR32" s="212"/>
      <c r="DS32" s="102" t="str">
        <f t="shared" si="24"/>
        <v/>
      </c>
      <c r="DT32" s="221"/>
      <c r="DU32" s="222"/>
      <c r="DV32" s="87">
        <v>830</v>
      </c>
      <c r="DW32" s="212"/>
      <c r="DX32" s="102" t="str">
        <f t="shared" si="25"/>
        <v/>
      </c>
      <c r="DY32" s="221"/>
      <c r="DZ32" s="222"/>
      <c r="EA32" s="87">
        <v>862</v>
      </c>
      <c r="EB32" s="212"/>
      <c r="EC32" s="102" t="str">
        <f t="shared" si="26"/>
        <v/>
      </c>
      <c r="ED32" s="221"/>
      <c r="EE32" s="222"/>
      <c r="EF32" s="87">
        <v>894</v>
      </c>
      <c r="EG32" s="212"/>
      <c r="EH32" s="102" t="str">
        <f t="shared" si="27"/>
        <v/>
      </c>
      <c r="EI32" s="221"/>
      <c r="EJ32" s="222"/>
      <c r="EK32" s="87">
        <v>926</v>
      </c>
      <c r="EL32" s="212"/>
      <c r="EM32" s="102" t="str">
        <f t="shared" si="28"/>
        <v/>
      </c>
      <c r="EN32" s="221"/>
      <c r="EO32" s="222"/>
      <c r="EP32" s="87">
        <v>958</v>
      </c>
      <c r="EQ32" s="212"/>
      <c r="ER32" s="102" t="str">
        <f t="shared" si="29"/>
        <v/>
      </c>
      <c r="ES32" s="221"/>
      <c r="ET32" s="222"/>
      <c r="EU32" s="87">
        <v>990</v>
      </c>
      <c r="EV32" s="212"/>
      <c r="EW32" s="102" t="str">
        <f t="shared" si="30"/>
        <v/>
      </c>
      <c r="EX32" s="221"/>
      <c r="EY32" s="222"/>
      <c r="EZ32" s="87">
        <v>1022</v>
      </c>
      <c r="FA32" s="212"/>
      <c r="FB32" s="102" t="str">
        <f t="shared" si="31"/>
        <v/>
      </c>
      <c r="FC32" s="221"/>
      <c r="FD32" s="222"/>
      <c r="FE32" s="87">
        <v>1054</v>
      </c>
      <c r="FF32" s="212"/>
      <c r="FG32" s="102" t="str">
        <f t="shared" si="32"/>
        <v/>
      </c>
      <c r="FH32" s="221"/>
      <c r="FI32" s="222"/>
    </row>
    <row r="33" spans="1:165" ht="21" customHeight="1">
      <c r="A33" s="87">
        <v>30</v>
      </c>
      <c r="B33" s="212"/>
      <c r="C33" s="102" t="str">
        <f t="shared" si="0"/>
        <v/>
      </c>
      <c r="D33" s="221"/>
      <c r="E33" s="222"/>
      <c r="F33" s="87">
        <v>63</v>
      </c>
      <c r="G33" s="212"/>
      <c r="H33" s="102" t="str">
        <f t="shared" si="1"/>
        <v/>
      </c>
      <c r="I33" s="221"/>
      <c r="J33" s="236"/>
      <c r="K33" s="87">
        <v>95</v>
      </c>
      <c r="L33" s="212"/>
      <c r="M33" s="102" t="str">
        <f t="shared" si="2"/>
        <v/>
      </c>
      <c r="N33" s="221"/>
      <c r="O33" s="222"/>
      <c r="P33" s="87">
        <v>127</v>
      </c>
      <c r="Q33" s="212"/>
      <c r="R33" s="102" t="str">
        <f t="shared" si="3"/>
        <v/>
      </c>
      <c r="S33" s="221"/>
      <c r="T33" s="222"/>
      <c r="U33" s="87">
        <v>159</v>
      </c>
      <c r="V33" s="212"/>
      <c r="W33" s="102" t="str">
        <f t="shared" si="4"/>
        <v/>
      </c>
      <c r="X33" s="221"/>
      <c r="Y33" s="222"/>
      <c r="Z33" s="87">
        <v>191</v>
      </c>
      <c r="AA33" s="212"/>
      <c r="AB33" s="102" t="str">
        <f t="shared" si="5"/>
        <v/>
      </c>
      <c r="AC33" s="221"/>
      <c r="AD33" s="222"/>
      <c r="AE33" s="87">
        <v>223</v>
      </c>
      <c r="AF33" s="212"/>
      <c r="AG33" s="102" t="str">
        <f t="shared" si="6"/>
        <v/>
      </c>
      <c r="AH33" s="221"/>
      <c r="AI33" s="222"/>
      <c r="AJ33" s="87">
        <v>255</v>
      </c>
      <c r="AK33" s="212"/>
      <c r="AL33" s="102" t="str">
        <f t="shared" si="7"/>
        <v/>
      </c>
      <c r="AM33" s="221"/>
      <c r="AN33" s="237"/>
      <c r="AO33" s="87">
        <v>287</v>
      </c>
      <c r="AP33" s="212"/>
      <c r="AQ33" s="102" t="str">
        <f t="shared" si="8"/>
        <v/>
      </c>
      <c r="AR33" s="221"/>
      <c r="AS33" s="222"/>
      <c r="AT33" s="87">
        <v>319</v>
      </c>
      <c r="AU33" s="212"/>
      <c r="AV33" s="102" t="str">
        <f t="shared" si="9"/>
        <v/>
      </c>
      <c r="AW33" s="221"/>
      <c r="AX33" s="222"/>
      <c r="AY33" s="87">
        <v>351</v>
      </c>
      <c r="AZ33" s="212"/>
      <c r="BA33" s="102" t="str">
        <f t="shared" si="10"/>
        <v/>
      </c>
      <c r="BB33" s="221"/>
      <c r="BC33" s="222"/>
      <c r="BD33" s="87">
        <v>383</v>
      </c>
      <c r="BE33" s="212"/>
      <c r="BF33" s="102" t="str">
        <f t="shared" si="11"/>
        <v/>
      </c>
      <c r="BG33" s="221"/>
      <c r="BH33" s="222"/>
      <c r="BI33" s="87">
        <v>415</v>
      </c>
      <c r="BJ33" s="212"/>
      <c r="BK33" s="102" t="str">
        <f t="shared" si="12"/>
        <v/>
      </c>
      <c r="BL33" s="221"/>
      <c r="BM33" s="222"/>
      <c r="BN33" s="87">
        <v>447</v>
      </c>
      <c r="BO33" s="212"/>
      <c r="BP33" s="102" t="str">
        <f t="shared" si="13"/>
        <v/>
      </c>
      <c r="BQ33" s="221"/>
      <c r="BR33" s="222"/>
      <c r="BS33" s="87">
        <v>479</v>
      </c>
      <c r="BT33" s="212"/>
      <c r="BU33" s="102" t="str">
        <f t="shared" si="14"/>
        <v/>
      </c>
      <c r="BV33" s="221"/>
      <c r="BW33" s="222"/>
      <c r="BX33" s="87">
        <v>511</v>
      </c>
      <c r="BY33" s="212"/>
      <c r="BZ33" s="102" t="str">
        <f t="shared" si="15"/>
        <v/>
      </c>
      <c r="CA33" s="221"/>
      <c r="CB33" s="222"/>
      <c r="CC33" s="87">
        <v>543</v>
      </c>
      <c r="CD33" s="212"/>
      <c r="CE33" s="102" t="str">
        <f t="shared" si="16"/>
        <v/>
      </c>
      <c r="CF33" s="221"/>
      <c r="CG33" s="222"/>
      <c r="CH33" s="87">
        <v>575</v>
      </c>
      <c r="CI33" s="212"/>
      <c r="CJ33" s="102" t="str">
        <f t="shared" si="17"/>
        <v/>
      </c>
      <c r="CK33" s="221"/>
      <c r="CL33" s="222"/>
      <c r="CM33" s="87">
        <v>607</v>
      </c>
      <c r="CN33" s="212"/>
      <c r="CO33" s="102" t="str">
        <f t="shared" si="18"/>
        <v/>
      </c>
      <c r="CP33" s="221"/>
      <c r="CQ33" s="222"/>
      <c r="CR33" s="87">
        <v>639</v>
      </c>
      <c r="CS33" s="212"/>
      <c r="CT33" s="102" t="str">
        <f t="shared" si="19"/>
        <v/>
      </c>
      <c r="CU33" s="221"/>
      <c r="CV33" s="222"/>
      <c r="CW33" s="87">
        <v>671</v>
      </c>
      <c r="CX33" s="212"/>
      <c r="CY33" s="102" t="str">
        <f t="shared" si="20"/>
        <v/>
      </c>
      <c r="CZ33" s="221"/>
      <c r="DA33" s="222"/>
      <c r="DB33" s="87">
        <v>703</v>
      </c>
      <c r="DC33" s="212"/>
      <c r="DD33" s="102" t="str">
        <f t="shared" si="21"/>
        <v/>
      </c>
      <c r="DE33" s="221"/>
      <c r="DF33" s="222"/>
      <c r="DG33" s="87">
        <v>735</v>
      </c>
      <c r="DH33" s="212"/>
      <c r="DI33" s="102" t="str">
        <f t="shared" si="22"/>
        <v/>
      </c>
      <c r="DJ33" s="221"/>
      <c r="DK33" s="222"/>
      <c r="DL33" s="87">
        <v>767</v>
      </c>
      <c r="DM33" s="212"/>
      <c r="DN33" s="102" t="str">
        <f t="shared" si="23"/>
        <v/>
      </c>
      <c r="DO33" s="221"/>
      <c r="DP33" s="222"/>
      <c r="DQ33" s="87">
        <v>799</v>
      </c>
      <c r="DR33" s="212"/>
      <c r="DS33" s="102" t="str">
        <f t="shared" si="24"/>
        <v/>
      </c>
      <c r="DT33" s="221"/>
      <c r="DU33" s="222"/>
      <c r="DV33" s="87">
        <v>831</v>
      </c>
      <c r="DW33" s="212"/>
      <c r="DX33" s="102" t="str">
        <f t="shared" si="25"/>
        <v/>
      </c>
      <c r="DY33" s="221"/>
      <c r="DZ33" s="222"/>
      <c r="EA33" s="87">
        <v>863</v>
      </c>
      <c r="EB33" s="212"/>
      <c r="EC33" s="102" t="str">
        <f t="shared" si="26"/>
        <v/>
      </c>
      <c r="ED33" s="221"/>
      <c r="EE33" s="222"/>
      <c r="EF33" s="87">
        <v>895</v>
      </c>
      <c r="EG33" s="212"/>
      <c r="EH33" s="102" t="str">
        <f t="shared" si="27"/>
        <v/>
      </c>
      <c r="EI33" s="221"/>
      <c r="EJ33" s="222"/>
      <c r="EK33" s="87">
        <v>927</v>
      </c>
      <c r="EL33" s="212"/>
      <c r="EM33" s="102" t="str">
        <f t="shared" si="28"/>
        <v/>
      </c>
      <c r="EN33" s="221"/>
      <c r="EO33" s="222"/>
      <c r="EP33" s="87">
        <v>959</v>
      </c>
      <c r="EQ33" s="212"/>
      <c r="ER33" s="102" t="str">
        <f t="shared" si="29"/>
        <v/>
      </c>
      <c r="ES33" s="221"/>
      <c r="ET33" s="222"/>
      <c r="EU33" s="87">
        <v>991</v>
      </c>
      <c r="EV33" s="212"/>
      <c r="EW33" s="102" t="str">
        <f t="shared" si="30"/>
        <v/>
      </c>
      <c r="EX33" s="221"/>
      <c r="EY33" s="222"/>
      <c r="EZ33" s="87">
        <v>1023</v>
      </c>
      <c r="FA33" s="212"/>
      <c r="FB33" s="102" t="str">
        <f t="shared" si="31"/>
        <v/>
      </c>
      <c r="FC33" s="221"/>
      <c r="FD33" s="222"/>
      <c r="FE33" s="87">
        <v>1055</v>
      </c>
      <c r="FF33" s="212"/>
      <c r="FG33" s="102" t="str">
        <f t="shared" si="32"/>
        <v/>
      </c>
      <c r="FH33" s="221"/>
      <c r="FI33" s="222"/>
    </row>
    <row r="34" spans="1:165" ht="21" customHeight="1">
      <c r="A34" s="87">
        <v>31</v>
      </c>
      <c r="B34" s="212"/>
      <c r="C34" s="102" t="str">
        <f t="shared" si="0"/>
        <v/>
      </c>
      <c r="D34" s="221"/>
      <c r="E34" s="222"/>
      <c r="F34" s="87">
        <v>64</v>
      </c>
      <c r="G34" s="212"/>
      <c r="H34" s="102" t="str">
        <f t="shared" si="1"/>
        <v/>
      </c>
      <c r="I34" s="221"/>
      <c r="J34" s="236"/>
      <c r="K34" s="87">
        <v>96</v>
      </c>
      <c r="L34" s="212"/>
      <c r="M34" s="102" t="str">
        <f t="shared" si="2"/>
        <v/>
      </c>
      <c r="N34" s="221"/>
      <c r="O34" s="222"/>
      <c r="P34" s="87">
        <v>128</v>
      </c>
      <c r="Q34" s="212"/>
      <c r="R34" s="102" t="str">
        <f t="shared" si="3"/>
        <v/>
      </c>
      <c r="S34" s="221"/>
      <c r="T34" s="222"/>
      <c r="U34" s="87">
        <v>160</v>
      </c>
      <c r="V34" s="212"/>
      <c r="W34" s="102" t="str">
        <f t="shared" si="4"/>
        <v/>
      </c>
      <c r="X34" s="221"/>
      <c r="Y34" s="222"/>
      <c r="Z34" s="87">
        <v>192</v>
      </c>
      <c r="AA34" s="212"/>
      <c r="AB34" s="102" t="str">
        <f t="shared" si="5"/>
        <v/>
      </c>
      <c r="AC34" s="221"/>
      <c r="AD34" s="222"/>
      <c r="AE34" s="87">
        <v>224</v>
      </c>
      <c r="AF34" s="212"/>
      <c r="AG34" s="102" t="str">
        <f t="shared" si="6"/>
        <v/>
      </c>
      <c r="AH34" s="221"/>
      <c r="AI34" s="222"/>
      <c r="AJ34" s="87">
        <v>256</v>
      </c>
      <c r="AK34" s="212"/>
      <c r="AL34" s="102" t="str">
        <f t="shared" si="7"/>
        <v/>
      </c>
      <c r="AM34" s="221"/>
      <c r="AN34" s="237"/>
      <c r="AO34" s="87">
        <v>288</v>
      </c>
      <c r="AP34" s="212"/>
      <c r="AQ34" s="102" t="str">
        <f t="shared" si="8"/>
        <v/>
      </c>
      <c r="AR34" s="221"/>
      <c r="AS34" s="222"/>
      <c r="AT34" s="87">
        <v>320</v>
      </c>
      <c r="AU34" s="212"/>
      <c r="AV34" s="102" t="str">
        <f t="shared" si="9"/>
        <v/>
      </c>
      <c r="AW34" s="221"/>
      <c r="AX34" s="222"/>
      <c r="AY34" s="87">
        <v>352</v>
      </c>
      <c r="AZ34" s="212"/>
      <c r="BA34" s="102" t="str">
        <f t="shared" si="10"/>
        <v/>
      </c>
      <c r="BB34" s="221"/>
      <c r="BC34" s="222"/>
      <c r="BD34" s="87">
        <v>384</v>
      </c>
      <c r="BE34" s="212"/>
      <c r="BF34" s="102" t="str">
        <f t="shared" si="11"/>
        <v/>
      </c>
      <c r="BG34" s="221"/>
      <c r="BH34" s="222"/>
      <c r="BI34" s="87">
        <v>416</v>
      </c>
      <c r="BJ34" s="212"/>
      <c r="BK34" s="102" t="str">
        <f t="shared" si="12"/>
        <v/>
      </c>
      <c r="BL34" s="221"/>
      <c r="BM34" s="222"/>
      <c r="BN34" s="87">
        <v>448</v>
      </c>
      <c r="BO34" s="212"/>
      <c r="BP34" s="102" t="str">
        <f t="shared" si="13"/>
        <v/>
      </c>
      <c r="BQ34" s="221"/>
      <c r="BR34" s="222"/>
      <c r="BS34" s="87">
        <v>480</v>
      </c>
      <c r="BT34" s="212"/>
      <c r="BU34" s="102" t="str">
        <f t="shared" si="14"/>
        <v/>
      </c>
      <c r="BV34" s="221"/>
      <c r="BW34" s="222"/>
      <c r="BX34" s="87">
        <v>512</v>
      </c>
      <c r="BY34" s="212"/>
      <c r="BZ34" s="102" t="str">
        <f t="shared" si="15"/>
        <v/>
      </c>
      <c r="CA34" s="221"/>
      <c r="CB34" s="222"/>
      <c r="CC34" s="87">
        <v>544</v>
      </c>
      <c r="CD34" s="212"/>
      <c r="CE34" s="102" t="str">
        <f t="shared" si="16"/>
        <v/>
      </c>
      <c r="CF34" s="221"/>
      <c r="CG34" s="222"/>
      <c r="CH34" s="87">
        <v>576</v>
      </c>
      <c r="CI34" s="212"/>
      <c r="CJ34" s="102" t="str">
        <f t="shared" si="17"/>
        <v/>
      </c>
      <c r="CK34" s="221"/>
      <c r="CL34" s="222"/>
      <c r="CM34" s="87">
        <v>608</v>
      </c>
      <c r="CN34" s="212"/>
      <c r="CO34" s="102" t="str">
        <f t="shared" si="18"/>
        <v/>
      </c>
      <c r="CP34" s="221"/>
      <c r="CQ34" s="222"/>
      <c r="CR34" s="87">
        <v>640</v>
      </c>
      <c r="CS34" s="212"/>
      <c r="CT34" s="102" t="str">
        <f t="shared" si="19"/>
        <v/>
      </c>
      <c r="CU34" s="221"/>
      <c r="CV34" s="222"/>
      <c r="CW34" s="87">
        <v>672</v>
      </c>
      <c r="CX34" s="212"/>
      <c r="CY34" s="102" t="str">
        <f t="shared" si="20"/>
        <v/>
      </c>
      <c r="CZ34" s="221"/>
      <c r="DA34" s="222"/>
      <c r="DB34" s="87">
        <v>704</v>
      </c>
      <c r="DC34" s="212"/>
      <c r="DD34" s="102" t="str">
        <f t="shared" si="21"/>
        <v/>
      </c>
      <c r="DE34" s="221"/>
      <c r="DF34" s="222"/>
      <c r="DG34" s="87">
        <v>736</v>
      </c>
      <c r="DH34" s="212"/>
      <c r="DI34" s="102" t="str">
        <f t="shared" si="22"/>
        <v/>
      </c>
      <c r="DJ34" s="221"/>
      <c r="DK34" s="222"/>
      <c r="DL34" s="87">
        <v>768</v>
      </c>
      <c r="DM34" s="212"/>
      <c r="DN34" s="102" t="str">
        <f t="shared" si="23"/>
        <v/>
      </c>
      <c r="DO34" s="221"/>
      <c r="DP34" s="222"/>
      <c r="DQ34" s="87">
        <v>800</v>
      </c>
      <c r="DR34" s="212"/>
      <c r="DS34" s="102" t="str">
        <f t="shared" si="24"/>
        <v/>
      </c>
      <c r="DT34" s="221"/>
      <c r="DU34" s="222"/>
      <c r="DV34" s="87">
        <v>832</v>
      </c>
      <c r="DW34" s="212"/>
      <c r="DX34" s="102" t="str">
        <f t="shared" si="25"/>
        <v/>
      </c>
      <c r="DY34" s="221"/>
      <c r="DZ34" s="222"/>
      <c r="EA34" s="87">
        <v>864</v>
      </c>
      <c r="EB34" s="212"/>
      <c r="EC34" s="102" t="str">
        <f t="shared" si="26"/>
        <v/>
      </c>
      <c r="ED34" s="221"/>
      <c r="EE34" s="222"/>
      <c r="EF34" s="87">
        <v>896</v>
      </c>
      <c r="EG34" s="212"/>
      <c r="EH34" s="102" t="str">
        <f t="shared" si="27"/>
        <v/>
      </c>
      <c r="EI34" s="221"/>
      <c r="EJ34" s="222"/>
      <c r="EK34" s="87">
        <v>928</v>
      </c>
      <c r="EL34" s="212"/>
      <c r="EM34" s="102" t="str">
        <f t="shared" si="28"/>
        <v/>
      </c>
      <c r="EN34" s="221"/>
      <c r="EO34" s="222"/>
      <c r="EP34" s="87">
        <v>960</v>
      </c>
      <c r="EQ34" s="212"/>
      <c r="ER34" s="102" t="str">
        <f t="shared" si="29"/>
        <v/>
      </c>
      <c r="ES34" s="221"/>
      <c r="ET34" s="222"/>
      <c r="EU34" s="87">
        <v>992</v>
      </c>
      <c r="EV34" s="212"/>
      <c r="EW34" s="102" t="str">
        <f t="shared" si="30"/>
        <v/>
      </c>
      <c r="EX34" s="221"/>
      <c r="EY34" s="222"/>
      <c r="EZ34" s="87">
        <v>1024</v>
      </c>
      <c r="FA34" s="212"/>
      <c r="FB34" s="102" t="str">
        <f t="shared" si="31"/>
        <v/>
      </c>
      <c r="FC34" s="221"/>
      <c r="FD34" s="222"/>
      <c r="FE34" s="87">
        <v>1056</v>
      </c>
      <c r="FF34" s="212"/>
      <c r="FG34" s="102" t="str">
        <f t="shared" si="32"/>
        <v/>
      </c>
      <c r="FH34" s="221"/>
      <c r="FI34" s="222"/>
    </row>
    <row r="35" spans="1:165" ht="21" customHeight="1">
      <c r="A35" s="87">
        <v>32</v>
      </c>
      <c r="B35" s="212"/>
      <c r="C35" s="102" t="str">
        <f t="shared" si="0"/>
        <v/>
      </c>
      <c r="D35" s="221"/>
      <c r="E35" s="222"/>
      <c r="F35" s="87">
        <v>65</v>
      </c>
      <c r="G35" s="212"/>
      <c r="H35" s="102" t="str">
        <f t="shared" si="1"/>
        <v/>
      </c>
      <c r="I35" s="221"/>
      <c r="J35" s="236"/>
      <c r="K35" s="87">
        <v>97</v>
      </c>
      <c r="L35" s="212"/>
      <c r="M35" s="102" t="str">
        <f t="shared" si="2"/>
        <v/>
      </c>
      <c r="N35" s="221"/>
      <c r="O35" s="222"/>
      <c r="P35" s="87">
        <v>129</v>
      </c>
      <c r="Q35" s="212"/>
      <c r="R35" s="102" t="str">
        <f t="shared" si="3"/>
        <v/>
      </c>
      <c r="S35" s="221"/>
      <c r="T35" s="222"/>
      <c r="U35" s="87">
        <v>161</v>
      </c>
      <c r="V35" s="212"/>
      <c r="W35" s="102" t="str">
        <f t="shared" si="4"/>
        <v/>
      </c>
      <c r="X35" s="221"/>
      <c r="Y35" s="222"/>
      <c r="Z35" s="87">
        <v>193</v>
      </c>
      <c r="AA35" s="212"/>
      <c r="AB35" s="102" t="str">
        <f t="shared" si="5"/>
        <v/>
      </c>
      <c r="AC35" s="221"/>
      <c r="AD35" s="222"/>
      <c r="AE35" s="87">
        <v>225</v>
      </c>
      <c r="AF35" s="212"/>
      <c r="AG35" s="102" t="str">
        <f t="shared" si="6"/>
        <v/>
      </c>
      <c r="AH35" s="221"/>
      <c r="AI35" s="222"/>
      <c r="AJ35" s="87">
        <v>257</v>
      </c>
      <c r="AK35" s="212"/>
      <c r="AL35" s="102" t="str">
        <f t="shared" si="7"/>
        <v/>
      </c>
      <c r="AM35" s="221"/>
      <c r="AN35" s="237"/>
      <c r="AO35" s="87">
        <v>289</v>
      </c>
      <c r="AP35" s="212"/>
      <c r="AQ35" s="102" t="str">
        <f t="shared" si="8"/>
        <v/>
      </c>
      <c r="AR35" s="221"/>
      <c r="AS35" s="222"/>
      <c r="AT35" s="87">
        <v>321</v>
      </c>
      <c r="AU35" s="212"/>
      <c r="AV35" s="102" t="str">
        <f t="shared" si="9"/>
        <v/>
      </c>
      <c r="AW35" s="221"/>
      <c r="AX35" s="222"/>
      <c r="AY35" s="87">
        <v>353</v>
      </c>
      <c r="AZ35" s="212"/>
      <c r="BA35" s="102" t="str">
        <f t="shared" si="10"/>
        <v/>
      </c>
      <c r="BB35" s="221"/>
      <c r="BC35" s="222"/>
      <c r="BD35" s="87">
        <v>385</v>
      </c>
      <c r="BE35" s="212"/>
      <c r="BF35" s="102" t="str">
        <f t="shared" si="11"/>
        <v/>
      </c>
      <c r="BG35" s="221"/>
      <c r="BH35" s="222"/>
      <c r="BI35" s="87">
        <v>417</v>
      </c>
      <c r="BJ35" s="212"/>
      <c r="BK35" s="102" t="str">
        <f t="shared" si="12"/>
        <v/>
      </c>
      <c r="BL35" s="221"/>
      <c r="BM35" s="222"/>
      <c r="BN35" s="87">
        <v>449</v>
      </c>
      <c r="BO35" s="212"/>
      <c r="BP35" s="102" t="str">
        <f t="shared" si="13"/>
        <v/>
      </c>
      <c r="BQ35" s="221"/>
      <c r="BR35" s="222"/>
      <c r="BS35" s="87">
        <v>481</v>
      </c>
      <c r="BT35" s="212"/>
      <c r="BU35" s="102" t="str">
        <f t="shared" si="14"/>
        <v/>
      </c>
      <c r="BV35" s="221"/>
      <c r="BW35" s="222"/>
      <c r="BX35" s="87">
        <v>513</v>
      </c>
      <c r="BY35" s="212"/>
      <c r="BZ35" s="102" t="str">
        <f t="shared" si="15"/>
        <v/>
      </c>
      <c r="CA35" s="221"/>
      <c r="CB35" s="222"/>
      <c r="CC35" s="87">
        <v>545</v>
      </c>
      <c r="CD35" s="212"/>
      <c r="CE35" s="102" t="str">
        <f t="shared" si="16"/>
        <v/>
      </c>
      <c r="CF35" s="221"/>
      <c r="CG35" s="222"/>
      <c r="CH35" s="87">
        <v>577</v>
      </c>
      <c r="CI35" s="212"/>
      <c r="CJ35" s="102" t="str">
        <f t="shared" si="17"/>
        <v/>
      </c>
      <c r="CK35" s="221"/>
      <c r="CL35" s="222"/>
      <c r="CM35" s="87">
        <v>609</v>
      </c>
      <c r="CN35" s="212"/>
      <c r="CO35" s="102" t="str">
        <f t="shared" si="18"/>
        <v/>
      </c>
      <c r="CP35" s="221"/>
      <c r="CQ35" s="222"/>
      <c r="CR35" s="87">
        <v>641</v>
      </c>
      <c r="CS35" s="212"/>
      <c r="CT35" s="102" t="str">
        <f t="shared" si="19"/>
        <v/>
      </c>
      <c r="CU35" s="221"/>
      <c r="CV35" s="222"/>
      <c r="CW35" s="87">
        <v>673</v>
      </c>
      <c r="CX35" s="212"/>
      <c r="CY35" s="102" t="str">
        <f t="shared" si="20"/>
        <v/>
      </c>
      <c r="CZ35" s="221"/>
      <c r="DA35" s="222"/>
      <c r="DB35" s="87">
        <v>705</v>
      </c>
      <c r="DC35" s="212"/>
      <c r="DD35" s="102" t="str">
        <f t="shared" si="21"/>
        <v/>
      </c>
      <c r="DE35" s="221"/>
      <c r="DF35" s="222"/>
      <c r="DG35" s="87">
        <v>737</v>
      </c>
      <c r="DH35" s="212"/>
      <c r="DI35" s="102" t="str">
        <f t="shared" si="22"/>
        <v/>
      </c>
      <c r="DJ35" s="221"/>
      <c r="DK35" s="222"/>
      <c r="DL35" s="87">
        <v>769</v>
      </c>
      <c r="DM35" s="212"/>
      <c r="DN35" s="102" t="str">
        <f t="shared" si="23"/>
        <v/>
      </c>
      <c r="DO35" s="221"/>
      <c r="DP35" s="222"/>
      <c r="DQ35" s="87">
        <v>801</v>
      </c>
      <c r="DR35" s="212"/>
      <c r="DS35" s="102" t="str">
        <f t="shared" si="24"/>
        <v/>
      </c>
      <c r="DT35" s="221"/>
      <c r="DU35" s="222"/>
      <c r="DV35" s="87">
        <v>833</v>
      </c>
      <c r="DW35" s="212"/>
      <c r="DX35" s="102" t="str">
        <f t="shared" si="25"/>
        <v/>
      </c>
      <c r="DY35" s="221"/>
      <c r="DZ35" s="222"/>
      <c r="EA35" s="87">
        <v>865</v>
      </c>
      <c r="EB35" s="212"/>
      <c r="EC35" s="102" t="str">
        <f t="shared" si="26"/>
        <v/>
      </c>
      <c r="ED35" s="221"/>
      <c r="EE35" s="222"/>
      <c r="EF35" s="87">
        <v>897</v>
      </c>
      <c r="EG35" s="212"/>
      <c r="EH35" s="102" t="str">
        <f t="shared" si="27"/>
        <v/>
      </c>
      <c r="EI35" s="221"/>
      <c r="EJ35" s="222"/>
      <c r="EK35" s="87">
        <v>929</v>
      </c>
      <c r="EL35" s="212"/>
      <c r="EM35" s="102" t="str">
        <f t="shared" si="28"/>
        <v/>
      </c>
      <c r="EN35" s="221"/>
      <c r="EO35" s="222"/>
      <c r="EP35" s="87">
        <v>961</v>
      </c>
      <c r="EQ35" s="212"/>
      <c r="ER35" s="102" t="str">
        <f t="shared" si="29"/>
        <v/>
      </c>
      <c r="ES35" s="221"/>
      <c r="ET35" s="222"/>
      <c r="EU35" s="87">
        <v>993</v>
      </c>
      <c r="EV35" s="212"/>
      <c r="EW35" s="102" t="str">
        <f t="shared" si="30"/>
        <v/>
      </c>
      <c r="EX35" s="221"/>
      <c r="EY35" s="222"/>
      <c r="EZ35" s="87">
        <v>1025</v>
      </c>
      <c r="FA35" s="212"/>
      <c r="FB35" s="102" t="str">
        <f t="shared" si="31"/>
        <v/>
      </c>
      <c r="FC35" s="221"/>
      <c r="FD35" s="222"/>
      <c r="FE35" s="87">
        <v>1057</v>
      </c>
      <c r="FF35" s="212"/>
      <c r="FG35" s="102" t="str">
        <f t="shared" si="32"/>
        <v/>
      </c>
      <c r="FH35" s="221"/>
      <c r="FI35" s="222"/>
    </row>
    <row r="36" spans="1:165" s="37" customFormat="1" ht="21" customHeight="1">
      <c r="A36" s="215">
        <v>33</v>
      </c>
      <c r="B36" s="212"/>
      <c r="C36" s="82" t="str">
        <f t="shared" si="0"/>
        <v/>
      </c>
      <c r="D36" s="221"/>
      <c r="E36" s="222"/>
      <c r="F36" s="268" t="s">
        <v>259</v>
      </c>
      <c r="G36" s="269"/>
      <c r="H36" s="269"/>
      <c r="I36" s="270"/>
      <c r="J36" s="89" t="str">
        <f>IF(AND($I$4,$J$4=""),"",SUM($J$4:$J$35))</f>
        <v/>
      </c>
      <c r="K36" s="268" t="s">
        <v>290</v>
      </c>
      <c r="L36" s="269"/>
      <c r="M36" s="269"/>
      <c r="N36" s="270"/>
      <c r="O36" s="89" t="str">
        <f>IF(AND($N$4,$O$4=""),"",SUM($O$4:$O$35))</f>
        <v/>
      </c>
      <c r="P36" s="268" t="s">
        <v>292</v>
      </c>
      <c r="Q36" s="269"/>
      <c r="R36" s="269"/>
      <c r="S36" s="270"/>
      <c r="T36" s="89" t="str">
        <f>IF(AND($S$4,$T$4=""),"",SUM($T$4:$T$35))</f>
        <v/>
      </c>
      <c r="U36" s="268" t="s">
        <v>294</v>
      </c>
      <c r="V36" s="269"/>
      <c r="W36" s="269"/>
      <c r="X36" s="270"/>
      <c r="Y36" s="89" t="str">
        <f>IF(AND($X$4,$Y$4=""),"",SUM($Y$4:$Y$35))</f>
        <v/>
      </c>
      <c r="Z36" s="268" t="s">
        <v>296</v>
      </c>
      <c r="AA36" s="269"/>
      <c r="AB36" s="269"/>
      <c r="AC36" s="270"/>
      <c r="AD36" s="89" t="str">
        <f>IF(AND($AC$4,$AD$4=""),"",SUM($AD$4:$AD$35))</f>
        <v/>
      </c>
      <c r="AE36" s="268" t="s">
        <v>298</v>
      </c>
      <c r="AF36" s="269"/>
      <c r="AG36" s="269"/>
      <c r="AH36" s="270"/>
      <c r="AI36" s="89" t="str">
        <f>IF(AND($AH$4,$AI$4=""),"",SUM($AI$4:$AI$35))</f>
        <v/>
      </c>
      <c r="AJ36" s="268" t="s">
        <v>300</v>
      </c>
      <c r="AK36" s="269"/>
      <c r="AL36" s="269"/>
      <c r="AM36" s="270"/>
      <c r="AN36" s="89" t="str">
        <f>IF(AND($AM$4,AN4=""),"",SUM($AN$4:$AN$35))</f>
        <v/>
      </c>
      <c r="AO36" s="268" t="s">
        <v>301</v>
      </c>
      <c r="AP36" s="269"/>
      <c r="AQ36" s="269"/>
      <c r="AR36" s="270"/>
      <c r="AS36" s="89" t="str">
        <f>IF(AND($AR$4,$AS$4=""),"",SUM($AS$4:$AS$35))</f>
        <v/>
      </c>
      <c r="AT36" s="268" t="s">
        <v>304</v>
      </c>
      <c r="AU36" s="269"/>
      <c r="AV36" s="269"/>
      <c r="AW36" s="270"/>
      <c r="AX36" s="89" t="str">
        <f>IF(AND($AW$4,$AX$4=""),"",SUM($AX$4:$AX$35))</f>
        <v/>
      </c>
      <c r="AY36" s="268" t="s">
        <v>306</v>
      </c>
      <c r="AZ36" s="269"/>
      <c r="BA36" s="269"/>
      <c r="BB36" s="270"/>
      <c r="BC36" s="89" t="str">
        <f>IF(AND($BB$4,$BC$4=""),"",SUM($BC$4:$BC$35))</f>
        <v/>
      </c>
      <c r="BD36" s="268" t="s">
        <v>308</v>
      </c>
      <c r="BE36" s="269"/>
      <c r="BF36" s="269"/>
      <c r="BG36" s="270"/>
      <c r="BH36" s="89" t="str">
        <f>IF(AND($BG$4,$BH$4=""),"",SUM($BH$4:$BH$35))</f>
        <v/>
      </c>
      <c r="BI36" s="268" t="s">
        <v>310</v>
      </c>
      <c r="BJ36" s="269"/>
      <c r="BK36" s="269"/>
      <c r="BL36" s="270"/>
      <c r="BM36" s="89" t="str">
        <f>IF(AND($BL$4,$BM$4=""),"",SUM($BM$4:$BM$35))</f>
        <v/>
      </c>
      <c r="BN36" s="268" t="s">
        <v>312</v>
      </c>
      <c r="BO36" s="269"/>
      <c r="BP36" s="269"/>
      <c r="BQ36" s="270"/>
      <c r="BR36" s="89" t="str">
        <f>IF(AND($BQ$4,$BR$4=""),"",SUM($BR$4:$BR$35))</f>
        <v/>
      </c>
      <c r="BS36" s="268" t="s">
        <v>314</v>
      </c>
      <c r="BT36" s="269"/>
      <c r="BU36" s="269"/>
      <c r="BV36" s="270"/>
      <c r="BW36" s="89" t="str">
        <f>IF(AND($BV$4,$BW$4=""),"",SUM($BW$4:$BW$35))</f>
        <v/>
      </c>
      <c r="BX36" s="268" t="s">
        <v>316</v>
      </c>
      <c r="BY36" s="269"/>
      <c r="BZ36" s="269"/>
      <c r="CA36" s="270"/>
      <c r="CB36" s="89" t="str">
        <f>IF(AND($CA$4,$CB$4=""),"",SUM($CB$4:$CB$35))</f>
        <v/>
      </c>
      <c r="CC36" s="268" t="s">
        <v>318</v>
      </c>
      <c r="CD36" s="269"/>
      <c r="CE36" s="269"/>
      <c r="CF36" s="270"/>
      <c r="CG36" s="89" t="str">
        <f>IF(AND($CF$4,$CG$4=""),"",SUM($CG$4:$CG$35))</f>
        <v/>
      </c>
      <c r="CH36" s="268" t="s">
        <v>320</v>
      </c>
      <c r="CI36" s="269"/>
      <c r="CJ36" s="269"/>
      <c r="CK36" s="270"/>
      <c r="CL36" s="89" t="str">
        <f>IF(AND($CK$4,$CL$4=""),"",SUM($CL$4:$CL$35))</f>
        <v/>
      </c>
      <c r="CM36" s="268" t="s">
        <v>322</v>
      </c>
      <c r="CN36" s="269"/>
      <c r="CO36" s="269"/>
      <c r="CP36" s="270"/>
      <c r="CQ36" s="89" t="str">
        <f>IF(AND($CP$4,$CQ$4=""),"",SUM($CQ$4:$CQ$35))</f>
        <v/>
      </c>
      <c r="CR36" s="268" t="s">
        <v>324</v>
      </c>
      <c r="CS36" s="269"/>
      <c r="CT36" s="269"/>
      <c r="CU36" s="270"/>
      <c r="CV36" s="89" t="str">
        <f>IF(AND($CU$4,$CV$4=""),"",SUM($CV$4:$CV$35))</f>
        <v/>
      </c>
      <c r="CW36" s="268" t="s">
        <v>326</v>
      </c>
      <c r="CX36" s="269"/>
      <c r="CY36" s="269"/>
      <c r="CZ36" s="270"/>
      <c r="DA36" s="89" t="str">
        <f>IF(AND($CZ$4,$DA$4=""),"",SUM($DA$4:$DA$35))</f>
        <v/>
      </c>
      <c r="DB36" s="268" t="s">
        <v>328</v>
      </c>
      <c r="DC36" s="269"/>
      <c r="DD36" s="269"/>
      <c r="DE36" s="270"/>
      <c r="DF36" s="89" t="str">
        <f>IF(AND($DE$4,$DF$4=""),"",SUM($DF$4:$DF$35))</f>
        <v/>
      </c>
      <c r="DG36" s="268" t="s">
        <v>330</v>
      </c>
      <c r="DH36" s="269"/>
      <c r="DI36" s="269"/>
      <c r="DJ36" s="270"/>
      <c r="DK36" s="89" t="str">
        <f>IF(AND($DJ$4,$DK$4=""),"",SUM($DK$4:$DK$35))</f>
        <v/>
      </c>
      <c r="DL36" s="268" t="s">
        <v>332</v>
      </c>
      <c r="DM36" s="269"/>
      <c r="DN36" s="269"/>
      <c r="DO36" s="270"/>
      <c r="DP36" s="89" t="str">
        <f>IF(AND($DO$4,$DP$4=""),"",SUM($DP$4:$DP$35))</f>
        <v/>
      </c>
      <c r="DQ36" s="268" t="s">
        <v>334</v>
      </c>
      <c r="DR36" s="269"/>
      <c r="DS36" s="269"/>
      <c r="DT36" s="270"/>
      <c r="DU36" s="89" t="str">
        <f>IF(AND($DT$4,$DU$4=""),"",SUM($DU$4:$DU$35))</f>
        <v/>
      </c>
      <c r="DV36" s="268" t="s">
        <v>336</v>
      </c>
      <c r="DW36" s="269"/>
      <c r="DX36" s="269"/>
      <c r="DY36" s="270"/>
      <c r="DZ36" s="89" t="str">
        <f>IF(AND($DY$4,$DZ$4=""),"",SUM($DZ$4:$DZ$35))</f>
        <v/>
      </c>
      <c r="EA36" s="268" t="s">
        <v>338</v>
      </c>
      <c r="EB36" s="269"/>
      <c r="EC36" s="269"/>
      <c r="ED36" s="270"/>
      <c r="EE36" s="89" t="str">
        <f>IF(AND($ED$4,$EE$4=""),"",SUM($EE$4:$EE$35))</f>
        <v/>
      </c>
      <c r="EF36" s="268" t="s">
        <v>340</v>
      </c>
      <c r="EG36" s="269"/>
      <c r="EH36" s="269"/>
      <c r="EI36" s="270"/>
      <c r="EJ36" s="89" t="str">
        <f>IF(AND($EI$4,$EJ$4=""),"",SUM($EJ$4:$EJ$35))</f>
        <v/>
      </c>
      <c r="EK36" s="268" t="s">
        <v>346</v>
      </c>
      <c r="EL36" s="269"/>
      <c r="EM36" s="269"/>
      <c r="EN36" s="270"/>
      <c r="EO36" s="89" t="str">
        <f>IF(AND($EN$4,$EO$4=""),"",SUM($EO$4:$EO$35))</f>
        <v/>
      </c>
      <c r="EP36" s="268" t="s">
        <v>348</v>
      </c>
      <c r="EQ36" s="269"/>
      <c r="ER36" s="269"/>
      <c r="ES36" s="270"/>
      <c r="ET36" s="89" t="str">
        <f>IF(AND($ES$4,$ET$4=""),"",SUM($ET$4:$ET$35))</f>
        <v/>
      </c>
      <c r="EU36" s="268" t="s">
        <v>342</v>
      </c>
      <c r="EV36" s="269"/>
      <c r="EW36" s="269"/>
      <c r="EX36" s="270"/>
      <c r="EY36" s="89" t="str">
        <f>IF(AND($EX$4,$EY$4=""),"",SUM($EY$4:$EY$35))</f>
        <v/>
      </c>
      <c r="EZ36" s="268" t="s">
        <v>344</v>
      </c>
      <c r="FA36" s="269"/>
      <c r="FB36" s="269"/>
      <c r="FC36" s="270"/>
      <c r="FD36" s="89" t="str">
        <f>IF(AND($FC$4,$FD$4=""),"",SUM($FD$4:$FD$35))</f>
        <v/>
      </c>
      <c r="FE36" s="268" t="s">
        <v>350</v>
      </c>
      <c r="FF36" s="269"/>
      <c r="FG36" s="269"/>
      <c r="FH36" s="270"/>
      <c r="FI36" s="89" t="str">
        <f>IF(AND($FH$4,$FI$4=""),"",SUM($FI$4:$FI$35))</f>
        <v/>
      </c>
    </row>
    <row r="37" spans="1:165" s="37" customFormat="1" ht="21" customHeight="1" thickBot="1">
      <c r="A37" s="264" t="s">
        <v>128</v>
      </c>
      <c r="B37" s="265"/>
      <c r="C37" s="265"/>
      <c r="D37" s="266"/>
      <c r="E37" s="88" t="str">
        <f>IF(AND($D$4,$E$4=""),"",SUM($E$4:$E$36))</f>
        <v/>
      </c>
      <c r="F37" s="271" t="s">
        <v>260</v>
      </c>
      <c r="G37" s="272"/>
      <c r="H37" s="272"/>
      <c r="I37" s="272"/>
      <c r="J37" s="88" t="str">
        <f>IF(AND($I$4,$J$4=""),"",SUM($E$37+$J$36))</f>
        <v/>
      </c>
      <c r="K37" s="271" t="s">
        <v>291</v>
      </c>
      <c r="L37" s="272"/>
      <c r="M37" s="272"/>
      <c r="N37" s="272"/>
      <c r="O37" s="88" t="str">
        <f>IF(AND($N$4,$O$4=""),"",SUM($E$37+$J$36+$O$36))</f>
        <v/>
      </c>
      <c r="P37" s="271" t="s">
        <v>293</v>
      </c>
      <c r="Q37" s="272"/>
      <c r="R37" s="272"/>
      <c r="S37" s="272"/>
      <c r="T37" s="88" t="str">
        <f>IF(AND($S$4,$T$4=""),"",SUM($O$37+$T$36))</f>
        <v/>
      </c>
      <c r="U37" s="271" t="s">
        <v>295</v>
      </c>
      <c r="V37" s="272"/>
      <c r="W37" s="272"/>
      <c r="X37" s="272"/>
      <c r="Y37" s="88" t="str">
        <f>IF(AND($X$4,$Y$4=""),"",SUM($T$37+$Y$36))</f>
        <v/>
      </c>
      <c r="Z37" s="271" t="s">
        <v>297</v>
      </c>
      <c r="AA37" s="272"/>
      <c r="AB37" s="272"/>
      <c r="AC37" s="272"/>
      <c r="AD37" s="88" t="str">
        <f>IF(AND($AC$4,$AD$4=""),"",SUM($Y$37+$AD$36))</f>
        <v/>
      </c>
      <c r="AE37" s="271" t="s">
        <v>299</v>
      </c>
      <c r="AF37" s="272"/>
      <c r="AG37" s="272"/>
      <c r="AH37" s="272"/>
      <c r="AI37" s="88" t="str">
        <f>IF(AND($AH$4,$AI$4=""),"",SUM($AD$37+$AI$36))</f>
        <v/>
      </c>
      <c r="AJ37" s="271" t="s">
        <v>303</v>
      </c>
      <c r="AK37" s="272"/>
      <c r="AL37" s="272"/>
      <c r="AM37" s="272"/>
      <c r="AN37" s="88" t="str">
        <f>IF(AND($AM$4,$AN$4=""),"",SUM($AI$37+$AN$36))</f>
        <v/>
      </c>
      <c r="AO37" s="271" t="s">
        <v>302</v>
      </c>
      <c r="AP37" s="272"/>
      <c r="AQ37" s="272"/>
      <c r="AR37" s="272"/>
      <c r="AS37" s="88" t="str">
        <f>IF(AND($AR$4,$AS$4=""),"",SUM($AN$37+$AS$36))</f>
        <v/>
      </c>
      <c r="AT37" s="271" t="s">
        <v>305</v>
      </c>
      <c r="AU37" s="272"/>
      <c r="AV37" s="272"/>
      <c r="AW37" s="272"/>
      <c r="AX37" s="88" t="str">
        <f>IF(AND($AW$4,$AX$4=""),"",SUM($AS$37+$AX$36))</f>
        <v/>
      </c>
      <c r="AY37" s="271" t="s">
        <v>307</v>
      </c>
      <c r="AZ37" s="272"/>
      <c r="BA37" s="272"/>
      <c r="BB37" s="272"/>
      <c r="BC37" s="88" t="str">
        <f>IF(AND($BB$4,$BC$4=""),"",SUM($AX$37+$BC$36))</f>
        <v/>
      </c>
      <c r="BD37" s="271" t="s">
        <v>309</v>
      </c>
      <c r="BE37" s="272"/>
      <c r="BF37" s="272"/>
      <c r="BG37" s="272"/>
      <c r="BH37" s="88" t="str">
        <f>IF(AND($BG$4,$BH$4=""),"",SUM($BC$37+$BH$36))</f>
        <v/>
      </c>
      <c r="BI37" s="271" t="s">
        <v>311</v>
      </c>
      <c r="BJ37" s="272"/>
      <c r="BK37" s="272"/>
      <c r="BL37" s="272"/>
      <c r="BM37" s="88" t="str">
        <f>IF(AND($BL$4,$BM$4=""),"",SUM($BH$37+$BM$36))</f>
        <v/>
      </c>
      <c r="BN37" s="271" t="s">
        <v>313</v>
      </c>
      <c r="BO37" s="272"/>
      <c r="BP37" s="272"/>
      <c r="BQ37" s="272"/>
      <c r="BR37" s="88" t="str">
        <f>IF(AND($BQ$4,$BR$4=""),"",SUM($BM$37+$BR$36))</f>
        <v/>
      </c>
      <c r="BS37" s="271" t="s">
        <v>315</v>
      </c>
      <c r="BT37" s="272"/>
      <c r="BU37" s="272"/>
      <c r="BV37" s="272"/>
      <c r="BW37" s="88" t="str">
        <f>IF(AND($BV$4,$BW$4=""),"",SUM($BR$37+$BW$36))</f>
        <v/>
      </c>
      <c r="BX37" s="271" t="s">
        <v>317</v>
      </c>
      <c r="BY37" s="272"/>
      <c r="BZ37" s="272"/>
      <c r="CA37" s="272"/>
      <c r="CB37" s="88" t="str">
        <f>IF(AND($CA$4,$CB$4=""),"",SUM($BW$37+$CB$36))</f>
        <v/>
      </c>
      <c r="CC37" s="271" t="s">
        <v>319</v>
      </c>
      <c r="CD37" s="272"/>
      <c r="CE37" s="272"/>
      <c r="CF37" s="272"/>
      <c r="CG37" s="88" t="str">
        <f>IF(AND($CF$4,$CG$4=""),"",SUM($CB$37+$CG$36))</f>
        <v/>
      </c>
      <c r="CH37" s="271" t="s">
        <v>321</v>
      </c>
      <c r="CI37" s="272"/>
      <c r="CJ37" s="272"/>
      <c r="CK37" s="272"/>
      <c r="CL37" s="88" t="str">
        <f>IF(AND($CK$4,$CL$4=""),"",SUM($CG$37+$CL$36))</f>
        <v/>
      </c>
      <c r="CM37" s="271" t="s">
        <v>323</v>
      </c>
      <c r="CN37" s="272"/>
      <c r="CO37" s="272"/>
      <c r="CP37" s="272"/>
      <c r="CQ37" s="88" t="str">
        <f>IF(AND($CP$4,$CQ$4=""),"",SUM($CL$37+$CQ$36))</f>
        <v/>
      </c>
      <c r="CR37" s="271" t="s">
        <v>325</v>
      </c>
      <c r="CS37" s="272"/>
      <c r="CT37" s="272"/>
      <c r="CU37" s="272"/>
      <c r="CV37" s="88" t="str">
        <f>IF(AND($CU$4,$CV$4=""),"",SUM($CQ$37+$CV$36))</f>
        <v/>
      </c>
      <c r="CW37" s="271" t="s">
        <v>327</v>
      </c>
      <c r="CX37" s="272"/>
      <c r="CY37" s="272"/>
      <c r="CZ37" s="272"/>
      <c r="DA37" s="88" t="str">
        <f>IF(AND($CZ$4,$DA$4=""),"",SUM($CV$37+$DA$36))</f>
        <v/>
      </c>
      <c r="DB37" s="271" t="s">
        <v>329</v>
      </c>
      <c r="DC37" s="272"/>
      <c r="DD37" s="272"/>
      <c r="DE37" s="272"/>
      <c r="DF37" s="88" t="str">
        <f>IF(AND($DE$4,$DF$4=""),"",SUM($DA$37+$DF$36))</f>
        <v/>
      </c>
      <c r="DG37" s="271" t="s">
        <v>331</v>
      </c>
      <c r="DH37" s="272"/>
      <c r="DI37" s="272"/>
      <c r="DJ37" s="272"/>
      <c r="DK37" s="88" t="str">
        <f>IF(AND($DJ$4,$DK$4=""),"",SUM($DF$37+$DK$36))</f>
        <v/>
      </c>
      <c r="DL37" s="271" t="s">
        <v>333</v>
      </c>
      <c r="DM37" s="272"/>
      <c r="DN37" s="272"/>
      <c r="DO37" s="272"/>
      <c r="DP37" s="88" t="str">
        <f>IF(AND($DO$4,$DP$4=""),"",SUM($DK$37+$DP$36))</f>
        <v/>
      </c>
      <c r="DQ37" s="271" t="s">
        <v>335</v>
      </c>
      <c r="DR37" s="272"/>
      <c r="DS37" s="272"/>
      <c r="DT37" s="272"/>
      <c r="DU37" s="88" t="str">
        <f>IF(AND($DT$4,$DU$4=""),"",SUM($DP$37+$DU$36))</f>
        <v/>
      </c>
      <c r="DV37" s="271" t="s">
        <v>337</v>
      </c>
      <c r="DW37" s="272"/>
      <c r="DX37" s="272"/>
      <c r="DY37" s="272"/>
      <c r="DZ37" s="88" t="str">
        <f>IF(AND($DY$4,$DZ$4=""),"",SUM($DU$37+$DZ$36))</f>
        <v/>
      </c>
      <c r="EA37" s="271" t="s">
        <v>339</v>
      </c>
      <c r="EB37" s="272"/>
      <c r="EC37" s="272"/>
      <c r="ED37" s="272"/>
      <c r="EE37" s="88" t="str">
        <f>IF(AND($ED$4,$EE$4=""),"",SUM($DZ$37+$EE$36))</f>
        <v/>
      </c>
      <c r="EF37" s="271" t="s">
        <v>341</v>
      </c>
      <c r="EG37" s="272"/>
      <c r="EH37" s="272"/>
      <c r="EI37" s="272"/>
      <c r="EJ37" s="88" t="str">
        <f>IF(AND($EI$4,$EJ$4=""),"",SUM($EE$37+$EJ$36))</f>
        <v/>
      </c>
      <c r="EK37" s="271" t="s">
        <v>347</v>
      </c>
      <c r="EL37" s="272"/>
      <c r="EM37" s="272"/>
      <c r="EN37" s="272"/>
      <c r="EO37" s="88" t="str">
        <f>IF(AND($EN$4,$EO$4=""),"",SUM($EJ$37+$EO$36))</f>
        <v/>
      </c>
      <c r="EP37" s="271" t="s">
        <v>349</v>
      </c>
      <c r="EQ37" s="272"/>
      <c r="ER37" s="272"/>
      <c r="ES37" s="272"/>
      <c r="ET37" s="88" t="str">
        <f>IF(AND($ES$4,$ET$4=""),"",SUM($EO$37+$ET$36))</f>
        <v/>
      </c>
      <c r="EU37" s="271" t="s">
        <v>343</v>
      </c>
      <c r="EV37" s="272"/>
      <c r="EW37" s="272"/>
      <c r="EX37" s="272"/>
      <c r="EY37" s="88" t="str">
        <f>IF(AND($EX$4,$EY$4=""),"",SUM($ET$37+$EY$36))</f>
        <v/>
      </c>
      <c r="EZ37" s="271" t="s">
        <v>345</v>
      </c>
      <c r="FA37" s="272"/>
      <c r="FB37" s="272"/>
      <c r="FC37" s="272"/>
      <c r="FD37" s="88" t="str">
        <f>IF(AND($FC$4,$FD$4=""),"",SUM($EY$37+$FD$36))</f>
        <v/>
      </c>
      <c r="FE37" s="271" t="s">
        <v>351</v>
      </c>
      <c r="FF37" s="272"/>
      <c r="FG37" s="272"/>
      <c r="FH37" s="272"/>
      <c r="FI37" s="88" t="str">
        <f>IF(AND($FH$4,$FI$4=""),"",SUM($FD$37+$FI$36))</f>
        <v/>
      </c>
    </row>
    <row r="38" spans="1:165" ht="21" customHeight="1" thickTop="1"/>
  </sheetData>
  <mergeCells count="98">
    <mergeCell ref="FG2:FH2"/>
    <mergeCell ref="FE36:FH36"/>
    <mergeCell ref="FE37:FH37"/>
    <mergeCell ref="EW2:EX2"/>
    <mergeCell ref="EU36:EX36"/>
    <mergeCell ref="EU37:EX37"/>
    <mergeCell ref="FB2:FC2"/>
    <mergeCell ref="EZ36:FC36"/>
    <mergeCell ref="EZ37:FC37"/>
    <mergeCell ref="EM2:EN2"/>
    <mergeCell ref="EK36:EN36"/>
    <mergeCell ref="EK37:EN37"/>
    <mergeCell ref="ER2:ES2"/>
    <mergeCell ref="EP36:ES36"/>
    <mergeCell ref="EP37:ES37"/>
    <mergeCell ref="EC2:ED2"/>
    <mergeCell ref="EA36:ED36"/>
    <mergeCell ref="EA37:ED37"/>
    <mergeCell ref="EH2:EI2"/>
    <mergeCell ref="EF36:EI36"/>
    <mergeCell ref="EF37:EI37"/>
    <mergeCell ref="DS2:DT2"/>
    <mergeCell ref="DQ36:DT36"/>
    <mergeCell ref="DQ37:DT37"/>
    <mergeCell ref="DX2:DY2"/>
    <mergeCell ref="DV36:DY36"/>
    <mergeCell ref="DV37:DY37"/>
    <mergeCell ref="DI2:DJ2"/>
    <mergeCell ref="DG36:DJ36"/>
    <mergeCell ref="DG37:DJ37"/>
    <mergeCell ref="DN2:DO2"/>
    <mergeCell ref="DL36:DO36"/>
    <mergeCell ref="DL37:DO37"/>
    <mergeCell ref="CY2:CZ2"/>
    <mergeCell ref="CW36:CZ36"/>
    <mergeCell ref="CW37:CZ37"/>
    <mergeCell ref="DD2:DE2"/>
    <mergeCell ref="DB36:DE36"/>
    <mergeCell ref="DB37:DE37"/>
    <mergeCell ref="CH36:CK36"/>
    <mergeCell ref="CH37:CK37"/>
    <mergeCell ref="CT2:CU2"/>
    <mergeCell ref="CR36:CU36"/>
    <mergeCell ref="CR37:CU37"/>
    <mergeCell ref="CO2:CP2"/>
    <mergeCell ref="CM36:CP36"/>
    <mergeCell ref="CM37:CP37"/>
    <mergeCell ref="CJ2:CK2"/>
    <mergeCell ref="BP2:BQ2"/>
    <mergeCell ref="BN36:BQ36"/>
    <mergeCell ref="BN37:BQ37"/>
    <mergeCell ref="CE2:CF2"/>
    <mergeCell ref="CC36:CF36"/>
    <mergeCell ref="CC37:CF37"/>
    <mergeCell ref="BU2:BV2"/>
    <mergeCell ref="BS36:BV36"/>
    <mergeCell ref="BS37:BV37"/>
    <mergeCell ref="BZ2:CA2"/>
    <mergeCell ref="BX36:CA36"/>
    <mergeCell ref="BX37:CA37"/>
    <mergeCell ref="BF2:BG2"/>
    <mergeCell ref="BD36:BG36"/>
    <mergeCell ref="BD37:BG37"/>
    <mergeCell ref="BK2:BL2"/>
    <mergeCell ref="BI36:BL36"/>
    <mergeCell ref="BI37:BL37"/>
    <mergeCell ref="AV2:AW2"/>
    <mergeCell ref="AT36:AW36"/>
    <mergeCell ref="AT37:AW37"/>
    <mergeCell ref="BA2:BB2"/>
    <mergeCell ref="AY36:BB36"/>
    <mergeCell ref="AY37:BB37"/>
    <mergeCell ref="AL2:AM2"/>
    <mergeCell ref="AJ36:AM36"/>
    <mergeCell ref="AJ37:AM37"/>
    <mergeCell ref="AQ2:AR2"/>
    <mergeCell ref="AO36:AR36"/>
    <mergeCell ref="AO37:AR37"/>
    <mergeCell ref="AB2:AC2"/>
    <mergeCell ref="Z36:AC36"/>
    <mergeCell ref="Z37:AC37"/>
    <mergeCell ref="AG2:AH2"/>
    <mergeCell ref="AE36:AH36"/>
    <mergeCell ref="AE37:AH37"/>
    <mergeCell ref="C2:D2"/>
    <mergeCell ref="A37:D37"/>
    <mergeCell ref="R2:S2"/>
    <mergeCell ref="W2:X2"/>
    <mergeCell ref="P36:S36"/>
    <mergeCell ref="P37:S37"/>
    <mergeCell ref="U36:X36"/>
    <mergeCell ref="U37:X37"/>
    <mergeCell ref="H2:I2"/>
    <mergeCell ref="F37:I37"/>
    <mergeCell ref="F36:I36"/>
    <mergeCell ref="M2:N2"/>
    <mergeCell ref="K36:N36"/>
    <mergeCell ref="K37:N37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r:id="rId1"/>
  <colBreaks count="32" manualBreakCount="32">
    <brk id="5" max="1048575" man="1"/>
    <brk id="10" max="1048575" man="1"/>
    <brk id="15" max="1048575" man="1"/>
    <brk id="20" max="1048575" man="1"/>
    <brk id="25" max="1048575" man="1"/>
    <brk id="30" max="1048575" man="1"/>
    <brk id="35" max="1048575" man="1"/>
    <brk id="40" max="1048575" man="1"/>
    <brk id="45" max="1048575" man="1"/>
    <brk id="50" max="1048575" man="1"/>
    <brk id="55" max="1048575" man="1"/>
    <brk id="60" max="1048575" man="1"/>
    <brk id="65" max="1048575" man="1"/>
    <brk id="70" max="1048575" man="1"/>
    <brk id="75" max="1048575" man="1"/>
    <brk id="80" max="1048575" man="1"/>
    <brk id="85" max="1048575" man="1"/>
    <brk id="90" max="1048575" man="1"/>
    <brk id="95" max="1048575" man="1"/>
    <brk id="100" max="1048575" man="1"/>
    <brk id="105" max="1048575" man="1"/>
    <brk id="110" max="1048575" man="1"/>
    <brk id="115" max="1048575" man="1"/>
    <brk id="120" max="1048575" man="1"/>
    <brk id="125" max="1048575" man="1"/>
    <brk id="130" max="1048575" man="1"/>
    <brk id="135" max="1048575" man="1"/>
    <brk id="140" max="1048575" man="1"/>
    <brk id="145" max="1048575" man="1"/>
    <brk id="150" max="1048575" man="1"/>
    <brk id="155" max="1048575" man="1"/>
    <brk id="160" max="1048575" man="1"/>
  </colBreaks>
  <ignoredErrors>
    <ignoredError sqref="C36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O35"/>
  <sheetViews>
    <sheetView view="pageLayout" topLeftCell="L1" zoomScaleNormal="100" workbookViewId="0">
      <selection activeCell="L1" sqref="L1"/>
    </sheetView>
  </sheetViews>
  <sheetFormatPr defaultColWidth="5.375" defaultRowHeight="23.25" customHeight="1"/>
  <cols>
    <col min="1" max="1" width="4.25" style="96" customWidth="1"/>
    <col min="2" max="2" width="13.125" style="97" customWidth="1"/>
    <col min="3" max="3" width="14.25" style="81" customWidth="1"/>
    <col min="4" max="4" width="39.625" style="4" customWidth="1"/>
    <col min="5" max="5" width="20.125" style="106" customWidth="1"/>
    <col min="6" max="6" width="4.125" style="96" customWidth="1"/>
    <col min="7" max="7" width="13.125" style="97" customWidth="1"/>
    <col min="8" max="8" width="14.25" style="81" customWidth="1"/>
    <col min="9" max="9" width="39.625" style="4" customWidth="1"/>
    <col min="10" max="10" width="18.625" style="106" customWidth="1"/>
    <col min="11" max="11" width="4.125" style="96" customWidth="1"/>
    <col min="12" max="12" width="13.125" style="97" customWidth="1"/>
    <col min="13" max="13" width="14.25" style="81" customWidth="1"/>
    <col min="14" max="14" width="39.625" style="4" customWidth="1"/>
    <col min="15" max="15" width="20.125" style="106" customWidth="1"/>
    <col min="16" max="16384" width="5.375" style="4"/>
  </cols>
  <sheetData>
    <row r="1" spans="1:15" s="37" customFormat="1" ht="23.25" customHeight="1">
      <c r="A1" s="92"/>
      <c r="B1" s="99" t="s">
        <v>26</v>
      </c>
      <c r="C1" s="100"/>
      <c r="E1" s="108" t="s">
        <v>134</v>
      </c>
      <c r="F1" s="92"/>
      <c r="G1" s="99" t="s">
        <v>139</v>
      </c>
      <c r="H1" s="100"/>
      <c r="J1" s="90"/>
      <c r="K1" s="92"/>
      <c r="L1" s="99" t="s">
        <v>95</v>
      </c>
      <c r="M1" s="100"/>
      <c r="O1" s="90"/>
    </row>
    <row r="2" spans="1:15" s="37" customFormat="1" ht="23.25" customHeight="1" thickBot="1">
      <c r="A2" s="92"/>
      <c r="B2" s="99"/>
      <c r="C2" s="284" t="s">
        <v>135</v>
      </c>
      <c r="D2" s="285"/>
      <c r="E2" s="109">
        <f>'科　目'!$D$7</f>
        <v>0</v>
      </c>
      <c r="F2" s="92"/>
      <c r="G2" s="99"/>
      <c r="H2" s="284" t="s">
        <v>135</v>
      </c>
      <c r="I2" s="285"/>
      <c r="J2" s="90"/>
      <c r="K2" s="92"/>
      <c r="L2" s="99"/>
      <c r="M2" s="284" t="s">
        <v>135</v>
      </c>
      <c r="N2" s="285"/>
      <c r="O2" s="90"/>
    </row>
    <row r="3" spans="1:15" s="37" customFormat="1" ht="23.25" customHeight="1" thickBot="1">
      <c r="A3" s="92"/>
      <c r="B3" s="99"/>
      <c r="C3" s="286" t="s">
        <v>136</v>
      </c>
      <c r="D3" s="287"/>
      <c r="E3" s="287"/>
      <c r="F3" s="92"/>
      <c r="G3" s="99"/>
      <c r="H3" s="286" t="s">
        <v>136</v>
      </c>
      <c r="I3" s="287"/>
      <c r="J3" s="287"/>
      <c r="K3" s="92"/>
      <c r="L3" s="99"/>
      <c r="M3" s="286" t="s">
        <v>136</v>
      </c>
      <c r="N3" s="287"/>
      <c r="O3" s="287"/>
    </row>
    <row r="4" spans="1:15" s="37" customFormat="1" ht="23.25" customHeight="1" thickTop="1">
      <c r="A4" s="94" t="s">
        <v>131</v>
      </c>
      <c r="B4" s="101" t="s">
        <v>132</v>
      </c>
      <c r="C4" s="95" t="s">
        <v>133</v>
      </c>
      <c r="D4" s="95" t="s">
        <v>137</v>
      </c>
      <c r="E4" s="103" t="s">
        <v>78</v>
      </c>
      <c r="F4" s="94" t="s">
        <v>131</v>
      </c>
      <c r="G4" s="101" t="s">
        <v>132</v>
      </c>
      <c r="H4" s="95" t="s">
        <v>133</v>
      </c>
      <c r="I4" s="95" t="s">
        <v>137</v>
      </c>
      <c r="J4" s="103" t="s">
        <v>78</v>
      </c>
      <c r="K4" s="94" t="s">
        <v>131</v>
      </c>
      <c r="L4" s="101" t="s">
        <v>132</v>
      </c>
      <c r="M4" s="95" t="s">
        <v>133</v>
      </c>
      <c r="N4" s="95" t="s">
        <v>137</v>
      </c>
      <c r="O4" s="103" t="s">
        <v>78</v>
      </c>
    </row>
    <row r="5" spans="1:15" ht="21" customHeight="1">
      <c r="A5" s="98">
        <v>1</v>
      </c>
      <c r="B5" s="218"/>
      <c r="C5" s="102" t="str">
        <f>IF(AND(E5=""),"","町内協力費")</f>
        <v/>
      </c>
      <c r="D5" s="217"/>
      <c r="E5" s="104"/>
      <c r="F5" s="98">
        <v>30</v>
      </c>
      <c r="G5" s="218"/>
      <c r="H5" s="102" t="str">
        <f t="shared" ref="H5:H32" si="0">IF(AND(J5=""),"","町内協力費")</f>
        <v/>
      </c>
      <c r="I5" s="217"/>
      <c r="J5" s="104"/>
      <c r="K5" s="98">
        <v>58</v>
      </c>
      <c r="L5" s="218"/>
      <c r="M5" s="102" t="str">
        <f>IF(AND(O5=""),"","町内協力費")</f>
        <v/>
      </c>
      <c r="N5" s="217"/>
      <c r="O5" s="104"/>
    </row>
    <row r="6" spans="1:15" ht="23.25" customHeight="1">
      <c r="A6" s="98">
        <v>2</v>
      </c>
      <c r="B6" s="218"/>
      <c r="C6" s="102" t="str">
        <f t="shared" ref="C6:C33" si="1">IF(AND(E6=""),"","町内協力費")</f>
        <v/>
      </c>
      <c r="D6" s="217"/>
      <c r="E6" s="104"/>
      <c r="F6" s="98">
        <v>31</v>
      </c>
      <c r="G6" s="218"/>
      <c r="H6" s="102" t="str">
        <f t="shared" si="0"/>
        <v/>
      </c>
      <c r="I6" s="217"/>
      <c r="J6" s="104"/>
      <c r="K6" s="98">
        <v>59</v>
      </c>
      <c r="L6" s="218"/>
      <c r="M6" s="102" t="str">
        <f t="shared" ref="M6:M32" si="2">IF(AND(O6=""),"","町内協力費")</f>
        <v/>
      </c>
      <c r="N6" s="217"/>
      <c r="O6" s="104"/>
    </row>
    <row r="7" spans="1:15" ht="23.25" customHeight="1">
      <c r="A7" s="98">
        <v>3</v>
      </c>
      <c r="B7" s="218"/>
      <c r="C7" s="102" t="str">
        <f t="shared" si="1"/>
        <v/>
      </c>
      <c r="D7" s="217"/>
      <c r="E7" s="104"/>
      <c r="F7" s="98">
        <v>32</v>
      </c>
      <c r="G7" s="218"/>
      <c r="H7" s="102" t="str">
        <f t="shared" si="0"/>
        <v/>
      </c>
      <c r="I7" s="217"/>
      <c r="J7" s="104"/>
      <c r="K7" s="98">
        <v>60</v>
      </c>
      <c r="L7" s="218"/>
      <c r="M7" s="102" t="str">
        <f t="shared" si="2"/>
        <v/>
      </c>
      <c r="N7" s="217"/>
      <c r="O7" s="104"/>
    </row>
    <row r="8" spans="1:15" ht="23.25" customHeight="1">
      <c r="A8" s="98">
        <v>4</v>
      </c>
      <c r="B8" s="218"/>
      <c r="C8" s="102" t="str">
        <f t="shared" si="1"/>
        <v/>
      </c>
      <c r="D8" s="217"/>
      <c r="E8" s="104"/>
      <c r="F8" s="98">
        <v>33</v>
      </c>
      <c r="G8" s="218"/>
      <c r="H8" s="102" t="str">
        <f t="shared" si="0"/>
        <v/>
      </c>
      <c r="I8" s="217"/>
      <c r="J8" s="104"/>
      <c r="K8" s="98">
        <v>61</v>
      </c>
      <c r="L8" s="218"/>
      <c r="M8" s="102" t="str">
        <f t="shared" si="2"/>
        <v/>
      </c>
      <c r="N8" s="217"/>
      <c r="O8" s="104"/>
    </row>
    <row r="9" spans="1:15" ht="23.25" customHeight="1">
      <c r="A9" s="98">
        <v>5</v>
      </c>
      <c r="B9" s="218"/>
      <c r="C9" s="102" t="str">
        <f t="shared" si="1"/>
        <v/>
      </c>
      <c r="D9" s="217"/>
      <c r="E9" s="104"/>
      <c r="F9" s="98">
        <v>34</v>
      </c>
      <c r="G9" s="218"/>
      <c r="H9" s="102" t="str">
        <f t="shared" si="0"/>
        <v/>
      </c>
      <c r="I9" s="217"/>
      <c r="J9" s="104"/>
      <c r="K9" s="98">
        <v>62</v>
      </c>
      <c r="L9" s="218"/>
      <c r="M9" s="102" t="str">
        <f t="shared" si="2"/>
        <v/>
      </c>
      <c r="N9" s="217"/>
      <c r="O9" s="104"/>
    </row>
    <row r="10" spans="1:15" ht="23.25" customHeight="1">
      <c r="A10" s="98">
        <v>6</v>
      </c>
      <c r="B10" s="218"/>
      <c r="C10" s="102" t="str">
        <f t="shared" si="1"/>
        <v/>
      </c>
      <c r="D10" s="217"/>
      <c r="E10" s="104"/>
      <c r="F10" s="98">
        <v>35</v>
      </c>
      <c r="G10" s="218"/>
      <c r="H10" s="102" t="str">
        <f t="shared" si="0"/>
        <v/>
      </c>
      <c r="I10" s="217"/>
      <c r="J10" s="104"/>
      <c r="K10" s="98">
        <v>63</v>
      </c>
      <c r="L10" s="218"/>
      <c r="M10" s="102" t="str">
        <f t="shared" si="2"/>
        <v/>
      </c>
      <c r="N10" s="217"/>
      <c r="O10" s="104"/>
    </row>
    <row r="11" spans="1:15" ht="23.25" customHeight="1">
      <c r="A11" s="98">
        <v>7</v>
      </c>
      <c r="B11" s="218"/>
      <c r="C11" s="102" t="str">
        <f t="shared" si="1"/>
        <v/>
      </c>
      <c r="D11" s="217"/>
      <c r="E11" s="104"/>
      <c r="F11" s="98">
        <v>36</v>
      </c>
      <c r="G11" s="218"/>
      <c r="H11" s="102" t="str">
        <f t="shared" si="0"/>
        <v/>
      </c>
      <c r="I11" s="217"/>
      <c r="J11" s="104"/>
      <c r="K11" s="98">
        <v>64</v>
      </c>
      <c r="L11" s="218"/>
      <c r="M11" s="102" t="str">
        <f t="shared" si="2"/>
        <v/>
      </c>
      <c r="N11" s="217"/>
      <c r="O11" s="104"/>
    </row>
    <row r="12" spans="1:15" ht="23.25" customHeight="1">
      <c r="A12" s="98">
        <v>8</v>
      </c>
      <c r="B12" s="218"/>
      <c r="C12" s="102" t="str">
        <f t="shared" si="1"/>
        <v/>
      </c>
      <c r="D12" s="217"/>
      <c r="E12" s="104"/>
      <c r="F12" s="98">
        <v>37</v>
      </c>
      <c r="G12" s="218"/>
      <c r="H12" s="102" t="str">
        <f t="shared" si="0"/>
        <v/>
      </c>
      <c r="I12" s="217"/>
      <c r="J12" s="104"/>
      <c r="K12" s="98">
        <v>65</v>
      </c>
      <c r="L12" s="218"/>
      <c r="M12" s="102" t="str">
        <f t="shared" si="2"/>
        <v/>
      </c>
      <c r="N12" s="217"/>
      <c r="O12" s="104"/>
    </row>
    <row r="13" spans="1:15" ht="23.25" customHeight="1">
      <c r="A13" s="98">
        <v>9</v>
      </c>
      <c r="B13" s="218"/>
      <c r="C13" s="102" t="str">
        <f t="shared" si="1"/>
        <v/>
      </c>
      <c r="D13" s="217"/>
      <c r="E13" s="104"/>
      <c r="F13" s="98">
        <v>38</v>
      </c>
      <c r="G13" s="218"/>
      <c r="H13" s="102" t="str">
        <f t="shared" si="0"/>
        <v/>
      </c>
      <c r="I13" s="217"/>
      <c r="J13" s="104"/>
      <c r="K13" s="98">
        <v>66</v>
      </c>
      <c r="L13" s="218"/>
      <c r="M13" s="102" t="str">
        <f t="shared" si="2"/>
        <v/>
      </c>
      <c r="N13" s="217"/>
      <c r="O13" s="104"/>
    </row>
    <row r="14" spans="1:15" ht="23.25" customHeight="1">
      <c r="A14" s="98">
        <v>10</v>
      </c>
      <c r="B14" s="218"/>
      <c r="C14" s="102" t="str">
        <f t="shared" si="1"/>
        <v/>
      </c>
      <c r="D14" s="217"/>
      <c r="E14" s="104"/>
      <c r="F14" s="98">
        <v>39</v>
      </c>
      <c r="G14" s="218"/>
      <c r="H14" s="102" t="str">
        <f t="shared" si="0"/>
        <v/>
      </c>
      <c r="I14" s="217"/>
      <c r="J14" s="104"/>
      <c r="K14" s="98">
        <v>67</v>
      </c>
      <c r="L14" s="218"/>
      <c r="M14" s="102" t="str">
        <f t="shared" si="2"/>
        <v/>
      </c>
      <c r="N14" s="217"/>
      <c r="O14" s="104"/>
    </row>
    <row r="15" spans="1:15" ht="23.25" customHeight="1">
      <c r="A15" s="98">
        <v>11</v>
      </c>
      <c r="B15" s="218"/>
      <c r="C15" s="102" t="str">
        <f t="shared" si="1"/>
        <v/>
      </c>
      <c r="D15" s="217"/>
      <c r="E15" s="104"/>
      <c r="F15" s="98">
        <v>40</v>
      </c>
      <c r="G15" s="218"/>
      <c r="H15" s="102" t="str">
        <f t="shared" si="0"/>
        <v/>
      </c>
      <c r="I15" s="217"/>
      <c r="J15" s="104"/>
      <c r="K15" s="98">
        <v>68</v>
      </c>
      <c r="L15" s="218"/>
      <c r="M15" s="102" t="str">
        <f t="shared" si="2"/>
        <v/>
      </c>
      <c r="N15" s="217"/>
      <c r="O15" s="104"/>
    </row>
    <row r="16" spans="1:15" ht="23.25" customHeight="1">
      <c r="A16" s="98">
        <v>12</v>
      </c>
      <c r="B16" s="218"/>
      <c r="C16" s="102" t="str">
        <f t="shared" si="1"/>
        <v/>
      </c>
      <c r="D16" s="217"/>
      <c r="E16" s="104"/>
      <c r="F16" s="98">
        <v>41</v>
      </c>
      <c r="G16" s="218"/>
      <c r="H16" s="102" t="str">
        <f t="shared" si="0"/>
        <v/>
      </c>
      <c r="I16" s="217"/>
      <c r="J16" s="104"/>
      <c r="K16" s="98">
        <v>69</v>
      </c>
      <c r="L16" s="218"/>
      <c r="M16" s="102" t="str">
        <f t="shared" si="2"/>
        <v/>
      </c>
      <c r="N16" s="217"/>
      <c r="O16" s="104"/>
    </row>
    <row r="17" spans="1:15" ht="23.25" customHeight="1">
      <c r="A17" s="98">
        <v>13</v>
      </c>
      <c r="B17" s="218"/>
      <c r="C17" s="102" t="str">
        <f t="shared" si="1"/>
        <v/>
      </c>
      <c r="D17" s="217"/>
      <c r="E17" s="104"/>
      <c r="F17" s="98">
        <v>42</v>
      </c>
      <c r="G17" s="218"/>
      <c r="H17" s="102" t="str">
        <f t="shared" si="0"/>
        <v/>
      </c>
      <c r="I17" s="217"/>
      <c r="J17" s="104"/>
      <c r="K17" s="98">
        <v>70</v>
      </c>
      <c r="L17" s="218"/>
      <c r="M17" s="102" t="str">
        <f t="shared" si="2"/>
        <v/>
      </c>
      <c r="N17" s="217"/>
      <c r="O17" s="104"/>
    </row>
    <row r="18" spans="1:15" ht="23.25" customHeight="1">
      <c r="A18" s="98">
        <v>14</v>
      </c>
      <c r="B18" s="218"/>
      <c r="C18" s="102" t="str">
        <f t="shared" si="1"/>
        <v/>
      </c>
      <c r="D18" s="217"/>
      <c r="E18" s="104"/>
      <c r="F18" s="98">
        <v>43</v>
      </c>
      <c r="G18" s="218"/>
      <c r="H18" s="102" t="str">
        <f t="shared" si="0"/>
        <v/>
      </c>
      <c r="I18" s="217"/>
      <c r="J18" s="104"/>
      <c r="K18" s="98">
        <v>71</v>
      </c>
      <c r="L18" s="218"/>
      <c r="M18" s="102" t="str">
        <f t="shared" si="2"/>
        <v/>
      </c>
      <c r="N18" s="217"/>
      <c r="O18" s="104"/>
    </row>
    <row r="19" spans="1:15" ht="23.25" customHeight="1">
      <c r="A19" s="98">
        <v>15</v>
      </c>
      <c r="B19" s="218"/>
      <c r="C19" s="102" t="str">
        <f t="shared" si="1"/>
        <v/>
      </c>
      <c r="D19" s="217"/>
      <c r="E19" s="104"/>
      <c r="F19" s="98">
        <v>44</v>
      </c>
      <c r="G19" s="218"/>
      <c r="H19" s="102" t="str">
        <f t="shared" si="0"/>
        <v/>
      </c>
      <c r="I19" s="217"/>
      <c r="J19" s="104"/>
      <c r="K19" s="98">
        <v>72</v>
      </c>
      <c r="L19" s="218"/>
      <c r="M19" s="102" t="str">
        <f t="shared" si="2"/>
        <v/>
      </c>
      <c r="N19" s="217"/>
      <c r="O19" s="104"/>
    </row>
    <row r="20" spans="1:15" ht="23.25" customHeight="1">
      <c r="A20" s="98">
        <v>16</v>
      </c>
      <c r="B20" s="218"/>
      <c r="C20" s="102" t="str">
        <f t="shared" si="1"/>
        <v/>
      </c>
      <c r="D20" s="217"/>
      <c r="E20" s="104"/>
      <c r="F20" s="98">
        <v>45</v>
      </c>
      <c r="G20" s="218"/>
      <c r="H20" s="102" t="str">
        <f t="shared" si="0"/>
        <v/>
      </c>
      <c r="I20" s="217"/>
      <c r="J20" s="104"/>
      <c r="K20" s="98">
        <v>73</v>
      </c>
      <c r="L20" s="218"/>
      <c r="M20" s="102" t="str">
        <f t="shared" si="2"/>
        <v/>
      </c>
      <c r="N20" s="217"/>
      <c r="O20" s="104"/>
    </row>
    <row r="21" spans="1:15" ht="23.25" customHeight="1">
      <c r="A21" s="98">
        <v>17</v>
      </c>
      <c r="B21" s="218"/>
      <c r="C21" s="102" t="str">
        <f t="shared" si="1"/>
        <v/>
      </c>
      <c r="D21" s="217"/>
      <c r="E21" s="104"/>
      <c r="F21" s="98">
        <v>46</v>
      </c>
      <c r="G21" s="218"/>
      <c r="H21" s="102" t="str">
        <f t="shared" si="0"/>
        <v/>
      </c>
      <c r="I21" s="217"/>
      <c r="J21" s="104"/>
      <c r="K21" s="98">
        <v>74</v>
      </c>
      <c r="L21" s="218"/>
      <c r="M21" s="102" t="str">
        <f t="shared" si="2"/>
        <v/>
      </c>
      <c r="N21" s="217"/>
      <c r="O21" s="104"/>
    </row>
    <row r="22" spans="1:15" ht="23.25" customHeight="1">
      <c r="A22" s="98">
        <v>18</v>
      </c>
      <c r="B22" s="218"/>
      <c r="C22" s="102" t="str">
        <f t="shared" si="1"/>
        <v/>
      </c>
      <c r="D22" s="217"/>
      <c r="E22" s="104"/>
      <c r="F22" s="98">
        <v>47</v>
      </c>
      <c r="G22" s="218"/>
      <c r="H22" s="102" t="str">
        <f t="shared" si="0"/>
        <v/>
      </c>
      <c r="I22" s="217"/>
      <c r="J22" s="104"/>
      <c r="K22" s="98">
        <v>75</v>
      </c>
      <c r="L22" s="218"/>
      <c r="M22" s="102" t="str">
        <f t="shared" si="2"/>
        <v/>
      </c>
      <c r="N22" s="217"/>
      <c r="O22" s="104"/>
    </row>
    <row r="23" spans="1:15" ht="23.25" customHeight="1">
      <c r="A23" s="98">
        <v>19</v>
      </c>
      <c r="B23" s="218"/>
      <c r="C23" s="102" t="str">
        <f t="shared" si="1"/>
        <v/>
      </c>
      <c r="D23" s="217"/>
      <c r="E23" s="104"/>
      <c r="F23" s="98">
        <v>48</v>
      </c>
      <c r="G23" s="218"/>
      <c r="H23" s="102" t="str">
        <f t="shared" si="0"/>
        <v/>
      </c>
      <c r="I23" s="217"/>
      <c r="J23" s="104"/>
      <c r="K23" s="98">
        <v>76</v>
      </c>
      <c r="L23" s="218"/>
      <c r="M23" s="102" t="str">
        <f t="shared" si="2"/>
        <v/>
      </c>
      <c r="N23" s="217"/>
      <c r="O23" s="104"/>
    </row>
    <row r="24" spans="1:15" ht="23.25" customHeight="1">
      <c r="A24" s="98">
        <v>20</v>
      </c>
      <c r="B24" s="218"/>
      <c r="C24" s="102" t="str">
        <f t="shared" si="1"/>
        <v/>
      </c>
      <c r="D24" s="217"/>
      <c r="E24" s="104"/>
      <c r="F24" s="98">
        <v>49</v>
      </c>
      <c r="G24" s="218"/>
      <c r="H24" s="102" t="str">
        <f t="shared" si="0"/>
        <v/>
      </c>
      <c r="I24" s="217"/>
      <c r="J24" s="104"/>
      <c r="K24" s="98">
        <v>77</v>
      </c>
      <c r="L24" s="218"/>
      <c r="M24" s="102" t="str">
        <f t="shared" si="2"/>
        <v/>
      </c>
      <c r="N24" s="217"/>
      <c r="O24" s="104"/>
    </row>
    <row r="25" spans="1:15" ht="23.25" customHeight="1">
      <c r="A25" s="98">
        <v>21</v>
      </c>
      <c r="B25" s="218"/>
      <c r="C25" s="102" t="str">
        <f t="shared" si="1"/>
        <v/>
      </c>
      <c r="D25" s="217"/>
      <c r="E25" s="104"/>
      <c r="F25" s="98">
        <v>50</v>
      </c>
      <c r="G25" s="218"/>
      <c r="H25" s="102" t="str">
        <f t="shared" si="0"/>
        <v/>
      </c>
      <c r="I25" s="217"/>
      <c r="J25" s="104"/>
      <c r="K25" s="98">
        <v>78</v>
      </c>
      <c r="L25" s="218"/>
      <c r="M25" s="102" t="str">
        <f t="shared" si="2"/>
        <v/>
      </c>
      <c r="N25" s="217"/>
      <c r="O25" s="104"/>
    </row>
    <row r="26" spans="1:15" ht="23.25" customHeight="1">
      <c r="A26" s="98">
        <v>22</v>
      </c>
      <c r="B26" s="218"/>
      <c r="C26" s="102" t="str">
        <f t="shared" si="1"/>
        <v/>
      </c>
      <c r="D26" s="217"/>
      <c r="E26" s="104"/>
      <c r="F26" s="98">
        <v>51</v>
      </c>
      <c r="G26" s="218"/>
      <c r="H26" s="102" t="str">
        <f t="shared" si="0"/>
        <v/>
      </c>
      <c r="I26" s="217"/>
      <c r="J26" s="104"/>
      <c r="K26" s="98">
        <v>79</v>
      </c>
      <c r="L26" s="218"/>
      <c r="M26" s="102" t="str">
        <f t="shared" si="2"/>
        <v/>
      </c>
      <c r="N26" s="217"/>
      <c r="O26" s="104"/>
    </row>
    <row r="27" spans="1:15" ht="23.25" customHeight="1">
      <c r="A27" s="98">
        <v>23</v>
      </c>
      <c r="B27" s="218"/>
      <c r="C27" s="102" t="str">
        <f t="shared" si="1"/>
        <v/>
      </c>
      <c r="D27" s="217"/>
      <c r="E27" s="104"/>
      <c r="F27" s="98">
        <v>52</v>
      </c>
      <c r="G27" s="218"/>
      <c r="H27" s="102" t="str">
        <f t="shared" si="0"/>
        <v/>
      </c>
      <c r="I27" s="217"/>
      <c r="J27" s="104"/>
      <c r="K27" s="98">
        <v>80</v>
      </c>
      <c r="L27" s="218"/>
      <c r="M27" s="102" t="str">
        <f t="shared" si="2"/>
        <v/>
      </c>
      <c r="N27" s="217"/>
      <c r="O27" s="104"/>
    </row>
    <row r="28" spans="1:15" ht="23.25" customHeight="1">
      <c r="A28" s="98">
        <v>24</v>
      </c>
      <c r="B28" s="218"/>
      <c r="C28" s="102" t="str">
        <f t="shared" si="1"/>
        <v/>
      </c>
      <c r="D28" s="217"/>
      <c r="E28" s="104"/>
      <c r="F28" s="98">
        <v>53</v>
      </c>
      <c r="G28" s="218"/>
      <c r="H28" s="102" t="str">
        <f t="shared" si="0"/>
        <v/>
      </c>
      <c r="I28" s="217"/>
      <c r="J28" s="104"/>
      <c r="K28" s="98">
        <v>81</v>
      </c>
      <c r="L28" s="218"/>
      <c r="M28" s="102" t="str">
        <f t="shared" si="2"/>
        <v/>
      </c>
      <c r="N28" s="217"/>
      <c r="O28" s="104"/>
    </row>
    <row r="29" spans="1:15" ht="23.25" customHeight="1">
      <c r="A29" s="98">
        <v>25</v>
      </c>
      <c r="B29" s="218"/>
      <c r="C29" s="102" t="str">
        <f t="shared" si="1"/>
        <v/>
      </c>
      <c r="D29" s="217"/>
      <c r="E29" s="104"/>
      <c r="F29" s="98">
        <v>54</v>
      </c>
      <c r="G29" s="218"/>
      <c r="H29" s="102" t="str">
        <f t="shared" si="0"/>
        <v/>
      </c>
      <c r="I29" s="217"/>
      <c r="J29" s="104"/>
      <c r="K29" s="98">
        <v>82</v>
      </c>
      <c r="L29" s="218"/>
      <c r="M29" s="102" t="str">
        <f t="shared" si="2"/>
        <v/>
      </c>
      <c r="N29" s="217"/>
      <c r="O29" s="104"/>
    </row>
    <row r="30" spans="1:15" ht="23.25" customHeight="1">
      <c r="A30" s="98">
        <v>26</v>
      </c>
      <c r="B30" s="218"/>
      <c r="C30" s="102" t="str">
        <f t="shared" si="1"/>
        <v/>
      </c>
      <c r="D30" s="217"/>
      <c r="E30" s="104"/>
      <c r="F30" s="98">
        <v>55</v>
      </c>
      <c r="G30" s="218"/>
      <c r="H30" s="102" t="str">
        <f t="shared" si="0"/>
        <v/>
      </c>
      <c r="I30" s="217"/>
      <c r="J30" s="104"/>
      <c r="K30" s="98">
        <v>83</v>
      </c>
      <c r="L30" s="218"/>
      <c r="M30" s="102" t="str">
        <f t="shared" si="2"/>
        <v/>
      </c>
      <c r="N30" s="217"/>
      <c r="O30" s="104"/>
    </row>
    <row r="31" spans="1:15" ht="23.25" customHeight="1">
      <c r="A31" s="98">
        <v>27</v>
      </c>
      <c r="B31" s="218"/>
      <c r="C31" s="102" t="str">
        <f t="shared" si="1"/>
        <v/>
      </c>
      <c r="D31" s="217"/>
      <c r="E31" s="104"/>
      <c r="F31" s="98">
        <v>56</v>
      </c>
      <c r="G31" s="218"/>
      <c r="H31" s="102" t="str">
        <f t="shared" si="0"/>
        <v/>
      </c>
      <c r="I31" s="217"/>
      <c r="J31" s="104"/>
      <c r="K31" s="98">
        <v>84</v>
      </c>
      <c r="L31" s="218"/>
      <c r="M31" s="102" t="str">
        <f t="shared" si="2"/>
        <v/>
      </c>
      <c r="N31" s="217"/>
      <c r="O31" s="104"/>
    </row>
    <row r="32" spans="1:15" ht="23.25" customHeight="1">
      <c r="A32" s="98">
        <v>28</v>
      </c>
      <c r="B32" s="218"/>
      <c r="C32" s="102" t="str">
        <f t="shared" si="1"/>
        <v/>
      </c>
      <c r="D32" s="217"/>
      <c r="E32" s="104"/>
      <c r="F32" s="98">
        <v>57</v>
      </c>
      <c r="G32" s="218"/>
      <c r="H32" s="102" t="str">
        <f t="shared" si="0"/>
        <v/>
      </c>
      <c r="I32" s="217"/>
      <c r="J32" s="104"/>
      <c r="K32" s="98">
        <v>85</v>
      </c>
      <c r="L32" s="218"/>
      <c r="M32" s="102" t="str">
        <f t="shared" si="2"/>
        <v/>
      </c>
      <c r="N32" s="217"/>
      <c r="O32" s="104"/>
    </row>
    <row r="33" spans="1:15" ht="23.25" customHeight="1">
      <c r="A33" s="98">
        <v>29</v>
      </c>
      <c r="B33" s="218"/>
      <c r="C33" s="102" t="str">
        <f t="shared" si="1"/>
        <v/>
      </c>
      <c r="D33" s="217"/>
      <c r="E33" s="104"/>
      <c r="F33" s="276"/>
      <c r="G33" s="277"/>
      <c r="H33" s="278"/>
      <c r="I33" s="102" t="s">
        <v>140</v>
      </c>
      <c r="J33" s="107" t="str">
        <f>IF(AND($I$5,$J$5=""),"",SUM($J$5:$J$32))</f>
        <v/>
      </c>
      <c r="K33" s="279"/>
      <c r="L33" s="280"/>
      <c r="M33" s="281"/>
      <c r="N33" s="102" t="s">
        <v>140</v>
      </c>
      <c r="O33" s="107" t="str">
        <f>IF(AND($N$5,$O$5=""),"",SUM($O$5:$O$32))</f>
        <v/>
      </c>
    </row>
    <row r="34" spans="1:15" s="37" customFormat="1" ht="23.25" customHeight="1" thickBot="1">
      <c r="A34" s="273" t="s">
        <v>138</v>
      </c>
      <c r="B34" s="274"/>
      <c r="C34" s="274"/>
      <c r="D34" s="275"/>
      <c r="E34" s="105" t="str">
        <f>IF(AND($D$5,$E$5=""),"",SUM($E$5:$E$33))</f>
        <v/>
      </c>
      <c r="F34" s="273" t="s">
        <v>141</v>
      </c>
      <c r="G34" s="282"/>
      <c r="H34" s="282"/>
      <c r="I34" s="283"/>
      <c r="J34" s="105" t="str">
        <f>IF(AND($I$5=""),"",$E$34+$J$33)</f>
        <v/>
      </c>
      <c r="K34" s="273" t="s">
        <v>142</v>
      </c>
      <c r="L34" s="282"/>
      <c r="M34" s="282"/>
      <c r="N34" s="283"/>
      <c r="O34" s="105" t="str">
        <f>IF(AND($N$5=""),"",$J$34+$O$33)</f>
        <v/>
      </c>
    </row>
    <row r="35" spans="1:15" ht="23.25" customHeight="1" thickTop="1"/>
  </sheetData>
  <mergeCells count="11">
    <mergeCell ref="C2:D2"/>
    <mergeCell ref="C3:E3"/>
    <mergeCell ref="H2:I2"/>
    <mergeCell ref="H3:J3"/>
    <mergeCell ref="M2:N2"/>
    <mergeCell ref="M3:O3"/>
    <mergeCell ref="A34:D34"/>
    <mergeCell ref="F33:H33"/>
    <mergeCell ref="K33:M33"/>
    <mergeCell ref="F34:I34"/>
    <mergeCell ref="K34:N34"/>
  </mergeCells>
  <phoneticPr fontId="3"/>
  <pageMargins left="0.25" right="0.25" top="0.75" bottom="0.75" header="0.3" footer="0.3"/>
  <pageSetup paperSize="9" fitToWidth="0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H40"/>
  <sheetViews>
    <sheetView workbookViewId="0"/>
  </sheetViews>
  <sheetFormatPr defaultRowHeight="19.5" customHeight="1"/>
  <cols>
    <col min="1" max="1" width="12" style="97" customWidth="1"/>
    <col min="2" max="2" width="14.25" style="81" customWidth="1"/>
    <col min="3" max="3" width="41.5" style="4" customWidth="1"/>
    <col min="4" max="4" width="19.375" style="106" customWidth="1"/>
  </cols>
  <sheetData>
    <row r="1" spans="1:8" ht="19.5" customHeight="1">
      <c r="A1" s="99"/>
      <c r="B1" s="100"/>
      <c r="C1" s="37"/>
      <c r="D1" s="108" t="s">
        <v>134</v>
      </c>
    </row>
    <row r="2" spans="1:8" ht="19.5" customHeight="1" thickBot="1">
      <c r="A2" s="99"/>
      <c r="B2" s="284" t="s">
        <v>143</v>
      </c>
      <c r="C2" s="285"/>
      <c r="D2" s="109">
        <f>'科　目'!D6</f>
        <v>0</v>
      </c>
    </row>
    <row r="3" spans="1:8" ht="19.5" customHeight="1" thickBot="1">
      <c r="A3" s="99"/>
      <c r="B3" s="286" t="s">
        <v>144</v>
      </c>
      <c r="C3" s="287"/>
      <c r="D3" s="287"/>
      <c r="H3" s="58"/>
    </row>
    <row r="4" spans="1:8" ht="19.5" customHeight="1" thickTop="1">
      <c r="A4" s="114" t="s">
        <v>132</v>
      </c>
      <c r="B4" s="95" t="s">
        <v>133</v>
      </c>
      <c r="C4" s="95" t="s">
        <v>137</v>
      </c>
      <c r="D4" s="103" t="s">
        <v>78</v>
      </c>
      <c r="H4" s="58"/>
    </row>
    <row r="5" spans="1:8" ht="19.5" customHeight="1">
      <c r="A5" s="219"/>
      <c r="B5" s="102" t="str">
        <f>IF(AND(C5=""),"","業務委託料")</f>
        <v/>
      </c>
      <c r="C5" s="217"/>
      <c r="D5" s="104"/>
      <c r="H5" s="58"/>
    </row>
    <row r="6" spans="1:8" ht="19.5" customHeight="1">
      <c r="A6" s="219"/>
      <c r="B6" s="102" t="str">
        <f>IF(AND(C6=""),"","業務委託料")</f>
        <v/>
      </c>
      <c r="C6" s="217"/>
      <c r="D6" s="104"/>
      <c r="H6" s="58"/>
    </row>
    <row r="7" spans="1:8" ht="19.5" customHeight="1">
      <c r="A7" s="219"/>
      <c r="B7" s="102" t="str">
        <f>IF(AND(C7=""),"","業務委託料")</f>
        <v/>
      </c>
      <c r="C7" s="217"/>
      <c r="D7" s="104"/>
      <c r="H7" s="119"/>
    </row>
    <row r="8" spans="1:8" ht="19.5" customHeight="1" thickBot="1">
      <c r="A8" s="290" t="s">
        <v>147</v>
      </c>
      <c r="B8" s="291"/>
      <c r="C8" s="292"/>
      <c r="D8" s="220" t="str">
        <f>IF(AND($C$5,$D$5=""),"",SUM($D$5:$D$7))</f>
        <v/>
      </c>
      <c r="H8" s="58"/>
    </row>
    <row r="9" spans="1:8" s="58" customFormat="1" ht="19.5" customHeight="1" thickTop="1" thickBot="1">
      <c r="A9" s="112"/>
      <c r="B9" s="84"/>
      <c r="C9" s="83"/>
      <c r="D9" s="116"/>
    </row>
    <row r="10" spans="1:8" s="58" customFormat="1" ht="19.5" customHeight="1">
      <c r="A10" s="112"/>
      <c r="B10" s="257" t="s">
        <v>145</v>
      </c>
      <c r="C10" s="257"/>
      <c r="D10" s="108" t="s">
        <v>134</v>
      </c>
    </row>
    <row r="11" spans="1:8" s="58" customFormat="1" ht="19.5" customHeight="1" thickBot="1">
      <c r="A11" s="112"/>
      <c r="B11" s="293" t="s">
        <v>7</v>
      </c>
      <c r="C11" s="293"/>
      <c r="D11" s="109">
        <f>'科　目'!D8</f>
        <v>0</v>
      </c>
    </row>
    <row r="12" spans="1:8" ht="19.5" customHeight="1" thickTop="1">
      <c r="A12" s="114" t="s">
        <v>132</v>
      </c>
      <c r="B12" s="95" t="s">
        <v>133</v>
      </c>
      <c r="C12" s="95" t="s">
        <v>137</v>
      </c>
      <c r="D12" s="115" t="s">
        <v>78</v>
      </c>
      <c r="H12" s="119"/>
    </row>
    <row r="13" spans="1:8" ht="19.5" customHeight="1">
      <c r="A13" s="219"/>
      <c r="B13" s="102" t="str">
        <f>IF(AND(C13=""),"","助成金")</f>
        <v/>
      </c>
      <c r="C13" s="217"/>
      <c r="D13" s="104"/>
      <c r="H13" s="58"/>
    </row>
    <row r="14" spans="1:8" ht="19.5" customHeight="1">
      <c r="A14" s="219"/>
      <c r="B14" s="102" t="str">
        <f>IF(AND(C14=""),"","助成金")</f>
        <v/>
      </c>
      <c r="C14" s="217"/>
      <c r="D14" s="104"/>
      <c r="H14" s="58"/>
    </row>
    <row r="15" spans="1:8" ht="19.5" customHeight="1">
      <c r="A15" s="219"/>
      <c r="B15" s="102" t="str">
        <f>IF(AND(C15=""),"","助成金")</f>
        <v/>
      </c>
      <c r="C15" s="217"/>
      <c r="D15" s="104"/>
      <c r="H15" s="58"/>
    </row>
    <row r="16" spans="1:8" ht="19.5" customHeight="1">
      <c r="A16" s="219"/>
      <c r="B16" s="102" t="str">
        <f>IF(AND(C16=""),"","助成金")</f>
        <v/>
      </c>
      <c r="C16" s="217"/>
      <c r="D16" s="104"/>
      <c r="H16" s="58"/>
    </row>
    <row r="17" spans="1:8" ht="19.5" customHeight="1">
      <c r="A17" s="219"/>
      <c r="B17" s="102" t="str">
        <f>IF(AND(C17=""),"","助成金")</f>
        <v/>
      </c>
      <c r="C17" s="217"/>
      <c r="D17" s="104"/>
      <c r="H17" s="58"/>
    </row>
    <row r="18" spans="1:8" ht="19.5" customHeight="1" thickBot="1">
      <c r="A18" s="290" t="s">
        <v>146</v>
      </c>
      <c r="B18" s="291"/>
      <c r="C18" s="292"/>
      <c r="D18" s="105" t="str">
        <f>IF(AND($C$13,$D$13=""),"",SUM($D$13:$D$17))</f>
        <v/>
      </c>
      <c r="H18" s="58"/>
    </row>
    <row r="19" spans="1:8" ht="19.5" customHeight="1" thickTop="1" thickBot="1">
      <c r="A19" s="112"/>
      <c r="B19" s="84"/>
      <c r="C19" s="83"/>
      <c r="D19" s="113"/>
      <c r="H19" s="58"/>
    </row>
    <row r="20" spans="1:8" ht="19.5" customHeight="1">
      <c r="A20" s="112"/>
      <c r="B20" s="85"/>
      <c r="C20" s="83"/>
      <c r="D20" s="117" t="s">
        <v>134</v>
      </c>
      <c r="H20" s="58"/>
    </row>
    <row r="21" spans="1:8" s="58" customFormat="1" ht="19.5" customHeight="1" thickBot="1">
      <c r="A21" s="112"/>
      <c r="B21" s="295" t="s">
        <v>148</v>
      </c>
      <c r="C21" s="295"/>
      <c r="D21" s="118">
        <f>'科　目'!$D$9</f>
        <v>0</v>
      </c>
    </row>
    <row r="22" spans="1:8" s="58" customFormat="1" ht="19.5" customHeight="1" thickBot="1">
      <c r="A22" s="112"/>
      <c r="B22" s="294" t="s">
        <v>10</v>
      </c>
      <c r="C22" s="294"/>
      <c r="D22" s="113"/>
    </row>
    <row r="23" spans="1:8" ht="19.5" customHeight="1" thickTop="1">
      <c r="A23" s="114" t="s">
        <v>132</v>
      </c>
      <c r="B23" s="95" t="s">
        <v>133</v>
      </c>
      <c r="C23" s="95" t="s">
        <v>137</v>
      </c>
      <c r="D23" s="103" t="s">
        <v>78</v>
      </c>
      <c r="H23" s="119"/>
    </row>
    <row r="24" spans="1:8" ht="19.5" customHeight="1">
      <c r="A24" s="219"/>
      <c r="B24" s="102" t="str">
        <f>IF(AND(C24=""),"","報 償 金")</f>
        <v/>
      </c>
      <c r="C24" s="217"/>
      <c r="D24" s="104"/>
      <c r="H24" s="58"/>
    </row>
    <row r="25" spans="1:8" ht="19.5" customHeight="1">
      <c r="A25" s="219"/>
      <c r="B25" s="102" t="str">
        <f t="shared" ref="B25:B38" si="0">IF(AND(C25=""),"","報 償 金")</f>
        <v/>
      </c>
      <c r="C25" s="217"/>
      <c r="D25" s="104"/>
      <c r="H25" s="58"/>
    </row>
    <row r="26" spans="1:8" ht="19.5" customHeight="1">
      <c r="A26" s="219"/>
      <c r="B26" s="102" t="str">
        <f t="shared" si="0"/>
        <v/>
      </c>
      <c r="C26" s="217"/>
      <c r="D26" s="104"/>
      <c r="H26" s="58"/>
    </row>
    <row r="27" spans="1:8" ht="19.5" customHeight="1">
      <c r="A27" s="219"/>
      <c r="B27" s="102" t="str">
        <f t="shared" si="0"/>
        <v/>
      </c>
      <c r="C27" s="217"/>
      <c r="D27" s="104"/>
      <c r="H27" s="58"/>
    </row>
    <row r="28" spans="1:8" ht="19.5" customHeight="1">
      <c r="A28" s="219"/>
      <c r="B28" s="102" t="str">
        <f t="shared" si="0"/>
        <v/>
      </c>
      <c r="C28" s="217"/>
      <c r="D28" s="104"/>
      <c r="H28" s="58"/>
    </row>
    <row r="29" spans="1:8" ht="19.5" customHeight="1">
      <c r="A29" s="219"/>
      <c r="B29" s="102" t="str">
        <f t="shared" si="0"/>
        <v/>
      </c>
      <c r="C29" s="217"/>
      <c r="D29" s="104"/>
      <c r="H29" s="58"/>
    </row>
    <row r="30" spans="1:8" ht="19.5" customHeight="1">
      <c r="A30" s="219"/>
      <c r="B30" s="102" t="str">
        <f t="shared" si="0"/>
        <v/>
      </c>
      <c r="C30" s="217"/>
      <c r="D30" s="104"/>
    </row>
    <row r="31" spans="1:8" ht="19.5" customHeight="1">
      <c r="A31" s="219"/>
      <c r="B31" s="102" t="str">
        <f t="shared" si="0"/>
        <v/>
      </c>
      <c r="C31" s="217"/>
      <c r="D31" s="104"/>
    </row>
    <row r="32" spans="1:8" ht="19.5" customHeight="1">
      <c r="A32" s="219"/>
      <c r="B32" s="102" t="str">
        <f t="shared" si="0"/>
        <v/>
      </c>
      <c r="C32" s="217"/>
      <c r="D32" s="104"/>
    </row>
    <row r="33" spans="1:4" ht="19.5" customHeight="1">
      <c r="A33" s="219"/>
      <c r="B33" s="102" t="str">
        <f t="shared" si="0"/>
        <v/>
      </c>
      <c r="C33" s="217"/>
      <c r="D33" s="104"/>
    </row>
    <row r="34" spans="1:4" ht="19.5" customHeight="1">
      <c r="A34" s="219"/>
      <c r="B34" s="102" t="str">
        <f t="shared" si="0"/>
        <v/>
      </c>
      <c r="C34" s="217"/>
      <c r="D34" s="104"/>
    </row>
    <row r="35" spans="1:4" ht="19.5" customHeight="1">
      <c r="A35" s="219"/>
      <c r="B35" s="102" t="str">
        <f t="shared" si="0"/>
        <v/>
      </c>
      <c r="C35" s="217"/>
      <c r="D35" s="104"/>
    </row>
    <row r="36" spans="1:4" ht="19.5" customHeight="1">
      <c r="A36" s="219"/>
      <c r="B36" s="102" t="str">
        <f t="shared" si="0"/>
        <v/>
      </c>
      <c r="C36" s="217"/>
      <c r="D36" s="104"/>
    </row>
    <row r="37" spans="1:4" ht="19.5" customHeight="1">
      <c r="A37" s="219"/>
      <c r="B37" s="102" t="str">
        <f t="shared" si="0"/>
        <v/>
      </c>
      <c r="C37" s="217"/>
      <c r="D37" s="104"/>
    </row>
    <row r="38" spans="1:4" ht="19.5" customHeight="1">
      <c r="A38" s="219"/>
      <c r="B38" s="102" t="str">
        <f t="shared" si="0"/>
        <v/>
      </c>
      <c r="C38" s="217"/>
      <c r="D38" s="104"/>
    </row>
    <row r="39" spans="1:4" ht="19.5" customHeight="1" thickBot="1">
      <c r="A39" s="288" t="s">
        <v>149</v>
      </c>
      <c r="B39" s="289"/>
      <c r="C39" s="289"/>
      <c r="D39" s="105" t="str">
        <f>IF(AND($C$24,$D$24=""),"",SUM($D$24:$D$38))</f>
        <v/>
      </c>
    </row>
    <row r="40" spans="1:4" ht="19.5" customHeight="1" thickTop="1"/>
  </sheetData>
  <mergeCells count="9">
    <mergeCell ref="B2:C2"/>
    <mergeCell ref="B3:D3"/>
    <mergeCell ref="A39:C39"/>
    <mergeCell ref="A8:C8"/>
    <mergeCell ref="B11:C11"/>
    <mergeCell ref="B10:C10"/>
    <mergeCell ref="A18:C18"/>
    <mergeCell ref="B22:C22"/>
    <mergeCell ref="B21:C21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9</vt:i4>
      </vt:variant>
    </vt:vector>
  </HeadingPairs>
  <TitlesOfParts>
    <vt:vector size="37" baseType="lpstr">
      <vt:lpstr>科　目</vt:lpstr>
      <vt:lpstr>現金出納簿</vt:lpstr>
      <vt:lpstr>自　治　会　年　度　決　算　書</vt:lpstr>
      <vt:lpstr>監　査　報　告　書</vt:lpstr>
      <vt:lpstr>本年度予算書</vt:lpstr>
      <vt:lpstr>テーブル科目説明</vt:lpstr>
      <vt:lpstr>収入の部・町内会費収入金明細表</vt:lpstr>
      <vt:lpstr>収入の部　町内協力費</vt:lpstr>
      <vt:lpstr>収入の部　業務委託料・助成金・報奨金</vt:lpstr>
      <vt:lpstr>収入の部　公民館収入明細</vt:lpstr>
      <vt:lpstr>収入の部　預　り　金　「共同募金等」</vt:lpstr>
      <vt:lpstr>収入の部　雑　収　入</vt:lpstr>
      <vt:lpstr>支出の部　負　担　金</vt:lpstr>
      <vt:lpstr>支出の部　助　成　金</vt:lpstr>
      <vt:lpstr>会議費</vt:lpstr>
      <vt:lpstr>町内活動費</vt:lpstr>
      <vt:lpstr>備品購入費</vt:lpstr>
      <vt:lpstr>消耗品費</vt:lpstr>
      <vt:lpstr>通信運搬費</vt:lpstr>
      <vt:lpstr>総代活動費</vt:lpstr>
      <vt:lpstr>渉　外　費</vt:lpstr>
      <vt:lpstr>公民館運営費</vt:lpstr>
      <vt:lpstr>防災防犯費</vt:lpstr>
      <vt:lpstr>環境整備費</vt:lpstr>
      <vt:lpstr>積　立　金</vt:lpstr>
      <vt:lpstr>公共募金費</vt:lpstr>
      <vt:lpstr>役　員　手　当　</vt:lpstr>
      <vt:lpstr>雑　　　　費</vt:lpstr>
      <vt:lpstr>'科　目'!Print_Area</vt:lpstr>
      <vt:lpstr>会議費!Print_Area</vt:lpstr>
      <vt:lpstr>現金出納簿!Print_Area</vt:lpstr>
      <vt:lpstr>'支出の部　助　成　金'!Print_Area</vt:lpstr>
      <vt:lpstr>'収入の部　雑　収　入'!Print_Area</vt:lpstr>
      <vt:lpstr>'収入の部　町内協力費'!Print_Area</vt:lpstr>
      <vt:lpstr>消耗品費!Print_Area</vt:lpstr>
      <vt:lpstr>'渉　外　費'!Print_Area</vt:lpstr>
      <vt:lpstr>防災防犯費!Print_Area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akiyuki kamio-2</dc:creator>
  <cp:lastModifiedBy>Administrator</cp:lastModifiedBy>
  <cp:lastPrinted>2024-02-29T01:38:10Z</cp:lastPrinted>
  <dcterms:created xsi:type="dcterms:W3CDTF">2020-06-17T06:20:23Z</dcterms:created>
  <dcterms:modified xsi:type="dcterms:W3CDTF">2024-02-29T04:24:47Z</dcterms:modified>
</cp:coreProperties>
</file>