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it-nas1\kakyoyu\kokuho\資格係\総務\HP\令和５年度\230700計算\変更後\試算\"/>
    </mc:Choice>
  </mc:AlternateContent>
  <xr:revisionPtr revIDLastSave="0" documentId="13_ncr:1_{74D8B3FD-CC3E-43F0-999A-B6089CE76CDA}" xr6:coauthVersionLast="36" xr6:coauthVersionMax="36" xr10:uidLastSave="{00000000-0000-0000-0000-000000000000}"/>
  <bookViews>
    <workbookView xWindow="0" yWindow="0" windowWidth="15600" windowHeight="7665" xr2:uid="{00000000-000D-0000-FFFF-FFFF00000000}"/>
  </bookViews>
  <sheets>
    <sheet name="試算(エクセル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Y28" i="1" s="1"/>
  <c r="N24" i="1"/>
  <c r="Y24" i="1" s="1"/>
  <c r="Y45" i="1"/>
  <c r="Y41" i="1"/>
  <c r="Y11" i="1"/>
  <c r="Y7" i="1"/>
  <c r="M64" i="1"/>
  <c r="M62" i="1"/>
  <c r="M60" i="1"/>
  <c r="AF18" i="1" l="1"/>
  <c r="AF52" i="1"/>
  <c r="AF53" i="1" s="1"/>
  <c r="AF35" i="1"/>
  <c r="AF36" i="1" s="1"/>
  <c r="Y36" i="1" s="1"/>
  <c r="AF19" i="1" l="1"/>
  <c r="Y53" i="1"/>
  <c r="F64" i="1" s="1"/>
  <c r="S64" i="1" s="1"/>
  <c r="Y19" i="1" l="1"/>
  <c r="F60" i="1" s="1"/>
  <c r="AF64" i="1"/>
  <c r="S60" i="1" l="1"/>
  <c r="AF60" i="1"/>
  <c r="F62" i="1"/>
  <c r="AF62" i="1" l="1"/>
  <c r="S62" i="1"/>
  <c r="X67" i="1" s="1"/>
</calcChain>
</file>

<file path=xl/sharedStrings.xml><?xml version="1.0" encoding="utf-8"?>
<sst xmlns="http://schemas.openxmlformats.org/spreadsheetml/2006/main" count="117" uniqueCount="54">
  <si>
    <t>Ⅰ　医療保険分（すべてのかた）</t>
    <rPh sb="2" eb="4">
      <t>イリョウ</t>
    </rPh>
    <rPh sb="4" eb="6">
      <t>ホケン</t>
    </rPh>
    <rPh sb="6" eb="7">
      <t>ブン</t>
    </rPh>
    <phoneticPr fontId="2"/>
  </si>
  <si>
    <t>旧ただし書所得（※）</t>
    <rPh sb="0" eb="1">
      <t>キュウ</t>
    </rPh>
    <rPh sb="4" eb="5">
      <t>ガ</t>
    </rPh>
    <rPh sb="5" eb="7">
      <t>ショトク</t>
    </rPh>
    <phoneticPr fontId="2"/>
  </si>
  <si>
    <t>加入者１人につき</t>
    <rPh sb="0" eb="3">
      <t>カニュウシャ</t>
    </rPh>
    <rPh sb="4" eb="5">
      <t>ヒト</t>
    </rPh>
    <phoneticPr fontId="2"/>
  </si>
  <si>
    <t>１世帯につき</t>
    <rPh sb="1" eb="3">
      <t>セタイ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</si>
  <si>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</si>
  <si>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</si>
  <si>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</si>
  <si>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①＋②＋③＝</t>
    <phoneticPr fontId="2"/>
  </si>
  <si>
    <t>Ⅲ　介護納付金分（４０歳以上６４歳未満のかた）</t>
    <rPh sb="2" eb="4">
      <t>カイゴ</t>
    </rPh>
    <rPh sb="4" eb="7">
      <t>ノウフキン</t>
    </rPh>
    <rPh sb="7" eb="8">
      <t>ブン</t>
    </rPh>
    <rPh sb="11" eb="14">
      <t>サイイジョウ</t>
    </rPh>
    <rPh sb="16" eb="17">
      <t>サイ</t>
    </rPh>
    <rPh sb="17" eb="19">
      <t>ミマン</t>
    </rPh>
    <phoneticPr fontId="2"/>
  </si>
  <si>
    <t>介護納付金分の最高限度額は１７万円です。</t>
    <rPh sb="0" eb="2">
      <t>カイゴ</t>
    </rPh>
    <rPh sb="2" eb="5">
      <t>ノウフキン</t>
    </rPh>
    <rPh sb="5" eb="6">
      <t>ブン</t>
    </rPh>
    <rPh sb="7" eb="9">
      <t>サイコウ</t>
    </rPh>
    <rPh sb="9" eb="11">
      <t>ゲンド</t>
    </rPh>
    <rPh sb="11" eb="12">
      <t>ガク</t>
    </rPh>
    <rPh sb="15" eb="17">
      <t>マンエン</t>
    </rPh>
    <phoneticPr fontId="2"/>
  </si>
  <si>
    <t>年度途中加入の場合は、月割計算となります。</t>
    <rPh sb="0" eb="2">
      <t>ネンド</t>
    </rPh>
    <rPh sb="2" eb="4">
      <t>トチュウ</t>
    </rPh>
    <rPh sb="4" eb="6">
      <t>カニュウ</t>
    </rPh>
    <rPh sb="7" eb="9">
      <t>バアイ</t>
    </rPh>
    <rPh sb="11" eb="13">
      <t>ツキワ</t>
    </rPh>
    <rPh sb="13" eb="15">
      <t>ケイサン</t>
    </rPh>
    <phoneticPr fontId="2"/>
  </si>
  <si>
    <t>Ⅰの合計</t>
    <rPh sb="2" eb="4">
      <t>ゴウケイ</t>
    </rPh>
    <phoneticPr fontId="2"/>
  </si>
  <si>
    <t>Ⅱの合計</t>
    <rPh sb="2" eb="4">
      <t>ゴウケイ</t>
    </rPh>
    <phoneticPr fontId="2"/>
  </si>
  <si>
    <t>Ⅲの合計</t>
    <rPh sb="2" eb="4">
      <t>ゴウケイ</t>
    </rPh>
    <phoneticPr fontId="2"/>
  </si>
  <si>
    <t>×</t>
    <phoneticPr fontId="2"/>
  </si>
  <si>
    <t>月</t>
    <rPh sb="0" eb="1">
      <t>ツキ</t>
    </rPh>
    <phoneticPr fontId="2"/>
  </si>
  <si>
    <t>／</t>
    <phoneticPr fontId="2"/>
  </si>
  <si>
    <t>①</t>
    <phoneticPr fontId="2"/>
  </si>
  <si>
    <t>②</t>
    <phoneticPr fontId="2"/>
  </si>
  <si>
    <t>③</t>
    <phoneticPr fontId="2"/>
  </si>
  <si>
    <t>①</t>
    <phoneticPr fontId="2"/>
  </si>
  <si>
    <t>①</t>
    <phoneticPr fontId="2"/>
  </si>
  <si>
    <t>　所得割</t>
    <rPh sb="1" eb="3">
      <t>ショトク</t>
    </rPh>
    <rPh sb="3" eb="4">
      <t>ワリ</t>
    </rPh>
    <phoneticPr fontId="2"/>
  </si>
  <si>
    <t>　被保険者均等割額</t>
    <rPh sb="1" eb="5">
      <t>ヒホケンシャ</t>
    </rPh>
    <rPh sb="5" eb="8">
      <t>キントウワリ</t>
    </rPh>
    <rPh sb="8" eb="9">
      <t>ガク</t>
    </rPh>
    <phoneticPr fontId="2"/>
  </si>
  <si>
    <t>　世帯別平等割</t>
    <rPh sb="1" eb="3">
      <t>セタイ</t>
    </rPh>
    <rPh sb="3" eb="4">
      <t>ベツ</t>
    </rPh>
    <rPh sb="4" eb="6">
      <t>ビョウドウ</t>
    </rPh>
    <rPh sb="6" eb="7">
      <t>ワリ</t>
    </rPh>
    <phoneticPr fontId="2"/>
  </si>
  <si>
    <t>旧ただし書所得＝総所得金額等－４３万円</t>
    <rPh sb="0" eb="1">
      <t>キュウ</t>
    </rPh>
    <rPh sb="4" eb="5">
      <t>ガ</t>
    </rPh>
    <rPh sb="5" eb="7">
      <t>ショトク</t>
    </rPh>
    <rPh sb="8" eb="11">
      <t>ソウショトク</t>
    </rPh>
    <rPh sb="11" eb="13">
      <t>キンガク</t>
    </rPh>
    <rPh sb="13" eb="14">
      <t>トウ</t>
    </rPh>
    <rPh sb="17" eb="19">
      <t>マンエン</t>
    </rPh>
    <phoneticPr fontId="2"/>
  </si>
  <si>
    <t>人</t>
    <rPh sb="0" eb="1">
      <t>ヒト</t>
    </rPh>
    <phoneticPr fontId="2"/>
  </si>
  <si>
    <t>医療分合計（１００円未満切捨て）</t>
    <rPh sb="0" eb="2">
      <t>イリョウ</t>
    </rPh>
    <rPh sb="2" eb="3">
      <t>ブン</t>
    </rPh>
    <rPh sb="3" eb="5">
      <t>ゴウケイ</t>
    </rPh>
    <rPh sb="9" eb="12">
      <t>エンミマン</t>
    </rPh>
    <rPh sb="12" eb="14">
      <t>キリス</t>
    </rPh>
    <phoneticPr fontId="2"/>
  </si>
  <si>
    <t>介護納付金分合計（１００円未満切捨て）</t>
    <rPh sb="0" eb="2">
      <t>カイゴ</t>
    </rPh>
    <rPh sb="2" eb="5">
      <t>ノウフキン</t>
    </rPh>
    <rPh sb="5" eb="6">
      <t>ブン</t>
    </rPh>
    <rPh sb="6" eb="8">
      <t>ゴウケイ</t>
    </rPh>
    <phoneticPr fontId="2"/>
  </si>
  <si>
    <t>Ⅱ　後期高齢者支援金等分（すべてのかた）</t>
    <rPh sb="2" eb="4">
      <t>コウキ</t>
    </rPh>
    <rPh sb="4" eb="7">
      <t>コウレイシャ</t>
    </rPh>
    <rPh sb="7" eb="9">
      <t>シエン</t>
    </rPh>
    <rPh sb="10" eb="12">
      <t>トウブン</t>
    </rPh>
    <rPh sb="11" eb="12">
      <t>ブン</t>
    </rPh>
    <phoneticPr fontId="2"/>
  </si>
  <si>
    <t>後期高齢者支援金等分合計（１００円未満切捨て）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rPh sb="10" eb="12">
      <t>ゴウケイ</t>
    </rPh>
    <phoneticPr fontId="2"/>
  </si>
  <si>
    <t>（担当　国保年金課資格係　☎ ２３-６１６７　FAX ２７-１１６０）</t>
    <rPh sb="1" eb="3">
      <t>タントウ</t>
    </rPh>
    <rPh sb="4" eb="6">
      <t>コクホ</t>
    </rPh>
    <rPh sb="6" eb="8">
      <t>ネンキン</t>
    </rPh>
    <rPh sb="8" eb="9">
      <t>カ</t>
    </rPh>
    <rPh sb="9" eb="12">
      <t>シカクガカリ</t>
    </rPh>
    <phoneticPr fontId="2"/>
  </si>
  <si>
    <t>【１】</t>
    <phoneticPr fontId="2"/>
  </si>
  <si>
    <t>【２】</t>
    <phoneticPr fontId="2"/>
  </si>
  <si>
    <t>【３】</t>
    <phoneticPr fontId="2"/>
  </si>
  <si>
    <t>国民健康保険料は、【１】と【２】と【３】の合計です。</t>
    <rPh sb="0" eb="2">
      <t>コクミン</t>
    </rPh>
    <rPh sb="2" eb="4">
      <t>ケンコウ</t>
    </rPh>
    <rPh sb="4" eb="7">
      <t>ホケンリョウ</t>
    </rPh>
    <rPh sb="21" eb="23">
      <t>ゴウケイ</t>
    </rPh>
    <phoneticPr fontId="2"/>
  </si>
  <si>
    <t>【１】＋【２】＋【３】　＝</t>
    <phoneticPr fontId="2"/>
  </si>
  <si>
    <t>加入月数を入力してください。１年の場合は「１２」と入力してください。</t>
    <phoneticPr fontId="2"/>
  </si>
  <si>
    <t>加入月数</t>
    <rPh sb="0" eb="2">
      <t>カニュウ</t>
    </rPh>
    <rPh sb="2" eb="4">
      <t>ツキスウ</t>
    </rPh>
    <phoneticPr fontId="2"/>
  </si>
  <si>
    <t>月</t>
    <rPh sb="0" eb="1">
      <t>ツキ</t>
    </rPh>
    <phoneticPr fontId="2"/>
  </si>
  <si>
    <t>黄色の個所に旧ただし書所得・国保加入者人数・加入月数を入力してください</t>
    <rPh sb="0" eb="2">
      <t>キイロ</t>
    </rPh>
    <rPh sb="3" eb="5">
      <t>カショ</t>
    </rPh>
    <rPh sb="6" eb="7">
      <t>キュウ</t>
    </rPh>
    <rPh sb="10" eb="11">
      <t>ガ</t>
    </rPh>
    <rPh sb="11" eb="13">
      <t>ショトク</t>
    </rPh>
    <rPh sb="14" eb="16">
      <t>コクホ</t>
    </rPh>
    <rPh sb="16" eb="19">
      <t>カニュウシャ</t>
    </rPh>
    <rPh sb="19" eb="21">
      <t>ニンズウ</t>
    </rPh>
    <rPh sb="22" eb="24">
      <t>カニュウ</t>
    </rPh>
    <rPh sb="24" eb="26">
      <t>ツキスウ</t>
    </rPh>
    <rPh sb="27" eb="29">
      <t>ニュウリョク</t>
    </rPh>
    <phoneticPr fontId="2"/>
  </si>
  <si>
    <t>●試算表の使い方</t>
    <rPh sb="1" eb="3">
      <t>シサン</t>
    </rPh>
    <rPh sb="3" eb="4">
      <t>ヒョウ</t>
    </rPh>
    <rPh sb="5" eb="6">
      <t>ツカ</t>
    </rPh>
    <rPh sb="7" eb="8">
      <t>カタ</t>
    </rPh>
    <phoneticPr fontId="2"/>
  </si>
  <si>
    <t>医療分の最高限度額は６５万円です。</t>
    <rPh sb="0" eb="2">
      <t>イリョウ</t>
    </rPh>
    <rPh sb="2" eb="3">
      <t>ブン</t>
    </rPh>
    <rPh sb="4" eb="6">
      <t>サイコウ</t>
    </rPh>
    <rPh sb="6" eb="8">
      <t>ゲンド</t>
    </rPh>
    <rPh sb="8" eb="9">
      <t>ガク</t>
    </rPh>
    <rPh sb="12" eb="14">
      <t>マンエン</t>
    </rPh>
    <phoneticPr fontId="2"/>
  </si>
  <si>
    <t>令和５年度　国民健康保険料の試算表(エクセル版)</t>
    <rPh sb="0" eb="2">
      <t>レイワ</t>
    </rPh>
    <rPh sb="3" eb="5">
      <t>ネンド</t>
    </rPh>
    <rPh sb="6" eb="8">
      <t>コクミン</t>
    </rPh>
    <rPh sb="8" eb="10">
      <t>ケンコウ</t>
    </rPh>
    <rPh sb="10" eb="13">
      <t>ホケンリョウ</t>
    </rPh>
    <rPh sb="14" eb="16">
      <t>シサン</t>
    </rPh>
    <rPh sb="16" eb="17">
      <t>ヒョウ</t>
    </rPh>
    <rPh sb="22" eb="23">
      <t>バン</t>
    </rPh>
    <phoneticPr fontId="2"/>
  </si>
  <si>
    <t>後期高齢者支援金等分の最高限度額は２２万円です。</t>
    <rPh sb="0" eb="2">
      <t>コウキ</t>
    </rPh>
    <rPh sb="2" eb="5">
      <t>コウレイシャ</t>
    </rPh>
    <rPh sb="5" eb="7">
      <t>シエン</t>
    </rPh>
    <rPh sb="8" eb="10">
      <t>トウブン</t>
    </rPh>
    <rPh sb="9" eb="10">
      <t>ブン</t>
    </rPh>
    <rPh sb="11" eb="13">
      <t>サイコウ</t>
    </rPh>
    <rPh sb="13" eb="15">
      <t>ゲンド</t>
    </rPh>
    <rPh sb="15" eb="16">
      <t>ガク</t>
    </rPh>
    <rPh sb="19" eb="21">
      <t>マンエン</t>
    </rPh>
    <phoneticPr fontId="2"/>
  </si>
  <si>
    <t>ご不明な点がございましたら、担当までお問合せください。</t>
    <rPh sb="1" eb="3">
      <t>フメイ</t>
    </rPh>
    <rPh sb="4" eb="5">
      <t>テン</t>
    </rPh>
    <rPh sb="14" eb="16">
      <t>タントウ</t>
    </rPh>
    <rPh sb="19" eb="21">
      <t>トイアワ</t>
    </rPh>
    <phoneticPr fontId="2"/>
  </si>
  <si>
    <t>総所得金額等から差し引く43万円は住民税の基礎控除額に準じているため、合計所得金額</t>
    <rPh sb="0" eb="6">
      <t>ソウショトクキンガクトウ</t>
    </rPh>
    <rPh sb="8" eb="9">
      <t>サ</t>
    </rPh>
    <rPh sb="10" eb="11">
      <t>ヒ</t>
    </rPh>
    <rPh sb="14" eb="16">
      <t>マンエン</t>
    </rPh>
    <rPh sb="17" eb="20">
      <t>ジュウミンゼイ</t>
    </rPh>
    <rPh sb="21" eb="25">
      <t>キソコウジョ</t>
    </rPh>
    <rPh sb="25" eb="26">
      <t>ガク</t>
    </rPh>
    <rPh sb="27" eb="28">
      <t>ジュン</t>
    </rPh>
    <rPh sb="35" eb="37">
      <t>ゴウケイ</t>
    </rPh>
    <rPh sb="37" eb="41">
      <t>ショトクキンガク</t>
    </rPh>
    <phoneticPr fontId="2"/>
  </si>
  <si>
    <t>2,400万円を超え2,450万円以下のかたは29万円、2,450万円を超え2,500万円以下のかたは</t>
    <rPh sb="5" eb="7">
      <t>マンエン</t>
    </rPh>
    <rPh sb="8" eb="9">
      <t>コ</t>
    </rPh>
    <rPh sb="16" eb="17">
      <t>エン</t>
    </rPh>
    <rPh sb="17" eb="19">
      <t>イカ</t>
    </rPh>
    <rPh sb="25" eb="26">
      <t>マン</t>
    </rPh>
    <rPh sb="26" eb="27">
      <t>エン</t>
    </rPh>
    <rPh sb="33" eb="34">
      <t>マン</t>
    </rPh>
    <rPh sb="34" eb="35">
      <t>エン</t>
    </rPh>
    <rPh sb="36" eb="37">
      <t>コ</t>
    </rPh>
    <rPh sb="43" eb="44">
      <t>マン</t>
    </rPh>
    <rPh sb="44" eb="45">
      <t>エン</t>
    </rPh>
    <rPh sb="45" eb="47">
      <t>イカ</t>
    </rPh>
    <phoneticPr fontId="2"/>
  </si>
  <si>
    <t>15万円、2,500万円を超えるかたは０円となります。</t>
    <rPh sb="10" eb="12">
      <t>マンエン</t>
    </rPh>
    <rPh sb="13" eb="14">
      <t>コ</t>
    </rPh>
    <rPh sb="20" eb="21">
      <t>エン</t>
    </rPh>
    <phoneticPr fontId="2"/>
  </si>
  <si>
    <t>※</t>
    <phoneticPr fontId="2"/>
  </si>
  <si>
    <t>国民健康保険に加入されるかた全員の旧ただし書所得の合計です。</t>
    <phoneticPr fontId="2"/>
  </si>
  <si>
    <t>や分離譲渡所得に係る特別控除を控除した後の金額です。また免税所得を含み、退職所得は</t>
    <phoneticPr fontId="2"/>
  </si>
  <si>
    <t>含みません。</t>
    <phoneticPr fontId="2"/>
  </si>
  <si>
    <t>旧ただし書所得を出すときの「総所得金額等」は、合計所得金額から繰越控除（雑損失は除く）</t>
    <rPh sb="0" eb="1">
      <t>キュウ</t>
    </rPh>
    <rPh sb="4" eb="5">
      <t>ガ</t>
    </rPh>
    <rPh sb="5" eb="7">
      <t>ショトク</t>
    </rPh>
    <rPh sb="8" eb="9">
      <t>ダ</t>
    </rPh>
    <rPh sb="14" eb="19">
      <t>ソウショトクキンガク</t>
    </rPh>
    <rPh sb="19" eb="20">
      <t>トウ</t>
    </rPh>
    <rPh sb="23" eb="25">
      <t>ゴウケイ</t>
    </rPh>
    <rPh sb="25" eb="27">
      <t>ショトク</t>
    </rPh>
    <rPh sb="27" eb="29">
      <t>キンガク</t>
    </rPh>
    <rPh sb="31" eb="33">
      <t>クリコシ</t>
    </rPh>
    <rPh sb="33" eb="35">
      <t>コウジョ</t>
    </rPh>
    <rPh sb="36" eb="39">
      <t>ザッソンシツ</t>
    </rPh>
    <rPh sb="40" eb="4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</si>
</sst>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rgb="FF00B050"/>
      <name val="ＭＳ Ｐゴシック"/>
      <family val="2"/>
      <charset val="128"/>
      <scheme val="minor"/>
    </font>
    <font>
      <sz val="18"/>
      <color theme="7"/>
      <name val="ＭＳ Ｐゴシック"/>
      <family val="2"/>
      <charset val="128"/>
      <scheme val="minor"/>
    </font>
    <font>
      <sz val="18"/>
      <color theme="8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38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2" xfId="1" applyFont="1" applyFill="1" applyBorder="1" applyAlignment="1" applyProtection="1">
      <alignment horizontal="center" vertical="center"/>
      <protection locked="0"/>
    </xf>
    <xf numFmtId="38" fontId="8" fillId="2" borderId="3" xfId="1" applyFont="1" applyFill="1" applyBorder="1" applyAlignment="1" applyProtection="1">
      <alignment horizontal="center" vertical="center"/>
      <protection locked="0"/>
    </xf>
    <xf numFmtId="38" fontId="11" fillId="0" borderId="1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9"/>
  <sheetViews>
    <sheetView showGridLines="0" showZeros="0" tabSelected="1" view="pageBreakPreview" zoomScaleNormal="100" zoomScaleSheetLayoutView="100" workbookViewId="0">
      <selection activeCell="N7" sqref="N7:Q7"/>
    </sheetView>
  </sheetViews>
  <sheetFormatPr defaultColWidth="4.5" defaultRowHeight="21" x14ac:dyDescent="0.15"/>
  <cols>
    <col min="1" max="10" width="4.5" style="1"/>
    <col min="11" max="11" width="2.75" style="1" customWidth="1"/>
    <col min="12" max="12" width="4.5" style="1"/>
    <col min="13" max="13" width="2.75" style="1" customWidth="1"/>
    <col min="14" max="16" width="4.5" style="1"/>
    <col min="17" max="17" width="6.25" style="1" bestFit="1" customWidth="1"/>
    <col min="18" max="31" width="4.5" style="1"/>
    <col min="32" max="32" width="18.75" style="1" hidden="1" customWidth="1"/>
    <col min="33" max="16384" width="4.5" style="1"/>
  </cols>
  <sheetData>
    <row r="1" spans="1:33" ht="40.15" customHeight="1" x14ac:dyDescent="0.15">
      <c r="A1" s="35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3" x14ac:dyDescent="0.15">
      <c r="B2" s="1" t="s">
        <v>41</v>
      </c>
    </row>
    <row r="3" spans="1:33" x14ac:dyDescent="0.15">
      <c r="C3" s="1" t="s">
        <v>40</v>
      </c>
    </row>
    <row r="4" spans="1:33" ht="10.15" customHeight="1" x14ac:dyDescent="0.15"/>
    <row r="5" spans="1:33" x14ac:dyDescent="0.15">
      <c r="A5" s="19" t="s">
        <v>0</v>
      </c>
    </row>
    <row r="6" spans="1:33" ht="21.75" thickBot="1" x14ac:dyDescent="0.2">
      <c r="B6" s="1" t="s">
        <v>22</v>
      </c>
    </row>
    <row r="7" spans="1:33" ht="25.15" customHeight="1" thickBot="1" x14ac:dyDescent="0.2">
      <c r="C7" s="1" t="s">
        <v>1</v>
      </c>
      <c r="L7" s="3"/>
      <c r="M7" s="3"/>
      <c r="N7" s="43"/>
      <c r="O7" s="44"/>
      <c r="P7" s="44"/>
      <c r="Q7" s="45"/>
      <c r="R7" s="17" t="s">
        <v>4</v>
      </c>
      <c r="S7" s="1" t="s">
        <v>5</v>
      </c>
      <c r="T7" s="27">
        <v>6.7400000000000002E-2</v>
      </c>
      <c r="U7" s="27"/>
      <c r="V7" s="27"/>
      <c r="W7" s="27"/>
      <c r="X7" s="1" t="s">
        <v>6</v>
      </c>
      <c r="Y7" s="32">
        <f>N7*T7</f>
        <v>0</v>
      </c>
      <c r="Z7" s="33"/>
      <c r="AA7" s="33"/>
      <c r="AB7" s="34"/>
      <c r="AC7" s="17" t="s">
        <v>4</v>
      </c>
      <c r="AD7" s="1" t="s">
        <v>17</v>
      </c>
    </row>
    <row r="8" spans="1:33" ht="4.9000000000000004" customHeight="1" thickBo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1"/>
      <c r="N8" s="12"/>
      <c r="O8" s="12"/>
      <c r="P8" s="12"/>
      <c r="Q8" s="12"/>
      <c r="R8" s="10"/>
      <c r="S8" s="10"/>
      <c r="T8" s="12"/>
      <c r="U8" s="12"/>
      <c r="V8" s="12"/>
      <c r="W8" s="12"/>
      <c r="X8" s="10"/>
      <c r="Y8" s="12"/>
      <c r="Z8" s="12"/>
      <c r="AA8" s="12"/>
      <c r="AB8" s="12"/>
      <c r="AC8" s="10"/>
      <c r="AD8" s="10"/>
    </row>
    <row r="9" spans="1:33" ht="4.9000000000000004" customHeight="1" x14ac:dyDescent="0.15">
      <c r="L9" s="3"/>
      <c r="M9" s="3"/>
      <c r="N9" s="9"/>
      <c r="O9" s="9"/>
      <c r="P9" s="9"/>
      <c r="Q9" s="9"/>
      <c r="T9" s="2"/>
      <c r="U9" s="2"/>
      <c r="V9" s="2"/>
      <c r="W9" s="2"/>
      <c r="Y9" s="9"/>
      <c r="Z9" s="9"/>
      <c r="AA9" s="9"/>
      <c r="AB9" s="9"/>
    </row>
    <row r="10" spans="1:33" ht="21.75" thickBot="1" x14ac:dyDescent="0.2">
      <c r="B10" s="1" t="s">
        <v>23</v>
      </c>
    </row>
    <row r="11" spans="1:33" ht="25.15" customHeight="1" thickBot="1" x14ac:dyDescent="0.2">
      <c r="C11" s="1" t="s">
        <v>2</v>
      </c>
      <c r="L11" s="3"/>
      <c r="M11" s="3"/>
      <c r="N11" s="36"/>
      <c r="O11" s="37"/>
      <c r="P11" s="37"/>
      <c r="Q11" s="38"/>
      <c r="R11" s="17" t="s">
        <v>26</v>
      </c>
      <c r="S11" s="1" t="s">
        <v>5</v>
      </c>
      <c r="T11" s="31">
        <v>26130</v>
      </c>
      <c r="U11" s="31"/>
      <c r="V11" s="31"/>
      <c r="W11" s="3" t="s">
        <v>4</v>
      </c>
      <c r="X11" s="1" t="s">
        <v>6</v>
      </c>
      <c r="Y11" s="32">
        <f>N11*T11</f>
        <v>0</v>
      </c>
      <c r="Z11" s="33"/>
      <c r="AA11" s="33"/>
      <c r="AB11" s="34"/>
      <c r="AC11" s="17" t="s">
        <v>4</v>
      </c>
      <c r="AD11" s="1" t="s">
        <v>18</v>
      </c>
    </row>
    <row r="12" spans="1:33" ht="4.9000000000000004" customHeight="1" thickBo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2"/>
      <c r="O12" s="12"/>
      <c r="P12" s="12"/>
      <c r="Q12" s="12"/>
      <c r="R12" s="10"/>
      <c r="S12" s="10"/>
      <c r="T12" s="12"/>
      <c r="U12" s="12"/>
      <c r="V12" s="12"/>
      <c r="W12" s="12"/>
      <c r="X12" s="10"/>
      <c r="Y12" s="12"/>
      <c r="Z12" s="12"/>
      <c r="AA12" s="12"/>
      <c r="AB12" s="12"/>
      <c r="AC12" s="10"/>
      <c r="AD12" s="10"/>
    </row>
    <row r="13" spans="1:33" ht="4.9000000000000004" customHeight="1" x14ac:dyDescent="0.15">
      <c r="L13" s="3"/>
      <c r="M13" s="3"/>
      <c r="N13" s="9"/>
      <c r="O13" s="9"/>
      <c r="P13" s="9"/>
      <c r="Q13" s="9"/>
      <c r="T13" s="2"/>
      <c r="U13" s="2"/>
      <c r="V13" s="2"/>
      <c r="W13" s="2"/>
      <c r="Y13" s="9"/>
      <c r="Z13" s="9"/>
      <c r="AA13" s="9"/>
      <c r="AB13" s="9"/>
    </row>
    <row r="14" spans="1:33" x14ac:dyDescent="0.15">
      <c r="B14" s="1" t="s">
        <v>24</v>
      </c>
    </row>
    <row r="15" spans="1:33" ht="24" x14ac:dyDescent="0.15">
      <c r="C15" s="1" t="s">
        <v>3</v>
      </c>
      <c r="Y15" s="42">
        <v>27620</v>
      </c>
      <c r="Z15" s="42"/>
      <c r="AA15" s="42"/>
      <c r="AB15" s="42"/>
      <c r="AC15" s="8" t="s">
        <v>4</v>
      </c>
      <c r="AD15" s="1" t="s">
        <v>19</v>
      </c>
    </row>
    <row r="16" spans="1:33" ht="4.9000000000000004" customHeight="1" thickBo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1"/>
      <c r="N16" s="12"/>
      <c r="O16" s="12"/>
      <c r="P16" s="12"/>
      <c r="Q16" s="12"/>
      <c r="R16" s="10"/>
      <c r="S16" s="10"/>
      <c r="T16" s="12"/>
      <c r="U16" s="12"/>
      <c r="V16" s="12"/>
      <c r="W16" s="12"/>
      <c r="X16" s="10"/>
      <c r="Y16" s="12"/>
      <c r="Z16" s="12"/>
      <c r="AA16" s="12"/>
      <c r="AB16" s="12"/>
      <c r="AC16" s="10"/>
      <c r="AD16" s="10"/>
    </row>
    <row r="17" spans="1:32" ht="4.9000000000000004" customHeight="1" x14ac:dyDescent="0.15">
      <c r="L17" s="3"/>
      <c r="M17" s="3"/>
      <c r="N17" s="9"/>
      <c r="O17" s="9"/>
      <c r="P17" s="9"/>
      <c r="Q17" s="9"/>
      <c r="T17" s="2"/>
      <c r="U17" s="2"/>
      <c r="V17" s="2"/>
      <c r="W17" s="2"/>
      <c r="Y17" s="9"/>
      <c r="Z17" s="9"/>
      <c r="AA17" s="9"/>
      <c r="AB17" s="9"/>
    </row>
    <row r="18" spans="1:32" ht="21.75" thickBot="1" x14ac:dyDescent="0.2">
      <c r="B18" s="1" t="s">
        <v>42</v>
      </c>
      <c r="AF18" s="21">
        <f>Y7+Y11+Y15</f>
        <v>27620</v>
      </c>
    </row>
    <row r="19" spans="1:32" ht="25.15" customHeight="1" thickBot="1" x14ac:dyDescent="0.2">
      <c r="C19" s="1" t="s">
        <v>27</v>
      </c>
      <c r="T19" s="1" t="s">
        <v>7</v>
      </c>
      <c r="Y19" s="39">
        <f>IF(AF19&gt;=650000,650000,AF19)</f>
        <v>0</v>
      </c>
      <c r="Z19" s="40"/>
      <c r="AA19" s="40"/>
      <c r="AB19" s="41"/>
      <c r="AC19" s="17" t="s">
        <v>4</v>
      </c>
      <c r="AF19" s="21">
        <f>IF(AF18=Y15,0,ROUNDDOWN(AF18,-2))</f>
        <v>0</v>
      </c>
    </row>
    <row r="20" spans="1:32" ht="7.15" customHeight="1" thickBo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20"/>
      <c r="Z20" s="20"/>
      <c r="AA20" s="20"/>
      <c r="AB20" s="20"/>
      <c r="AC20" s="13"/>
      <c r="AD20" s="13"/>
    </row>
    <row r="21" spans="1:32" ht="7.15" customHeight="1" x14ac:dyDescent="0.15"/>
    <row r="22" spans="1:32" x14ac:dyDescent="0.15">
      <c r="A22" s="18" t="s">
        <v>29</v>
      </c>
    </row>
    <row r="23" spans="1:32" ht="21.75" thickBot="1" x14ac:dyDescent="0.2">
      <c r="B23" s="1" t="s">
        <v>22</v>
      </c>
    </row>
    <row r="24" spans="1:32" ht="25.15" customHeight="1" thickBot="1" x14ac:dyDescent="0.2">
      <c r="C24" s="1" t="s">
        <v>1</v>
      </c>
      <c r="L24" s="3"/>
      <c r="M24" s="3"/>
      <c r="N24" s="32">
        <f>N7</f>
        <v>0</v>
      </c>
      <c r="O24" s="33"/>
      <c r="P24" s="33"/>
      <c r="Q24" s="34"/>
      <c r="R24" s="17" t="s">
        <v>4</v>
      </c>
      <c r="S24" s="8" t="s">
        <v>5</v>
      </c>
      <c r="T24" s="27">
        <v>2.7900000000000001E-2</v>
      </c>
      <c r="U24" s="27"/>
      <c r="V24" s="27"/>
      <c r="W24" s="27"/>
      <c r="X24" s="1" t="s">
        <v>6</v>
      </c>
      <c r="Y24" s="32">
        <f>N24*T24</f>
        <v>0</v>
      </c>
      <c r="Z24" s="33"/>
      <c r="AA24" s="33"/>
      <c r="AB24" s="34"/>
      <c r="AC24" s="17" t="s">
        <v>4</v>
      </c>
      <c r="AD24" s="1" t="s">
        <v>20</v>
      </c>
    </row>
    <row r="25" spans="1:32" ht="4.9000000000000004" customHeight="1" thickBo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1"/>
      <c r="N25" s="12"/>
      <c r="O25" s="12"/>
      <c r="P25" s="12"/>
      <c r="Q25" s="12"/>
      <c r="R25" s="10"/>
      <c r="S25" s="10"/>
      <c r="T25" s="12"/>
      <c r="U25" s="12"/>
      <c r="V25" s="12"/>
      <c r="W25" s="12"/>
      <c r="X25" s="10"/>
      <c r="Y25" s="12"/>
      <c r="Z25" s="12"/>
      <c r="AA25" s="12"/>
      <c r="AB25" s="12"/>
      <c r="AC25" s="10"/>
      <c r="AD25" s="10"/>
    </row>
    <row r="26" spans="1:32" ht="4.9000000000000004" customHeight="1" x14ac:dyDescent="0.15">
      <c r="L26" s="3"/>
      <c r="M26" s="3"/>
      <c r="N26" s="9"/>
      <c r="O26" s="9"/>
      <c r="P26" s="9"/>
      <c r="Q26" s="9"/>
      <c r="T26" s="2"/>
      <c r="U26" s="2"/>
      <c r="V26" s="2"/>
      <c r="W26" s="2"/>
      <c r="Y26" s="9"/>
      <c r="Z26" s="9"/>
      <c r="AA26" s="9"/>
      <c r="AB26" s="9"/>
    </row>
    <row r="27" spans="1:32" ht="21.75" thickBot="1" x14ac:dyDescent="0.2">
      <c r="B27" s="1" t="s">
        <v>23</v>
      </c>
    </row>
    <row r="28" spans="1:32" ht="25.15" customHeight="1" thickBot="1" x14ac:dyDescent="0.2">
      <c r="C28" s="1" t="s">
        <v>2</v>
      </c>
      <c r="L28" s="3"/>
      <c r="M28" s="3"/>
      <c r="N28" s="28">
        <f>N11</f>
        <v>0</v>
      </c>
      <c r="O28" s="29"/>
      <c r="P28" s="29"/>
      <c r="Q28" s="30"/>
      <c r="R28" s="17" t="s">
        <v>26</v>
      </c>
      <c r="S28" s="1" t="s">
        <v>5</v>
      </c>
      <c r="T28" s="31">
        <v>10450</v>
      </c>
      <c r="U28" s="31"/>
      <c r="V28" s="31"/>
      <c r="W28" s="3" t="s">
        <v>4</v>
      </c>
      <c r="X28" s="1" t="s">
        <v>6</v>
      </c>
      <c r="Y28" s="32">
        <f>N28*T28</f>
        <v>0</v>
      </c>
      <c r="Z28" s="33"/>
      <c r="AA28" s="33"/>
      <c r="AB28" s="34"/>
      <c r="AC28" s="17" t="s">
        <v>4</v>
      </c>
      <c r="AD28" s="1" t="s">
        <v>18</v>
      </c>
    </row>
    <row r="29" spans="1:32" ht="4.9000000000000004" customHeight="1" thickBo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1"/>
      <c r="M29" s="11"/>
      <c r="N29" s="12"/>
      <c r="O29" s="12"/>
      <c r="P29" s="12"/>
      <c r="Q29" s="12"/>
      <c r="R29" s="10"/>
      <c r="S29" s="10"/>
      <c r="T29" s="12"/>
      <c r="U29" s="12"/>
      <c r="V29" s="12"/>
      <c r="W29" s="12"/>
      <c r="X29" s="10"/>
      <c r="Y29" s="12"/>
      <c r="Z29" s="12"/>
      <c r="AA29" s="12"/>
      <c r="AB29" s="12"/>
      <c r="AC29" s="10"/>
      <c r="AD29" s="10"/>
    </row>
    <row r="30" spans="1:32" ht="4.9000000000000004" customHeight="1" x14ac:dyDescent="0.15">
      <c r="L30" s="3"/>
      <c r="M30" s="3"/>
      <c r="N30" s="9"/>
      <c r="O30" s="9"/>
      <c r="P30" s="9"/>
      <c r="Q30" s="9"/>
      <c r="T30" s="2"/>
      <c r="U30" s="2"/>
      <c r="V30" s="2"/>
      <c r="W30" s="2"/>
      <c r="Y30" s="9"/>
      <c r="Z30" s="9"/>
      <c r="AA30" s="9"/>
      <c r="AB30" s="9"/>
    </row>
    <row r="31" spans="1:32" x14ac:dyDescent="0.15">
      <c r="B31" s="1" t="s">
        <v>24</v>
      </c>
    </row>
    <row r="32" spans="1:32" ht="24" x14ac:dyDescent="0.15">
      <c r="C32" s="1" t="s">
        <v>3</v>
      </c>
      <c r="Y32" s="42">
        <v>11050</v>
      </c>
      <c r="Z32" s="42"/>
      <c r="AA32" s="42"/>
      <c r="AB32" s="42"/>
      <c r="AC32" s="8" t="s">
        <v>4</v>
      </c>
      <c r="AD32" s="1" t="s">
        <v>19</v>
      </c>
    </row>
    <row r="33" spans="1:32" ht="4.9000000000000004" customHeight="1" thickBo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2"/>
      <c r="O33" s="12"/>
      <c r="P33" s="12"/>
      <c r="Q33" s="12"/>
      <c r="R33" s="10"/>
      <c r="S33" s="10"/>
      <c r="T33" s="12"/>
      <c r="U33" s="12"/>
      <c r="V33" s="12"/>
      <c r="W33" s="12"/>
      <c r="X33" s="10"/>
      <c r="Y33" s="12"/>
      <c r="Z33" s="12"/>
      <c r="AA33" s="12"/>
      <c r="AB33" s="12"/>
      <c r="AC33" s="10"/>
      <c r="AD33" s="10"/>
    </row>
    <row r="34" spans="1:32" ht="4.9000000000000004" customHeight="1" x14ac:dyDescent="0.15">
      <c r="L34" s="3"/>
      <c r="M34" s="3"/>
      <c r="N34" s="9"/>
      <c r="O34" s="9"/>
      <c r="P34" s="9"/>
      <c r="Q34" s="9"/>
      <c r="T34" s="2"/>
      <c r="U34" s="2"/>
      <c r="V34" s="2"/>
      <c r="W34" s="2"/>
      <c r="Y34" s="9"/>
      <c r="Z34" s="9"/>
      <c r="AA34" s="9"/>
      <c r="AB34" s="9"/>
    </row>
    <row r="35" spans="1:32" ht="21.75" thickBot="1" x14ac:dyDescent="0.2">
      <c r="B35" s="1" t="s">
        <v>44</v>
      </c>
      <c r="AF35" s="21">
        <f>Y24+Y28+Y32</f>
        <v>11050</v>
      </c>
    </row>
    <row r="36" spans="1:32" ht="25.15" customHeight="1" thickBot="1" x14ac:dyDescent="0.2">
      <c r="C36" s="1" t="s">
        <v>30</v>
      </c>
      <c r="T36" s="1" t="s">
        <v>7</v>
      </c>
      <c r="Y36" s="50">
        <f>IF(AF36&gt;=220000,220000,AF36)</f>
        <v>0</v>
      </c>
      <c r="Z36" s="51"/>
      <c r="AA36" s="51"/>
      <c r="AB36" s="52"/>
      <c r="AC36" s="17" t="s">
        <v>4</v>
      </c>
      <c r="AF36" s="21">
        <f>IF(AF35=Y32,0,ROUNDDOWN(AF35,-2))</f>
        <v>0</v>
      </c>
    </row>
    <row r="37" spans="1:32" ht="7.15" customHeight="1" thickBo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20"/>
      <c r="Z37" s="20"/>
      <c r="AA37" s="20"/>
      <c r="AB37" s="20"/>
      <c r="AC37" s="13"/>
      <c r="AD37" s="13"/>
    </row>
    <row r="38" spans="1:32" ht="7.15" customHeight="1" x14ac:dyDescent="0.15"/>
    <row r="39" spans="1:32" x14ac:dyDescent="0.15">
      <c r="A39" s="16" t="s">
        <v>8</v>
      </c>
    </row>
    <row r="40" spans="1:32" ht="21.75" thickBot="1" x14ac:dyDescent="0.2">
      <c r="B40" s="1" t="s">
        <v>22</v>
      </c>
    </row>
    <row r="41" spans="1:32" ht="25.15" customHeight="1" thickBot="1" x14ac:dyDescent="0.2">
      <c r="C41" s="1" t="s">
        <v>1</v>
      </c>
      <c r="L41" s="3"/>
      <c r="M41" s="3"/>
      <c r="N41" s="43"/>
      <c r="O41" s="44"/>
      <c r="P41" s="44"/>
      <c r="Q41" s="45"/>
      <c r="R41" s="17" t="s">
        <v>4</v>
      </c>
      <c r="S41" s="1" t="s">
        <v>5</v>
      </c>
      <c r="T41" s="27">
        <v>2.5399999999999999E-2</v>
      </c>
      <c r="U41" s="27"/>
      <c r="V41" s="27"/>
      <c r="W41" s="27"/>
      <c r="X41" s="1" t="s">
        <v>6</v>
      </c>
      <c r="Y41" s="32">
        <f>N41*T41</f>
        <v>0</v>
      </c>
      <c r="Z41" s="33"/>
      <c r="AA41" s="33"/>
      <c r="AB41" s="34"/>
      <c r="AC41" s="17" t="s">
        <v>4</v>
      </c>
      <c r="AD41" s="1" t="s">
        <v>21</v>
      </c>
    </row>
    <row r="42" spans="1:32" ht="4.9000000000000004" customHeight="1" thickBo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1"/>
      <c r="N42" s="12"/>
      <c r="O42" s="12"/>
      <c r="P42" s="12"/>
      <c r="Q42" s="12"/>
      <c r="R42" s="10"/>
      <c r="S42" s="10"/>
      <c r="T42" s="12"/>
      <c r="U42" s="12"/>
      <c r="V42" s="12"/>
      <c r="W42" s="12"/>
      <c r="X42" s="10"/>
      <c r="Y42" s="12"/>
      <c r="Z42" s="12"/>
      <c r="AA42" s="12"/>
      <c r="AB42" s="12"/>
      <c r="AC42" s="10"/>
      <c r="AD42" s="10"/>
    </row>
    <row r="43" spans="1:32" ht="4.9000000000000004" customHeight="1" x14ac:dyDescent="0.15">
      <c r="L43" s="3"/>
      <c r="M43" s="3"/>
      <c r="N43" s="9"/>
      <c r="O43" s="9"/>
      <c r="P43" s="9"/>
      <c r="Q43" s="9"/>
      <c r="T43" s="2"/>
      <c r="U43" s="2"/>
      <c r="V43" s="2"/>
      <c r="W43" s="2"/>
      <c r="Y43" s="9"/>
      <c r="Z43" s="9"/>
      <c r="AA43" s="9"/>
      <c r="AB43" s="9"/>
    </row>
    <row r="44" spans="1:32" ht="21.75" thickBot="1" x14ac:dyDescent="0.2">
      <c r="B44" s="1" t="s">
        <v>23</v>
      </c>
    </row>
    <row r="45" spans="1:32" ht="25.15" customHeight="1" thickBot="1" x14ac:dyDescent="0.2">
      <c r="C45" s="1" t="s">
        <v>2</v>
      </c>
      <c r="L45" s="3"/>
      <c r="M45" s="3"/>
      <c r="N45" s="36"/>
      <c r="O45" s="37"/>
      <c r="P45" s="37"/>
      <c r="Q45" s="38"/>
      <c r="R45" s="17" t="s">
        <v>26</v>
      </c>
      <c r="S45" s="1" t="s">
        <v>5</v>
      </c>
      <c r="T45" s="31">
        <v>10880</v>
      </c>
      <c r="U45" s="31"/>
      <c r="V45" s="31"/>
      <c r="W45" s="3" t="s">
        <v>4</v>
      </c>
      <c r="X45" s="1" t="s">
        <v>6</v>
      </c>
      <c r="Y45" s="32">
        <f>N45*T45</f>
        <v>0</v>
      </c>
      <c r="Z45" s="33"/>
      <c r="AA45" s="33"/>
      <c r="AB45" s="34"/>
      <c r="AC45" s="17" t="s">
        <v>4</v>
      </c>
      <c r="AD45" s="1" t="s">
        <v>18</v>
      </c>
    </row>
    <row r="46" spans="1:32" ht="4.9000000000000004" customHeight="1" thickBo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1"/>
      <c r="N46" s="12"/>
      <c r="O46" s="12"/>
      <c r="P46" s="12"/>
      <c r="Q46" s="12"/>
      <c r="R46" s="10"/>
      <c r="S46" s="10"/>
      <c r="T46" s="12"/>
      <c r="U46" s="12"/>
      <c r="V46" s="12"/>
      <c r="W46" s="12"/>
      <c r="X46" s="10"/>
      <c r="Y46" s="12"/>
      <c r="Z46" s="12"/>
      <c r="AA46" s="12"/>
      <c r="AB46" s="12"/>
      <c r="AC46" s="10"/>
      <c r="AD46" s="10"/>
    </row>
    <row r="47" spans="1:32" ht="4.9000000000000004" customHeight="1" x14ac:dyDescent="0.15">
      <c r="L47" s="3"/>
      <c r="M47" s="3"/>
      <c r="N47" s="9"/>
      <c r="O47" s="9"/>
      <c r="P47" s="9"/>
      <c r="Q47" s="9"/>
      <c r="T47" s="2"/>
      <c r="U47" s="2"/>
      <c r="V47" s="2"/>
      <c r="W47" s="2"/>
      <c r="Y47" s="9"/>
      <c r="Z47" s="9"/>
      <c r="AA47" s="9"/>
      <c r="AB47" s="9"/>
    </row>
    <row r="48" spans="1:32" x14ac:dyDescent="0.15">
      <c r="B48" s="1" t="s">
        <v>24</v>
      </c>
    </row>
    <row r="49" spans="1:35" ht="24" x14ac:dyDescent="0.15">
      <c r="C49" s="1" t="s">
        <v>3</v>
      </c>
      <c r="Y49" s="42">
        <v>8290</v>
      </c>
      <c r="Z49" s="42"/>
      <c r="AA49" s="42"/>
      <c r="AB49" s="42"/>
      <c r="AC49" s="8" t="s">
        <v>4</v>
      </c>
      <c r="AD49" s="1" t="s">
        <v>19</v>
      </c>
    </row>
    <row r="50" spans="1:35" ht="4.9000000000000004" customHeight="1" thickBo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  <c r="M50" s="11"/>
      <c r="N50" s="12"/>
      <c r="O50" s="12"/>
      <c r="P50" s="12"/>
      <c r="Q50" s="12"/>
      <c r="R50" s="10"/>
      <c r="S50" s="10"/>
      <c r="T50" s="12"/>
      <c r="U50" s="12"/>
      <c r="V50" s="12"/>
      <c r="W50" s="12"/>
      <c r="X50" s="10"/>
      <c r="Y50" s="12"/>
      <c r="Z50" s="12"/>
      <c r="AA50" s="12"/>
      <c r="AB50" s="12"/>
      <c r="AC50" s="10"/>
      <c r="AD50" s="10"/>
    </row>
    <row r="51" spans="1:35" ht="4.9000000000000004" customHeight="1" x14ac:dyDescent="0.15">
      <c r="L51" s="3"/>
      <c r="M51" s="3"/>
      <c r="N51" s="9"/>
      <c r="O51" s="9"/>
      <c r="P51" s="9"/>
      <c r="Q51" s="9"/>
      <c r="T51" s="2"/>
      <c r="U51" s="2"/>
      <c r="V51" s="2"/>
      <c r="W51" s="2"/>
      <c r="Y51" s="9"/>
      <c r="Z51" s="9"/>
      <c r="AA51" s="9"/>
      <c r="AB51" s="9"/>
    </row>
    <row r="52" spans="1:35" ht="21.75" thickBot="1" x14ac:dyDescent="0.2">
      <c r="B52" s="1" t="s">
        <v>9</v>
      </c>
      <c r="AF52" s="21">
        <f>Y41+Y45+Y49</f>
        <v>8290</v>
      </c>
    </row>
    <row r="53" spans="1:35" ht="25.15" customHeight="1" thickBot="1" x14ac:dyDescent="0.2">
      <c r="C53" s="1" t="s">
        <v>28</v>
      </c>
      <c r="T53" s="1" t="s">
        <v>7</v>
      </c>
      <c r="Y53" s="50">
        <f>IF(AF53&gt;=170000,170000,AF53)</f>
        <v>0</v>
      </c>
      <c r="Z53" s="51"/>
      <c r="AA53" s="51"/>
      <c r="AB53" s="52"/>
      <c r="AC53" s="17" t="s">
        <v>4</v>
      </c>
      <c r="AF53" s="26">
        <f>IF(AF52=Y49,0,ROUNDDOWN(AF52,-2))</f>
        <v>0</v>
      </c>
    </row>
    <row r="54" spans="1:35" ht="4.9000000000000004" customHeight="1" thickBo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4"/>
      <c r="M54" s="14"/>
      <c r="N54" s="15"/>
      <c r="O54" s="15"/>
      <c r="P54" s="15"/>
      <c r="Q54" s="15"/>
      <c r="R54" s="13"/>
      <c r="S54" s="13"/>
      <c r="T54" s="15"/>
      <c r="U54" s="15"/>
      <c r="V54" s="15"/>
      <c r="W54" s="15"/>
      <c r="X54" s="13"/>
      <c r="Y54" s="15"/>
      <c r="Z54" s="15"/>
      <c r="AA54" s="15"/>
      <c r="AB54" s="15"/>
      <c r="AC54" s="13"/>
      <c r="AD54" s="13"/>
    </row>
    <row r="55" spans="1:35" ht="4.9000000000000004" customHeight="1" x14ac:dyDescent="0.15">
      <c r="L55" s="3"/>
      <c r="M55" s="3"/>
      <c r="N55" s="9"/>
      <c r="O55" s="9"/>
      <c r="P55" s="9"/>
      <c r="Q55" s="9"/>
      <c r="T55" s="2"/>
      <c r="U55" s="2"/>
      <c r="V55" s="2"/>
      <c r="W55" s="2"/>
      <c r="Y55" s="9"/>
      <c r="Z55" s="9"/>
      <c r="AA55" s="9"/>
      <c r="AB55" s="9"/>
    </row>
    <row r="56" spans="1:35" x14ac:dyDescent="0.15">
      <c r="A56" s="1" t="s">
        <v>10</v>
      </c>
      <c r="V56" s="2"/>
      <c r="W56" s="2"/>
    </row>
    <row r="57" spans="1:35" ht="21.75" thickBot="1" x14ac:dyDescent="0.2">
      <c r="A57" s="1" t="s">
        <v>37</v>
      </c>
      <c r="V57" s="2"/>
      <c r="W57" s="2"/>
    </row>
    <row r="58" spans="1:35" ht="24.75" thickBot="1" x14ac:dyDescent="0.2">
      <c r="B58" s="1" t="s">
        <v>38</v>
      </c>
      <c r="F58" s="36"/>
      <c r="G58" s="38"/>
      <c r="H58" s="1" t="s">
        <v>39</v>
      </c>
      <c r="I58" s="8"/>
      <c r="S58" s="8"/>
      <c r="U58" s="8"/>
      <c r="V58" s="23"/>
      <c r="W58" s="2"/>
    </row>
    <row r="59" spans="1:35" ht="4.1500000000000004" customHeight="1" thickBot="1" x14ac:dyDescent="0.2">
      <c r="E59" s="8"/>
      <c r="F59" s="24"/>
      <c r="G59" s="15"/>
      <c r="H59" s="15"/>
      <c r="I59" s="15"/>
      <c r="M59" s="2"/>
      <c r="N59" s="2"/>
      <c r="Q59" s="2"/>
      <c r="R59" s="23"/>
      <c r="S59" s="25"/>
      <c r="T59" s="25"/>
      <c r="U59" s="25"/>
      <c r="V59" s="25"/>
      <c r="AF59" s="4"/>
      <c r="AG59" s="3"/>
      <c r="AH59" s="3"/>
      <c r="AI59" s="3"/>
    </row>
    <row r="60" spans="1:35" ht="25.15" customHeight="1" thickBot="1" x14ac:dyDescent="0.2">
      <c r="B60" s="1" t="s">
        <v>11</v>
      </c>
      <c r="F60" s="50">
        <f>Y19</f>
        <v>0</v>
      </c>
      <c r="G60" s="51"/>
      <c r="H60" s="51"/>
      <c r="I60" s="52"/>
      <c r="J60" s="17" t="s">
        <v>4</v>
      </c>
      <c r="L60" s="1" t="s">
        <v>14</v>
      </c>
      <c r="M60" s="28">
        <f>F58</f>
        <v>0</v>
      </c>
      <c r="N60" s="30"/>
      <c r="O60" s="1" t="s">
        <v>15</v>
      </c>
      <c r="P60" s="1" t="s">
        <v>16</v>
      </c>
      <c r="Q60" s="22">
        <v>12</v>
      </c>
      <c r="R60" s="2" t="s">
        <v>6</v>
      </c>
      <c r="S60" s="32">
        <f>F60*M60/12</f>
        <v>0</v>
      </c>
      <c r="T60" s="33"/>
      <c r="U60" s="33"/>
      <c r="V60" s="34"/>
      <c r="W60" s="17" t="s">
        <v>4</v>
      </c>
      <c r="X60" s="1" t="s">
        <v>32</v>
      </c>
      <c r="AF60" s="4">
        <f>F60*M60/12</f>
        <v>0</v>
      </c>
      <c r="AG60" s="3"/>
      <c r="AH60" s="3"/>
      <c r="AI60" s="3"/>
    </row>
    <row r="61" spans="1:35" ht="4.1500000000000004" customHeight="1" thickBot="1" x14ac:dyDescent="0.2">
      <c r="E61" s="8"/>
      <c r="F61" s="7"/>
      <c r="G61" s="5"/>
      <c r="H61" s="5"/>
      <c r="I61" s="5"/>
      <c r="M61" s="2"/>
      <c r="N61" s="2"/>
      <c r="Q61" s="2"/>
      <c r="R61" s="9"/>
      <c r="S61" s="6"/>
      <c r="T61" s="6"/>
      <c r="U61" s="6"/>
      <c r="V61" s="6"/>
      <c r="AF61" s="4"/>
      <c r="AG61" s="3"/>
      <c r="AH61" s="3"/>
      <c r="AI61" s="3"/>
    </row>
    <row r="62" spans="1:35" ht="25.15" customHeight="1" thickBot="1" x14ac:dyDescent="0.2">
      <c r="B62" s="1" t="s">
        <v>12</v>
      </c>
      <c r="F62" s="50">
        <f>Y36</f>
        <v>0</v>
      </c>
      <c r="G62" s="51"/>
      <c r="H62" s="51"/>
      <c r="I62" s="52"/>
      <c r="J62" s="17" t="s">
        <v>4</v>
      </c>
      <c r="L62" s="1" t="s">
        <v>5</v>
      </c>
      <c r="M62" s="28">
        <f>F58</f>
        <v>0</v>
      </c>
      <c r="N62" s="30"/>
      <c r="O62" s="1" t="s">
        <v>15</v>
      </c>
      <c r="P62" s="1" t="s">
        <v>16</v>
      </c>
      <c r="Q62" s="22">
        <v>12</v>
      </c>
      <c r="R62" s="2" t="s">
        <v>6</v>
      </c>
      <c r="S62" s="32">
        <f>F62*M62/12</f>
        <v>0</v>
      </c>
      <c r="T62" s="33"/>
      <c r="U62" s="33"/>
      <c r="V62" s="34"/>
      <c r="W62" s="17" t="s">
        <v>4</v>
      </c>
      <c r="X62" s="1" t="s">
        <v>33</v>
      </c>
      <c r="AF62" s="4">
        <f>F62*M62/12</f>
        <v>0</v>
      </c>
      <c r="AG62" s="3"/>
      <c r="AH62" s="3"/>
      <c r="AI62" s="3"/>
    </row>
    <row r="63" spans="1:35" ht="4.1500000000000004" customHeight="1" thickBot="1" x14ac:dyDescent="0.2">
      <c r="E63" s="8"/>
      <c r="F63" s="7"/>
      <c r="G63" s="5"/>
      <c r="H63" s="5"/>
      <c r="I63" s="5"/>
      <c r="M63" s="2"/>
      <c r="N63" s="2"/>
      <c r="Q63" s="2"/>
      <c r="R63" s="9"/>
      <c r="S63" s="6"/>
      <c r="T63" s="6"/>
      <c r="U63" s="6"/>
      <c r="V63" s="6"/>
      <c r="AF63" s="4"/>
      <c r="AG63" s="3"/>
      <c r="AH63" s="3"/>
      <c r="AI63" s="3"/>
    </row>
    <row r="64" spans="1:35" ht="25.15" customHeight="1" thickBot="1" x14ac:dyDescent="0.2">
      <c r="B64" s="1" t="s">
        <v>13</v>
      </c>
      <c r="F64" s="50">
        <f>Y53</f>
        <v>0</v>
      </c>
      <c r="G64" s="51"/>
      <c r="H64" s="51"/>
      <c r="I64" s="52"/>
      <c r="J64" s="17" t="s">
        <v>4</v>
      </c>
      <c r="L64" s="1" t="s">
        <v>5</v>
      </c>
      <c r="M64" s="28">
        <f>F58</f>
        <v>0</v>
      </c>
      <c r="N64" s="30"/>
      <c r="O64" s="1" t="s">
        <v>15</v>
      </c>
      <c r="P64" s="1" t="s">
        <v>16</v>
      </c>
      <c r="Q64" s="22">
        <v>12</v>
      </c>
      <c r="R64" s="2" t="s">
        <v>6</v>
      </c>
      <c r="S64" s="32">
        <f>F64*M64/12</f>
        <v>0</v>
      </c>
      <c r="T64" s="33"/>
      <c r="U64" s="33"/>
      <c r="V64" s="34"/>
      <c r="W64" s="17" t="s">
        <v>4</v>
      </c>
      <c r="X64" s="1" t="s">
        <v>34</v>
      </c>
      <c r="AF64" s="4">
        <f>F64*M64/12</f>
        <v>0</v>
      </c>
      <c r="AG64" s="3"/>
      <c r="AH64" s="3"/>
      <c r="AI64" s="3"/>
    </row>
    <row r="66" spans="1:30" ht="21.75" thickBot="1" x14ac:dyDescent="0.2">
      <c r="A66" s="1" t="s">
        <v>35</v>
      </c>
    </row>
    <row r="67" spans="1:30" ht="25.15" customHeight="1" thickBot="1" x14ac:dyDescent="0.2">
      <c r="Q67" s="1" t="s">
        <v>36</v>
      </c>
      <c r="X67" s="46">
        <f>S60+S62+S64</f>
        <v>0</v>
      </c>
      <c r="Y67" s="47"/>
      <c r="Z67" s="47"/>
      <c r="AA67" s="48"/>
      <c r="AB67" s="17" t="s">
        <v>4</v>
      </c>
    </row>
    <row r="68" spans="1:30" ht="10.15" customHeight="1" x14ac:dyDescent="0.15"/>
    <row r="69" spans="1:30" x14ac:dyDescent="0.15">
      <c r="A69" s="1" t="s">
        <v>49</v>
      </c>
      <c r="B69" s="1" t="s">
        <v>50</v>
      </c>
    </row>
    <row r="70" spans="1:30" x14ac:dyDescent="0.15">
      <c r="C70" s="1" t="s">
        <v>25</v>
      </c>
    </row>
    <row r="71" spans="1:30" x14ac:dyDescent="0.15">
      <c r="B71" s="1" t="s">
        <v>53</v>
      </c>
    </row>
    <row r="72" spans="1:30" x14ac:dyDescent="0.15">
      <c r="B72" s="1" t="s">
        <v>51</v>
      </c>
    </row>
    <row r="73" spans="1:30" x14ac:dyDescent="0.15">
      <c r="B73" s="1" t="s">
        <v>52</v>
      </c>
    </row>
    <row r="74" spans="1:30" x14ac:dyDescent="0.15">
      <c r="B74" s="1" t="s">
        <v>46</v>
      </c>
    </row>
    <row r="75" spans="1:30" x14ac:dyDescent="0.15">
      <c r="B75" s="1" t="s">
        <v>47</v>
      </c>
    </row>
    <row r="76" spans="1:30" x14ac:dyDescent="0.15">
      <c r="B76" s="1" t="s">
        <v>48</v>
      </c>
    </row>
    <row r="77" spans="1:30" x14ac:dyDescent="0.15">
      <c r="B77" s="1" t="s">
        <v>45</v>
      </c>
    </row>
    <row r="78" spans="1:30" ht="10.15" customHeight="1" x14ac:dyDescent="0.15"/>
    <row r="79" spans="1:30" x14ac:dyDescent="0.15">
      <c r="A79" s="49" t="s">
        <v>31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</row>
  </sheetData>
  <sheetProtection algorithmName="SHA-512" hashValue="oGerO9lNywfc2jXCUyCZ5gadhd8yl6y3CBQZssFF8+TIvxebve8Wnx2Z8y+kvN7Q0KtW/QpczaU4PoGfC9/Lkw==" saltValue="rQgkqmbdK6lH1B+PaKqjlw==" spinCount="100000" sheet="1" objects="1" scenarios="1" selectLockedCells="1"/>
  <mergeCells count="37">
    <mergeCell ref="X67:AA67"/>
    <mergeCell ref="S64:V64"/>
    <mergeCell ref="A79:AD79"/>
    <mergeCell ref="Y32:AB32"/>
    <mergeCell ref="Y36:AB36"/>
    <mergeCell ref="F58:G58"/>
    <mergeCell ref="F64:I64"/>
    <mergeCell ref="M60:N60"/>
    <mergeCell ref="M64:N64"/>
    <mergeCell ref="M62:N62"/>
    <mergeCell ref="S60:V60"/>
    <mergeCell ref="S62:V62"/>
    <mergeCell ref="F60:I60"/>
    <mergeCell ref="F62:I62"/>
    <mergeCell ref="Y49:AB49"/>
    <mergeCell ref="Y53:AB53"/>
    <mergeCell ref="N41:Q41"/>
    <mergeCell ref="T41:W41"/>
    <mergeCell ref="Y41:AB41"/>
    <mergeCell ref="N45:Q45"/>
    <mergeCell ref="T45:V45"/>
    <mergeCell ref="Y45:AB45"/>
    <mergeCell ref="T7:W7"/>
    <mergeCell ref="N28:Q28"/>
    <mergeCell ref="T28:V28"/>
    <mergeCell ref="Y28:AB28"/>
    <mergeCell ref="A1:AG1"/>
    <mergeCell ref="N11:Q11"/>
    <mergeCell ref="N24:Q24"/>
    <mergeCell ref="T11:V11"/>
    <mergeCell ref="Y19:AB19"/>
    <mergeCell ref="Y15:AB15"/>
    <mergeCell ref="Y7:AB7"/>
    <mergeCell ref="Y11:AB11"/>
    <mergeCell ref="T24:W24"/>
    <mergeCell ref="Y24:AB24"/>
    <mergeCell ref="N7:Q7"/>
  </mergeCells>
  <phoneticPr fontId="2"/>
  <pageMargins left="0.59055118110236227" right="0.23622047244094491" top="0.35433070866141736" bottom="0.15748031496062992" header="0.11811023622047245" footer="0.1181102362204724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試算(エクセル)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2023-07-10T09:15:45Z</cp:lastPrinted>
  <dcterms:created xsi:type="dcterms:W3CDTF">2021-07-02T07:51:03Z</dcterms:created>
  <dcterms:modified xsi:type="dcterms:W3CDTF">2023-07-10T09:22:30Z</dcterms:modified>
</cp:coreProperties>
</file>