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it-nas1\kakyoyu\jukankyo\03耐震空家対策係\00 - 03 荒井用\要綱改正\★確定\01耐震\様式\02段階\"/>
    </mc:Choice>
  </mc:AlternateContent>
  <xr:revisionPtr revIDLastSave="0" documentId="13_ncr:1_{A9A9E93D-2E17-4A94-8659-A0BF04E9C97A}" xr6:coauthVersionLast="36" xr6:coauthVersionMax="36" xr10:uidLastSave="{00000000-0000-0000-0000-000000000000}"/>
  <bookViews>
    <workbookView xWindow="9300" yWindow="0" windowWidth="19560" windowHeight="8115" activeTab="2" xr2:uid="{00000000-000D-0000-FFFF-FFFF00000000}"/>
  </bookViews>
  <sheets>
    <sheet name="★入力シート" sheetId="14" r:id="rId1"/>
    <sheet name="第１号" sheetId="4" r:id="rId2"/>
    <sheet name="第２号" sheetId="5" r:id="rId3"/>
    <sheet name="第4号" sheetId="6" r:id="rId4"/>
    <sheet name="第5号" sheetId="9" r:id="rId5"/>
    <sheet name="第6号" sheetId="10" r:id="rId6"/>
    <sheet name="第8号" sheetId="11" r:id="rId7"/>
    <sheet name="第9号" sheetId="12" r:id="rId8"/>
    <sheet name="第10号" sheetId="13" r:id="rId9"/>
    <sheet name="第11号" sheetId="7" r:id="rId10"/>
    <sheet name="第13号" sheetId="8" r:id="rId11"/>
    <sheet name="別紙1" sheetId="16" r:id="rId12"/>
    <sheet name="別紙2" sheetId="17" r:id="rId13"/>
  </sheets>
  <externalReferences>
    <externalReference r:id="rId14"/>
  </externalReferences>
  <definedNames>
    <definedName name="_xlnm.Print_Area" localSheetId="0">★入力シート!$A$1:$H$189</definedName>
    <definedName name="_xlnm.Print_Area" localSheetId="8">第10号!$A$1:$AG$32</definedName>
    <definedName name="_xlnm.Print_Area" localSheetId="9">第11号!$A$1:$AG$56</definedName>
    <definedName name="_xlnm.Print_Area" localSheetId="10">第13号!$A$1:$AG$51</definedName>
    <definedName name="_xlnm.Print_Area" localSheetId="1">第１号!$A$1:$AG$49</definedName>
    <definedName name="_xlnm.Print_Area" localSheetId="2">第２号!$A$1:$AG$67</definedName>
    <definedName name="_xlnm.Print_Area" localSheetId="3">第4号!$A$1:$AG$47</definedName>
    <definedName name="_xlnm.Print_Area" localSheetId="4">第5号!$A$1:$AG$54</definedName>
    <definedName name="_xlnm.Print_Area" localSheetId="5">第6号!$A$1:$AG$48</definedName>
    <definedName name="_xlnm.Print_Area" localSheetId="6">第8号!$A$1:$AG$41</definedName>
    <definedName name="_xlnm.Print_Area" localSheetId="7">第9号!$A$1:$AG$38</definedName>
    <definedName name="_xlnm.Print_Area" localSheetId="12">別紙2!$A$1:$AG$56</definedName>
  </definedNames>
  <calcPr calcId="191029"/>
</workbook>
</file>

<file path=xl/calcChain.xml><?xml version="1.0" encoding="utf-8"?>
<calcChain xmlns="http://schemas.openxmlformats.org/spreadsheetml/2006/main">
  <c r="A47" i="5" l="1"/>
  <c r="A44" i="5"/>
  <c r="H30" i="14" l="1"/>
  <c r="Y12" i="7" l="1"/>
  <c r="Y12" i="13"/>
  <c r="Y12" i="12"/>
  <c r="Y12" i="11"/>
  <c r="Y12" i="10"/>
  <c r="Y12" i="9"/>
  <c r="Y12" i="6"/>
  <c r="H29" i="14" l="1"/>
  <c r="H28" i="14"/>
  <c r="H27" i="14"/>
  <c r="H26" i="14"/>
  <c r="H25" i="14"/>
  <c r="H24" i="14"/>
  <c r="H23" i="14"/>
  <c r="H22" i="14"/>
  <c r="H21" i="14"/>
  <c r="H20" i="14"/>
  <c r="H18" i="14"/>
  <c r="G175" i="14" l="1"/>
  <c r="G187" i="14" l="1"/>
  <c r="G186" i="14"/>
  <c r="M23" i="8" l="1"/>
  <c r="J23" i="8"/>
  <c r="G23" i="8"/>
  <c r="AD19" i="17"/>
  <c r="W19" i="17"/>
  <c r="AD18" i="17"/>
  <c r="W18" i="17"/>
  <c r="H168" i="14"/>
  <c r="H167" i="14"/>
  <c r="H166" i="14"/>
  <c r="H165" i="14"/>
  <c r="AD28" i="16"/>
  <c r="W28" i="16"/>
  <c r="AD27" i="16"/>
  <c r="W27" i="16"/>
  <c r="H111" i="14"/>
  <c r="H110" i="14"/>
  <c r="H109" i="14"/>
  <c r="H108" i="14"/>
  <c r="AD5" i="17"/>
  <c r="AD14" i="16"/>
  <c r="AD19" i="8"/>
  <c r="AD20" i="7"/>
  <c r="AD20" i="13"/>
  <c r="AD20" i="12"/>
  <c r="AD20" i="11"/>
  <c r="AD20" i="10"/>
  <c r="AD22" i="9"/>
  <c r="AD20" i="6"/>
  <c r="J34" i="5"/>
  <c r="J19" i="8"/>
  <c r="G92" i="14"/>
  <c r="O34" i="5"/>
  <c r="M18" i="16"/>
  <c r="G91" i="14"/>
  <c r="H78" i="14"/>
  <c r="H35" i="14"/>
  <c r="H90" i="14"/>
  <c r="H76" i="14"/>
  <c r="H77" i="14"/>
  <c r="J40" i="5" l="1"/>
  <c r="O19" i="17"/>
  <c r="H19" i="17"/>
  <c r="O18" i="17"/>
  <c r="H18" i="17"/>
  <c r="O28" i="16"/>
  <c r="H28" i="16"/>
  <c r="O27" i="16"/>
  <c r="H27" i="16"/>
  <c r="H156" i="14" l="1"/>
  <c r="H155" i="14"/>
  <c r="H154" i="14"/>
  <c r="H150" i="14"/>
  <c r="H149" i="14"/>
  <c r="H148" i="14"/>
  <c r="H142" i="14"/>
  <c r="H141" i="14"/>
  <c r="H140" i="14"/>
  <c r="H139" i="14"/>
  <c r="H138" i="14"/>
  <c r="H134" i="14"/>
  <c r="H133" i="14"/>
  <c r="H132" i="14"/>
  <c r="H131" i="14"/>
  <c r="H130" i="14"/>
  <c r="H129" i="14"/>
  <c r="H128" i="14"/>
  <c r="X32" i="9" l="1"/>
  <c r="T11" i="5"/>
  <c r="J20" i="13"/>
  <c r="J12" i="13"/>
  <c r="G12" i="13"/>
  <c r="D12" i="13"/>
  <c r="T8" i="13"/>
  <c r="T7" i="13"/>
  <c r="U6" i="13"/>
  <c r="AA36" i="12"/>
  <c r="X36" i="12"/>
  <c r="U36" i="12"/>
  <c r="O36" i="12"/>
  <c r="L36" i="12"/>
  <c r="I36" i="12"/>
  <c r="J20" i="12"/>
  <c r="J12" i="12"/>
  <c r="G12" i="12"/>
  <c r="D12" i="12"/>
  <c r="T8" i="12"/>
  <c r="T7" i="12"/>
  <c r="U6" i="12"/>
  <c r="J12" i="11"/>
  <c r="G12" i="11"/>
  <c r="D12" i="11"/>
  <c r="T8" i="11"/>
  <c r="T7" i="11"/>
  <c r="U6" i="11"/>
  <c r="J20" i="11"/>
  <c r="J20" i="10"/>
  <c r="J22" i="9"/>
  <c r="T8" i="10"/>
  <c r="T7" i="10"/>
  <c r="U6" i="10"/>
  <c r="J12" i="10"/>
  <c r="G12" i="10"/>
  <c r="D12" i="10"/>
  <c r="H33" i="9"/>
  <c r="T9" i="5"/>
  <c r="H32" i="9"/>
  <c r="T8" i="5"/>
  <c r="H31" i="9"/>
  <c r="T7" i="7"/>
  <c r="I30" i="9"/>
  <c r="U6" i="4"/>
  <c r="J12" i="9"/>
  <c r="G12" i="9"/>
  <c r="D12" i="9"/>
  <c r="T8" i="9"/>
  <c r="T7" i="9"/>
  <c r="U6" i="9"/>
  <c r="J26" i="9"/>
  <c r="I25" i="5"/>
  <c r="J20" i="7"/>
  <c r="T8" i="8"/>
  <c r="T7" i="8"/>
  <c r="U6" i="8"/>
  <c r="W55" i="17"/>
  <c r="X50" i="17" s="1"/>
  <c r="L55" i="17"/>
  <c r="W46" i="17"/>
  <c r="X31" i="17" s="1"/>
  <c r="X40" i="17"/>
  <c r="X38" i="17"/>
  <c r="X36" i="17"/>
  <c r="M42" i="17"/>
  <c r="M40" i="17"/>
  <c r="M38" i="17"/>
  <c r="M36" i="17"/>
  <c r="H176" i="14"/>
  <c r="H177" i="14"/>
  <c r="H178" i="14"/>
  <c r="H179" i="14"/>
  <c r="H180" i="14"/>
  <c r="H181" i="14"/>
  <c r="H182" i="14"/>
  <c r="H185" i="14"/>
  <c r="H184" i="14"/>
  <c r="H183" i="14"/>
  <c r="Q9" i="17"/>
  <c r="Q18" i="16"/>
  <c r="C22" i="17"/>
  <c r="H169" i="14"/>
  <c r="H164" i="14"/>
  <c r="H163" i="14"/>
  <c r="H162" i="14"/>
  <c r="H161" i="14"/>
  <c r="H160" i="14"/>
  <c r="L13" i="17"/>
  <c r="L22" i="16"/>
  <c r="V12" i="17"/>
  <c r="V21" i="16"/>
  <c r="L14" i="17"/>
  <c r="L23" i="16"/>
  <c r="M12" i="17"/>
  <c r="M21" i="16"/>
  <c r="L11" i="17"/>
  <c r="L20" i="16"/>
  <c r="V10" i="17"/>
  <c r="V19" i="16"/>
  <c r="M10" i="17"/>
  <c r="M19" i="16"/>
  <c r="U18" i="16"/>
  <c r="L8" i="17"/>
  <c r="L17" i="16"/>
  <c r="L5" i="17"/>
  <c r="L14" i="16"/>
  <c r="AE51" i="7"/>
  <c r="AB51" i="7"/>
  <c r="Y51" i="7"/>
  <c r="R24" i="7"/>
  <c r="AA34" i="7"/>
  <c r="O24" i="7"/>
  <c r="X34" i="7"/>
  <c r="L24" i="7"/>
  <c r="U34" i="7"/>
  <c r="T8" i="7"/>
  <c r="U6" i="7"/>
  <c r="J12" i="7"/>
  <c r="J12" i="6"/>
  <c r="G12" i="7"/>
  <c r="G12" i="6"/>
  <c r="D12" i="7"/>
  <c r="D12" i="6"/>
  <c r="J20" i="6"/>
  <c r="O34" i="7"/>
  <c r="R24" i="6"/>
  <c r="L34" i="7"/>
  <c r="O24" i="6"/>
  <c r="I34" i="7"/>
  <c r="L24" i="6"/>
  <c r="G30" i="7"/>
  <c r="G30" i="6"/>
  <c r="H29" i="7"/>
  <c r="H29" i="6"/>
  <c r="G28" i="7"/>
  <c r="G28" i="6"/>
  <c r="G31" i="6"/>
  <c r="G32" i="6"/>
  <c r="H36" i="14"/>
  <c r="T8" i="6"/>
  <c r="T7" i="6"/>
  <c r="T7" i="5"/>
  <c r="U6" i="6"/>
  <c r="U6" i="5"/>
  <c r="X56" i="7"/>
  <c r="O56" i="7"/>
  <c r="Y54" i="7"/>
  <c r="U54" i="7"/>
  <c r="Q54" i="7"/>
  <c r="A55" i="17" l="1"/>
  <c r="M50" i="17"/>
  <c r="L46" i="17"/>
  <c r="M31" i="17" s="1"/>
  <c r="C31" i="16"/>
  <c r="H120" i="14"/>
  <c r="A46" i="17" l="1"/>
  <c r="W54" i="16"/>
  <c r="X49" i="16" s="1"/>
  <c r="L54" i="16"/>
  <c r="W45" i="16"/>
  <c r="X40" i="16" s="1"/>
  <c r="L45" i="16"/>
  <c r="H107" i="14"/>
  <c r="H106" i="14"/>
  <c r="H103" i="14"/>
  <c r="H102" i="14"/>
  <c r="H105" i="14"/>
  <c r="H104" i="14"/>
  <c r="B20" i="4"/>
  <c r="B6" i="16"/>
  <c r="T52" i="7"/>
  <c r="H119" i="14"/>
  <c r="H115" i="14"/>
  <c r="H117" i="14"/>
  <c r="H118" i="14"/>
  <c r="H113" i="14"/>
  <c r="H114" i="14"/>
  <c r="H116" i="14"/>
  <c r="H112" i="14"/>
  <c r="A54" i="16" l="1"/>
  <c r="A45" i="16"/>
  <c r="M49" i="16"/>
  <c r="M40" i="16"/>
  <c r="H100" i="14"/>
  <c r="H38" i="14"/>
  <c r="Q11" i="16"/>
  <c r="H11" i="16"/>
  <c r="Q10" i="16"/>
  <c r="H10" i="16"/>
  <c r="H99" i="14"/>
  <c r="AA7" i="16" l="1"/>
  <c r="Y7" i="16"/>
  <c r="B7" i="16"/>
  <c r="U6" i="16"/>
  <c r="S6" i="16"/>
  <c r="H97" i="14"/>
  <c r="H96" i="14"/>
  <c r="H98" i="14"/>
  <c r="H101" i="14"/>
  <c r="H70" i="14"/>
  <c r="H71" i="14"/>
  <c r="H72" i="14"/>
  <c r="H73" i="14"/>
  <c r="H74" i="14"/>
  <c r="H75" i="14"/>
  <c r="AC36" i="5"/>
  <c r="Z36" i="5"/>
  <c r="W36" i="5"/>
  <c r="Q36" i="5"/>
  <c r="N36" i="5"/>
  <c r="K36" i="5"/>
  <c r="AB28" i="5"/>
  <c r="O28" i="5"/>
  <c r="I32" i="5"/>
  <c r="S27" i="5"/>
  <c r="K27" i="5"/>
  <c r="N26" i="5"/>
  <c r="K26" i="5"/>
  <c r="I26" i="5"/>
  <c r="I24" i="5"/>
  <c r="AB10" i="5"/>
  <c r="Y10" i="5"/>
  <c r="V10" i="5"/>
  <c r="T10" i="5"/>
  <c r="T10" i="4"/>
  <c r="G48" i="4" l="1"/>
  <c r="AA47" i="4"/>
  <c r="X47" i="4"/>
  <c r="U47" i="4"/>
  <c r="O47" i="4"/>
  <c r="L47" i="4"/>
  <c r="I47" i="4"/>
  <c r="G42" i="4"/>
  <c r="Q41" i="4"/>
  <c r="I41" i="4"/>
  <c r="I40" i="4"/>
  <c r="G39" i="4"/>
  <c r="G38" i="4"/>
  <c r="L37" i="4"/>
  <c r="I37" i="4"/>
  <c r="G37" i="4"/>
  <c r="G36" i="4"/>
  <c r="G65" i="14"/>
  <c r="AA27" i="5" s="1"/>
  <c r="G35" i="4"/>
  <c r="I20" i="4"/>
  <c r="T9" i="4"/>
  <c r="T8" i="4"/>
  <c r="T7" i="4"/>
  <c r="W33" i="4"/>
  <c r="G34" i="4"/>
  <c r="G33" i="4"/>
  <c r="G32" i="4"/>
  <c r="H31" i="4"/>
  <c r="Y41" i="4" l="1"/>
  <c r="H11" i="14"/>
  <c r="H89" i="14"/>
  <c r="H88" i="14"/>
  <c r="H87" i="14"/>
  <c r="H83" i="14"/>
  <c r="H82" i="14"/>
  <c r="H66" i="14"/>
  <c r="H64" i="14"/>
  <c r="H63" i="14"/>
  <c r="H60" i="14"/>
  <c r="H59" i="14"/>
  <c r="H58" i="14"/>
  <c r="H57" i="14"/>
  <c r="H56" i="14"/>
  <c r="H55" i="14"/>
  <c r="H54" i="14"/>
  <c r="H53" i="14"/>
  <c r="G43" i="14" l="1"/>
  <c r="H39" i="14"/>
  <c r="H42" i="14"/>
  <c r="H41" i="14"/>
  <c r="H40" i="14"/>
  <c r="H37" i="14"/>
  <c r="H49" i="14" l="1"/>
  <c r="X20" i="4"/>
  <c r="S20" i="4"/>
  <c r="E27" i="4" s="1"/>
  <c r="H46" i="14"/>
  <c r="H47" i="14"/>
  <c r="H44" i="14"/>
  <c r="H48" i="14"/>
  <c r="H45" i="14"/>
  <c r="H10" i="14"/>
  <c r="H9" i="14"/>
  <c r="H34" i="14"/>
  <c r="F24" i="4" l="1"/>
  <c r="U26" i="4"/>
  <c r="E26" i="4"/>
  <c r="E25" i="4"/>
  <c r="E22" i="4"/>
  <c r="E23" i="4"/>
  <c r="H8" i="14"/>
  <c r="H14" i="14" l="1"/>
  <c r="H13" i="14"/>
  <c r="H12" i="14"/>
  <c r="H7" i="14"/>
  <c r="H6" i="14"/>
  <c r="A24" i="13" l="1"/>
  <c r="AA37" i="12"/>
  <c r="X37" i="12"/>
  <c r="U37" i="12"/>
  <c r="O37" i="12"/>
  <c r="L37" i="12"/>
  <c r="A30" i="12"/>
  <c r="A24" i="12"/>
  <c r="A30" i="11"/>
  <c r="A24" i="11"/>
  <c r="A36" i="10"/>
  <c r="V31" i="10"/>
  <c r="K31" i="10"/>
  <c r="R48" i="9"/>
  <c r="O48" i="9"/>
  <c r="L48" i="9"/>
  <c r="A42" i="9"/>
  <c r="P38" i="9"/>
  <c r="M38" i="9"/>
  <c r="J38" i="9"/>
  <c r="H38" i="9"/>
  <c r="H37" i="9"/>
  <c r="X36" i="9"/>
  <c r="H36" i="9"/>
  <c r="H35" i="9"/>
  <c r="I3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卓也</author>
  </authors>
  <commentList>
    <comment ref="AG2" authorId="0" shapeId="0" xr:uid="{00000000-0006-0000-0C00-000001000000}">
      <text>
        <r>
          <rPr>
            <b/>
            <sz val="14"/>
            <color indexed="81"/>
            <rFont val="ＭＳ Ｐゴシック"/>
            <family val="3"/>
            <charset val="128"/>
          </rPr>
          <t>日付は空欄でお願いします。</t>
        </r>
      </text>
    </comment>
  </commentList>
</comments>
</file>

<file path=xl/sharedStrings.xml><?xml version="1.0" encoding="utf-8"?>
<sst xmlns="http://schemas.openxmlformats.org/spreadsheetml/2006/main" count="924" uniqueCount="414">
  <si>
    <t>様式第１号（第７条関係）</t>
    <rPh sb="0" eb="2">
      <t>ヨウシキ</t>
    </rPh>
    <rPh sb="2" eb="3">
      <t>ダイ</t>
    </rPh>
    <rPh sb="4" eb="5">
      <t>ゴウ</t>
    </rPh>
    <rPh sb="6" eb="7">
      <t>ダイ</t>
    </rPh>
    <rPh sb="8" eb="9">
      <t>ジョウ</t>
    </rPh>
    <rPh sb="9" eb="11">
      <t>カンケイ</t>
    </rPh>
    <phoneticPr fontId="1"/>
  </si>
  <si>
    <t>令和</t>
    <rPh sb="0" eb="2">
      <t>レイワ</t>
    </rPh>
    <phoneticPr fontId="1"/>
  </si>
  <si>
    <t>年</t>
    <rPh sb="0" eb="1">
      <t>ネン</t>
    </rPh>
    <phoneticPr fontId="1"/>
  </si>
  <si>
    <t>月</t>
    <rPh sb="0" eb="1">
      <t>ガツ</t>
    </rPh>
    <phoneticPr fontId="1"/>
  </si>
  <si>
    <t>日</t>
    <rPh sb="0" eb="1">
      <t>ニチ</t>
    </rPh>
    <phoneticPr fontId="1"/>
  </si>
  <si>
    <t>（宛先）岡　崎　市　長</t>
    <rPh sb="1" eb="3">
      <t>アテサキ</t>
    </rPh>
    <rPh sb="4" eb="5">
      <t>オカ</t>
    </rPh>
    <rPh sb="6" eb="7">
      <t>サキ</t>
    </rPh>
    <rPh sb="8" eb="9">
      <t>シ</t>
    </rPh>
    <rPh sb="10" eb="11">
      <t>チョウ</t>
    </rPh>
    <phoneticPr fontId="1"/>
  </si>
  <si>
    <t>申請予定者</t>
    <rPh sb="0" eb="2">
      <t>シンセイ</t>
    </rPh>
    <rPh sb="2" eb="5">
      <t>ヨテイシャ</t>
    </rPh>
    <phoneticPr fontId="1"/>
  </si>
  <si>
    <t>住　　所</t>
    <rPh sb="0" eb="1">
      <t>ジュウ</t>
    </rPh>
    <rPh sb="3" eb="4">
      <t>ショ</t>
    </rPh>
    <phoneticPr fontId="1"/>
  </si>
  <si>
    <t>〒</t>
    <phoneticPr fontId="1"/>
  </si>
  <si>
    <t>フリガナ</t>
    <phoneticPr fontId="1"/>
  </si>
  <si>
    <t>氏　　名</t>
    <rPh sb="0" eb="1">
      <t>フリ</t>
    </rPh>
    <rPh sb="3" eb="4">
      <t>ガナ</t>
    </rPh>
    <phoneticPr fontId="1"/>
  </si>
  <si>
    <t>電話番号</t>
    <rPh sb="0" eb="2">
      <t>デンワ</t>
    </rPh>
    <rPh sb="2" eb="4">
      <t>バンゴウ</t>
    </rPh>
    <phoneticPr fontId="1"/>
  </si>
  <si>
    <t>　岡崎市住宅・建築物耐震化事業補助金交付要綱第７条第１項の規定により、補助金の交付を受けたいので、関係書類を添えて事前相談書を提出します。</t>
    <rPh sb="1" eb="4">
      <t>オカザキシ</t>
    </rPh>
    <phoneticPr fontId="1"/>
  </si>
  <si>
    <t>建物所有者</t>
    <rPh sb="0" eb="2">
      <t>タテモノ</t>
    </rPh>
    <rPh sb="2" eb="5">
      <t>ショユウシャ</t>
    </rPh>
    <phoneticPr fontId="1"/>
  </si>
  <si>
    <t>施工業者等</t>
    <rPh sb="0" eb="2">
      <t>セコウ</t>
    </rPh>
    <rPh sb="2" eb="4">
      <t>ギョウシャ</t>
    </rPh>
    <rPh sb="4" eb="5">
      <t>トウ</t>
    </rPh>
    <phoneticPr fontId="1"/>
  </si>
  <si>
    <t>その他</t>
    <rPh sb="2" eb="3">
      <t>タ</t>
    </rPh>
    <phoneticPr fontId="1"/>
  </si>
  <si>
    <t>（</t>
    <phoneticPr fontId="1"/>
  </si>
  <si>
    <t>）</t>
    <phoneticPr fontId="1"/>
  </si>
  <si>
    <t>会社名等</t>
    <rPh sb="0" eb="3">
      <t>カイシャメイ</t>
    </rPh>
    <rPh sb="3" eb="4">
      <t>トウ</t>
    </rPh>
    <phoneticPr fontId="1"/>
  </si>
  <si>
    <t>所 在 地</t>
    <rPh sb="0" eb="1">
      <t>トコロ</t>
    </rPh>
    <rPh sb="2" eb="3">
      <t>ザイ</t>
    </rPh>
    <rPh sb="4" eb="5">
      <t>チ</t>
    </rPh>
    <phoneticPr fontId="1"/>
  </si>
  <si>
    <t>〒</t>
    <phoneticPr fontId="1"/>
  </si>
  <si>
    <t>フリガナ</t>
    <phoneticPr fontId="1"/>
  </si>
  <si>
    <t>氏　　名</t>
    <rPh sb="0" eb="1">
      <t>シ</t>
    </rPh>
    <rPh sb="3" eb="4">
      <t>メイ</t>
    </rPh>
    <phoneticPr fontId="1"/>
  </si>
  <si>
    <t>所有者</t>
    <rPh sb="0" eb="3">
      <t>ショユウシャ</t>
    </rPh>
    <phoneticPr fontId="1"/>
  </si>
  <si>
    <t>〒</t>
    <phoneticPr fontId="1"/>
  </si>
  <si>
    <t>フリガナ</t>
    <phoneticPr fontId="1"/>
  </si>
  <si>
    <t>建築物</t>
    <rPh sb="0" eb="3">
      <t>ケンチクブツ</t>
    </rPh>
    <phoneticPr fontId="1"/>
  </si>
  <si>
    <t>建物名称</t>
    <rPh sb="0" eb="2">
      <t>タテモノ</t>
    </rPh>
    <rPh sb="2" eb="4">
      <t>メイショウ</t>
    </rPh>
    <phoneticPr fontId="1"/>
  </si>
  <si>
    <t>建築年月</t>
    <rPh sb="0" eb="2">
      <t>ケンチク</t>
    </rPh>
    <rPh sb="2" eb="4">
      <t>ネンゲツ</t>
    </rPh>
    <phoneticPr fontId="1"/>
  </si>
  <si>
    <t>月</t>
    <rPh sb="0" eb="1">
      <t>ゲツ</t>
    </rPh>
    <phoneticPr fontId="1"/>
  </si>
  <si>
    <t>頃着工</t>
    <rPh sb="0" eb="1">
      <t>ゴロ</t>
    </rPh>
    <rPh sb="1" eb="3">
      <t>チャッコウ</t>
    </rPh>
    <phoneticPr fontId="1"/>
  </si>
  <si>
    <t>用　　途</t>
    <rPh sb="0" eb="1">
      <t>ヨウ</t>
    </rPh>
    <rPh sb="3" eb="4">
      <t>ト</t>
    </rPh>
    <phoneticPr fontId="1"/>
  </si>
  <si>
    <t>構造形式</t>
    <rPh sb="0" eb="2">
      <t>コウゾウ</t>
    </rPh>
    <rPh sb="2" eb="4">
      <t>ケイシキ</t>
    </rPh>
    <phoneticPr fontId="1"/>
  </si>
  <si>
    <t>階　　数</t>
    <rPh sb="0" eb="1">
      <t>カイ</t>
    </rPh>
    <rPh sb="3" eb="4">
      <t>スウ</t>
    </rPh>
    <phoneticPr fontId="1"/>
  </si>
  <si>
    <t>地上</t>
    <rPh sb="0" eb="2">
      <t>チジョウ</t>
    </rPh>
    <phoneticPr fontId="1"/>
  </si>
  <si>
    <t>階</t>
    <rPh sb="0" eb="1">
      <t>カイ</t>
    </rPh>
    <phoneticPr fontId="1"/>
  </si>
  <si>
    <t>延べ床面積</t>
    <rPh sb="0" eb="1">
      <t>ノ</t>
    </rPh>
    <rPh sb="2" eb="5">
      <t>ユカメンセキ</t>
    </rPh>
    <phoneticPr fontId="1"/>
  </si>
  <si>
    <t>１階</t>
    <rPh sb="1" eb="2">
      <t>カイ</t>
    </rPh>
    <phoneticPr fontId="1"/>
  </si>
  <si>
    <t>㎡</t>
    <phoneticPr fontId="1"/>
  </si>
  <si>
    <t>２階</t>
    <rPh sb="1" eb="2">
      <t>カイ</t>
    </rPh>
    <phoneticPr fontId="1"/>
  </si>
  <si>
    <t>合計</t>
    <rPh sb="0" eb="2">
      <t>ゴウケイ</t>
    </rPh>
    <phoneticPr fontId="1"/>
  </si>
  <si>
    <t>診断結果
（最小値）</t>
    <rPh sb="0" eb="2">
      <t>シンダン</t>
    </rPh>
    <rPh sb="2" eb="4">
      <t>ケッカ</t>
    </rPh>
    <rPh sb="6" eb="9">
      <t>サイショウチ</t>
    </rPh>
    <phoneticPr fontId="1"/>
  </si>
  <si>
    <t>予定工期</t>
    <rPh sb="0" eb="2">
      <t>ヨテイ</t>
    </rPh>
    <rPh sb="2" eb="4">
      <t>コウキ</t>
    </rPh>
    <phoneticPr fontId="1"/>
  </si>
  <si>
    <t>～</t>
    <phoneticPr fontId="1"/>
  </si>
  <si>
    <t>工事見積額</t>
    <rPh sb="0" eb="2">
      <t>コウジ</t>
    </rPh>
    <rPh sb="2" eb="4">
      <t>ミツモリ</t>
    </rPh>
    <rPh sb="4" eb="5">
      <t>ガク</t>
    </rPh>
    <phoneticPr fontId="1"/>
  </si>
  <si>
    <t>円</t>
    <rPh sb="0" eb="1">
      <t>エン</t>
    </rPh>
    <phoneticPr fontId="1"/>
  </si>
  <si>
    <t>様式第２号（第８条関係）</t>
    <rPh sb="0" eb="2">
      <t>ヨウシキ</t>
    </rPh>
    <rPh sb="2" eb="3">
      <t>ダイ</t>
    </rPh>
    <rPh sb="4" eb="5">
      <t>ゴウ</t>
    </rPh>
    <rPh sb="6" eb="7">
      <t>ダイ</t>
    </rPh>
    <rPh sb="8" eb="9">
      <t>ジョウ</t>
    </rPh>
    <rPh sb="9" eb="11">
      <t>カンケイ</t>
    </rPh>
    <phoneticPr fontId="1"/>
  </si>
  <si>
    <t>申請者</t>
    <rPh sb="0" eb="2">
      <t>シンセイ</t>
    </rPh>
    <phoneticPr fontId="1"/>
  </si>
  <si>
    <t>フリガナ</t>
    <phoneticPr fontId="1"/>
  </si>
  <si>
    <t>生年月日</t>
    <rPh sb="0" eb="2">
      <t>セイネン</t>
    </rPh>
    <rPh sb="2" eb="4">
      <t>ガッピ</t>
    </rPh>
    <phoneticPr fontId="1"/>
  </si>
  <si>
    <t>記</t>
    <rPh sb="0" eb="1">
      <t>シル</t>
    </rPh>
    <phoneticPr fontId="1"/>
  </si>
  <si>
    <t>１　建築物の概要</t>
    <rPh sb="2" eb="5">
      <t>ケンチクブツ</t>
    </rPh>
    <rPh sb="6" eb="8">
      <t>ガイヨウ</t>
    </rPh>
    <phoneticPr fontId="1"/>
  </si>
  <si>
    <t>(1)　所有者氏名</t>
    <rPh sb="4" eb="7">
      <t>ショユウシャ</t>
    </rPh>
    <rPh sb="7" eb="9">
      <t>シメイ</t>
    </rPh>
    <phoneticPr fontId="1"/>
  </si>
  <si>
    <t>(2)　所在地</t>
    <rPh sb="4" eb="7">
      <t>ショザイチ</t>
    </rPh>
    <phoneticPr fontId="1"/>
  </si>
  <si>
    <t>(3)　建築時期</t>
    <rPh sb="4" eb="6">
      <t>ケンチク</t>
    </rPh>
    <rPh sb="6" eb="8">
      <t>ジキ</t>
    </rPh>
    <phoneticPr fontId="1"/>
  </si>
  <si>
    <t>(4)　面積</t>
    <rPh sb="4" eb="6">
      <t>メンセキ</t>
    </rPh>
    <phoneticPr fontId="1"/>
  </si>
  <si>
    <t>(5)　区域等</t>
    <rPh sb="4" eb="6">
      <t>クイキ</t>
    </rPh>
    <rPh sb="6" eb="7">
      <t>トウ</t>
    </rPh>
    <phoneticPr fontId="1"/>
  </si>
  <si>
    <t>土地区画整理</t>
    <rPh sb="0" eb="2">
      <t>トチ</t>
    </rPh>
    <rPh sb="2" eb="4">
      <t>クカク</t>
    </rPh>
    <rPh sb="4" eb="6">
      <t>セイリ</t>
    </rPh>
    <phoneticPr fontId="1"/>
  </si>
  <si>
    <t>都市計画施設</t>
    <rPh sb="0" eb="2">
      <t>トシ</t>
    </rPh>
    <rPh sb="2" eb="4">
      <t>ケイカク</t>
    </rPh>
    <rPh sb="4" eb="6">
      <t>シセツ</t>
    </rPh>
    <phoneticPr fontId="1"/>
  </si>
  <si>
    <t>２　木造住宅耐震改修工事費等補助事業の概要</t>
    <rPh sb="2" eb="4">
      <t>モクゾウ</t>
    </rPh>
    <rPh sb="4" eb="6">
      <t>ジュウタク</t>
    </rPh>
    <rPh sb="6" eb="8">
      <t>タイシン</t>
    </rPh>
    <rPh sb="8" eb="10">
      <t>カイシュウ</t>
    </rPh>
    <rPh sb="10" eb="12">
      <t>コウジ</t>
    </rPh>
    <rPh sb="12" eb="13">
      <t>ヒ</t>
    </rPh>
    <rPh sb="13" eb="14">
      <t>トウ</t>
    </rPh>
    <rPh sb="14" eb="16">
      <t>ホジョ</t>
    </rPh>
    <rPh sb="16" eb="18">
      <t>ジギョウ</t>
    </rPh>
    <rPh sb="19" eb="21">
      <t>ガイヨウ</t>
    </rPh>
    <phoneticPr fontId="1"/>
  </si>
  <si>
    <t>(1)　工事の名称</t>
    <rPh sb="4" eb="6">
      <t>コウジ</t>
    </rPh>
    <rPh sb="7" eb="9">
      <t>メイショウ</t>
    </rPh>
    <phoneticPr fontId="1"/>
  </si>
  <si>
    <t>～</t>
    <phoneticPr fontId="1"/>
  </si>
  <si>
    <t>３　補助金交付申請額</t>
    <rPh sb="2" eb="5">
      <t>ホジョキン</t>
    </rPh>
    <rPh sb="5" eb="7">
      <t>コウフ</t>
    </rPh>
    <rPh sb="7" eb="9">
      <t>シンセイ</t>
    </rPh>
    <rPh sb="9" eb="10">
      <t>ガク</t>
    </rPh>
    <phoneticPr fontId="1"/>
  </si>
  <si>
    <t>金</t>
    <rPh sb="0" eb="1">
      <t>キン</t>
    </rPh>
    <phoneticPr fontId="1"/>
  </si>
  <si>
    <t>４　添付書類</t>
    <rPh sb="2" eb="4">
      <t>テンプ</t>
    </rPh>
    <rPh sb="4" eb="6">
      <t>ショルイ</t>
    </rPh>
    <phoneticPr fontId="1"/>
  </si>
  <si>
    <t>(3)　木造住宅耐震診断結果報告書の写し</t>
    <phoneticPr fontId="1"/>
  </si>
  <si>
    <t>(6)  接合金物を示した図面、接合金物選定の為の計算書（Ｎ値計算書等）</t>
    <phoneticPr fontId="1"/>
  </si>
  <si>
    <t>様式第４号（第10条関係）</t>
    <rPh sb="0" eb="2">
      <t>ヨウシキ</t>
    </rPh>
    <rPh sb="2" eb="3">
      <t>ダイ</t>
    </rPh>
    <rPh sb="4" eb="5">
      <t>ゴウ</t>
    </rPh>
    <rPh sb="6" eb="7">
      <t>ダイ</t>
    </rPh>
    <rPh sb="9" eb="10">
      <t>ジョウ</t>
    </rPh>
    <rPh sb="10" eb="12">
      <t>カンケイ</t>
    </rPh>
    <phoneticPr fontId="1"/>
  </si>
  <si>
    <t>申請者</t>
    <rPh sb="0" eb="3">
      <t>シンセイシャ</t>
    </rPh>
    <phoneticPr fontId="1"/>
  </si>
  <si>
    <t>日付け</t>
    <rPh sb="0" eb="1">
      <t>ニチ</t>
    </rPh>
    <rPh sb="1" eb="2">
      <t>ヅケ</t>
    </rPh>
    <phoneticPr fontId="1"/>
  </si>
  <si>
    <t>号により交付決</t>
    <rPh sb="0" eb="1">
      <t>ゴウ</t>
    </rPh>
    <rPh sb="4" eb="6">
      <t>コウフ</t>
    </rPh>
    <rPh sb="6" eb="7">
      <t>ケツ</t>
    </rPh>
    <phoneticPr fontId="1"/>
  </si>
  <si>
    <t>１　工事の名称</t>
    <rPh sb="2" eb="4">
      <t>コウジ</t>
    </rPh>
    <rPh sb="5" eb="7">
      <t>メイショウ</t>
    </rPh>
    <phoneticPr fontId="1"/>
  </si>
  <si>
    <t>２　着手年月日</t>
    <rPh sb="2" eb="4">
      <t>チャクシュ</t>
    </rPh>
    <rPh sb="4" eb="7">
      <t>ネンガッピ</t>
    </rPh>
    <phoneticPr fontId="1"/>
  </si>
  <si>
    <t>３　施工者</t>
    <rPh sb="2" eb="4">
      <t>セコウ</t>
    </rPh>
    <rPh sb="4" eb="5">
      <t>シャ</t>
    </rPh>
    <phoneticPr fontId="1"/>
  </si>
  <si>
    <t>施工者の名称</t>
    <rPh sb="0" eb="3">
      <t>セコウシャ</t>
    </rPh>
    <rPh sb="4" eb="6">
      <t>メイショウ</t>
    </rPh>
    <phoneticPr fontId="1"/>
  </si>
  <si>
    <t>所在地</t>
    <rPh sb="0" eb="3">
      <t>ショザイチ</t>
    </rPh>
    <phoneticPr fontId="1"/>
  </si>
  <si>
    <t>現場責任者</t>
    <rPh sb="0" eb="2">
      <t>ゲンバ</t>
    </rPh>
    <rPh sb="2" eb="5">
      <t>セキニンシャ</t>
    </rPh>
    <phoneticPr fontId="1"/>
  </si>
  <si>
    <t>(1)　耐震改修工事着手の状態が確認できる写真</t>
    <phoneticPr fontId="1"/>
  </si>
  <si>
    <t>様式第11号（第15条関係）</t>
    <rPh sb="0" eb="2">
      <t>ヨウシキ</t>
    </rPh>
    <rPh sb="2" eb="3">
      <t>ダイ</t>
    </rPh>
    <rPh sb="5" eb="6">
      <t>ゴウ</t>
    </rPh>
    <rPh sb="7" eb="8">
      <t>ダイ</t>
    </rPh>
    <rPh sb="10" eb="11">
      <t>ジョウ</t>
    </rPh>
    <rPh sb="11" eb="13">
      <t>カンケイ</t>
    </rPh>
    <phoneticPr fontId="1"/>
  </si>
  <si>
    <t>２　完了年月日</t>
    <rPh sb="2" eb="4">
      <t>カンリョウ</t>
    </rPh>
    <rPh sb="4" eb="7">
      <t>ネンガッピ</t>
    </rPh>
    <phoneticPr fontId="1"/>
  </si>
  <si>
    <t>住所</t>
    <rPh sb="0" eb="2">
      <t>ジュウショ</t>
    </rPh>
    <phoneticPr fontId="1"/>
  </si>
  <si>
    <t>〒</t>
    <phoneticPr fontId="1"/>
  </si>
  <si>
    <t>４　工事期間</t>
    <rPh sb="2" eb="4">
      <t>コウジ</t>
    </rPh>
    <rPh sb="4" eb="6">
      <t>キカン</t>
    </rPh>
    <phoneticPr fontId="1"/>
  </si>
  <si>
    <t>５　添付書類</t>
    <rPh sb="2" eb="4">
      <t>テンプ</t>
    </rPh>
    <rPh sb="4" eb="6">
      <t>ショルイ</t>
    </rPh>
    <phoneticPr fontId="1"/>
  </si>
  <si>
    <t>【耐震改修工事の完了の確認】</t>
    <rPh sb="1" eb="3">
      <t>タイシン</t>
    </rPh>
    <rPh sb="3" eb="5">
      <t>カイシュウ</t>
    </rPh>
    <rPh sb="5" eb="7">
      <t>コウジ</t>
    </rPh>
    <rPh sb="8" eb="10">
      <t>カンリョウ</t>
    </rPh>
    <rPh sb="11" eb="13">
      <t>カクニン</t>
    </rPh>
    <phoneticPr fontId="1"/>
  </si>
  <si>
    <t>耐震改修工事完了確認者</t>
    <rPh sb="0" eb="2">
      <t>タイシン</t>
    </rPh>
    <rPh sb="2" eb="4">
      <t>カイシュウ</t>
    </rPh>
    <rPh sb="4" eb="6">
      <t>コウジ</t>
    </rPh>
    <rPh sb="6" eb="8">
      <t>カンリョウ</t>
    </rPh>
    <rPh sb="8" eb="10">
      <t>カクニン</t>
    </rPh>
    <rPh sb="10" eb="11">
      <t>シャ</t>
    </rPh>
    <phoneticPr fontId="1"/>
  </si>
  <si>
    <t>建築士資格</t>
    <rPh sb="0" eb="2">
      <t>ケンチク</t>
    </rPh>
    <rPh sb="2" eb="3">
      <t>シ</t>
    </rPh>
    <rPh sb="3" eb="5">
      <t>シカク</t>
    </rPh>
    <phoneticPr fontId="1"/>
  </si>
  <si>
    <t>（</t>
    <phoneticPr fontId="1"/>
  </si>
  <si>
    <t>一級</t>
    <rPh sb="0" eb="2">
      <t>イッキュウ</t>
    </rPh>
    <phoneticPr fontId="1"/>
  </si>
  <si>
    <t>・</t>
    <phoneticPr fontId="1"/>
  </si>
  <si>
    <t>二級</t>
    <rPh sb="0" eb="2">
      <t>ニキュウ</t>
    </rPh>
    <phoneticPr fontId="1"/>
  </si>
  <si>
    <t>・</t>
    <phoneticPr fontId="1"/>
  </si>
  <si>
    <t>木造</t>
    <rPh sb="0" eb="2">
      <t>モクゾウ</t>
    </rPh>
    <phoneticPr fontId="1"/>
  </si>
  <si>
    <t>）</t>
    <phoneticPr fontId="1"/>
  </si>
  <si>
    <t>建築士</t>
    <rPh sb="0" eb="2">
      <t>ケンチク</t>
    </rPh>
    <rPh sb="2" eb="3">
      <t>シ</t>
    </rPh>
    <phoneticPr fontId="1"/>
  </si>
  <si>
    <t>登録第</t>
    <rPh sb="0" eb="2">
      <t>トウロク</t>
    </rPh>
    <rPh sb="2" eb="3">
      <t>ダイ</t>
    </rPh>
    <phoneticPr fontId="1"/>
  </si>
  <si>
    <t>号</t>
    <rPh sb="0" eb="1">
      <t>ゴウ</t>
    </rPh>
    <phoneticPr fontId="1"/>
  </si>
  <si>
    <t>様式第13号（第17条関係）</t>
    <rPh sb="0" eb="2">
      <t>ヨウシキ</t>
    </rPh>
    <rPh sb="2" eb="3">
      <t>ダイ</t>
    </rPh>
    <rPh sb="5" eb="6">
      <t>ゴウ</t>
    </rPh>
    <rPh sb="7" eb="8">
      <t>ダイ</t>
    </rPh>
    <rPh sb="10" eb="11">
      <t>ジョウ</t>
    </rPh>
    <rPh sb="11" eb="13">
      <t>カンケイ</t>
    </rPh>
    <phoneticPr fontId="1"/>
  </si>
  <si>
    <t>　岡崎市住宅・建築物耐震化事業補助金交付要綱第１７条第１項の規定に基づき、下記のとおり補助金を請求します。</t>
    <rPh sb="1" eb="4">
      <t>オカザキシ</t>
    </rPh>
    <rPh sb="4" eb="6">
      <t>ジュウタク</t>
    </rPh>
    <rPh sb="7" eb="10">
      <t>ケンチクブツ</t>
    </rPh>
    <rPh sb="10" eb="13">
      <t>タイシンカ</t>
    </rPh>
    <rPh sb="13" eb="15">
      <t>ジギョウ</t>
    </rPh>
    <rPh sb="15" eb="18">
      <t>ホジョキン</t>
    </rPh>
    <rPh sb="18" eb="20">
      <t>コウフ</t>
    </rPh>
    <rPh sb="20" eb="22">
      <t>ヨウコウ</t>
    </rPh>
    <rPh sb="22" eb="23">
      <t>ダイ</t>
    </rPh>
    <rPh sb="25" eb="26">
      <t>ジョウ</t>
    </rPh>
    <rPh sb="26" eb="27">
      <t>ダイ</t>
    </rPh>
    <rPh sb="28" eb="29">
      <t>コウ</t>
    </rPh>
    <rPh sb="30" eb="32">
      <t>キテイ</t>
    </rPh>
    <rPh sb="33" eb="34">
      <t>モト</t>
    </rPh>
    <rPh sb="37" eb="39">
      <t>カキ</t>
    </rPh>
    <rPh sb="43" eb="46">
      <t>ホジョキン</t>
    </rPh>
    <rPh sb="47" eb="49">
      <t>セイキュウ</t>
    </rPh>
    <phoneticPr fontId="1"/>
  </si>
  <si>
    <t>２　請求額</t>
    <rPh sb="2" eb="4">
      <t>セイキュウ</t>
    </rPh>
    <rPh sb="4" eb="5">
      <t>ガク</t>
    </rPh>
    <phoneticPr fontId="1"/>
  </si>
  <si>
    <t>金　額</t>
    <rPh sb="0" eb="1">
      <t>キン</t>
    </rPh>
    <rPh sb="2" eb="3">
      <t>ガク</t>
    </rPh>
    <phoneticPr fontId="1"/>
  </si>
  <si>
    <t>百</t>
    <rPh sb="0" eb="1">
      <t>ヒャク</t>
    </rPh>
    <phoneticPr fontId="1"/>
  </si>
  <si>
    <t>十</t>
    <rPh sb="0" eb="1">
      <t>ジュウ</t>
    </rPh>
    <phoneticPr fontId="1"/>
  </si>
  <si>
    <t>万</t>
    <rPh sb="0" eb="1">
      <t>マン</t>
    </rPh>
    <phoneticPr fontId="1"/>
  </si>
  <si>
    <t>千</t>
    <rPh sb="0" eb="1">
      <t>セン</t>
    </rPh>
    <phoneticPr fontId="1"/>
  </si>
  <si>
    <t>３　振込先</t>
    <rPh sb="2" eb="4">
      <t>フリコミ</t>
    </rPh>
    <rPh sb="4" eb="5">
      <t>サキ</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</si>
  <si>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</si>
  <si>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</si>
  <si>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銀行</t>
    <rPh sb="0" eb="2">
      <t>ギンコウ</t>
    </rPh>
    <phoneticPr fontId="1"/>
  </si>
  <si>
    <t>本店</t>
    <rPh sb="0" eb="2">
      <t>ホンテン</t>
    </rPh>
    <phoneticPr fontId="1"/>
  </si>
  <si>
    <t>金庫</t>
    <rPh sb="0" eb="2">
      <t>キンコ</t>
    </rPh>
    <phoneticPr fontId="1"/>
  </si>
  <si>
    <t>支店</t>
    <rPh sb="0" eb="2">
      <t>シテン</t>
    </rPh>
    <phoneticPr fontId="1"/>
  </si>
  <si>
    <t>農協</t>
    <rPh sb="0" eb="2">
      <t>ノウキョウ</t>
    </rPh>
    <phoneticPr fontId="1"/>
  </si>
  <si>
    <t>支所</t>
    <rPh sb="0" eb="2">
      <t>シショ</t>
    </rPh>
    <phoneticPr fontId="1"/>
  </si>
  <si>
    <t>預金の種類</t>
    <rPh sb="0" eb="2">
      <t>ヨキン</t>
    </rPh>
    <rPh sb="3" eb="5">
      <t>シュルイ</t>
    </rPh>
    <phoneticPr fontId="1"/>
  </si>
  <si>
    <t>普通</t>
    <rPh sb="0" eb="2">
      <t>フツウ</t>
    </rPh>
    <phoneticPr fontId="1"/>
  </si>
  <si>
    <t>・</t>
    <phoneticPr fontId="1"/>
  </si>
  <si>
    <t>当座</t>
    <rPh sb="0" eb="2">
      <t>トウザ</t>
    </rPh>
    <phoneticPr fontId="1"/>
  </si>
  <si>
    <t>口 座 番 号</t>
    <rPh sb="0" eb="1">
      <t>クチ</t>
    </rPh>
    <rPh sb="2" eb="3">
      <t>ザ</t>
    </rPh>
    <rPh sb="4" eb="5">
      <t>バン</t>
    </rPh>
    <rPh sb="6" eb="7">
      <t>ゴウ</t>
    </rPh>
    <phoneticPr fontId="1"/>
  </si>
  <si>
    <t>フ リ ガ ナ</t>
    <phoneticPr fontId="1"/>
  </si>
  <si>
    <t>口 座 名 義</t>
    <rPh sb="0" eb="1">
      <t>クチ</t>
    </rPh>
    <rPh sb="2" eb="3">
      <t>ザ</t>
    </rPh>
    <rPh sb="4" eb="5">
      <t>メイ</t>
    </rPh>
    <rPh sb="6" eb="7">
      <t>ヨシ</t>
    </rPh>
    <phoneticPr fontId="1"/>
  </si>
  <si>
    <t>様式第５号（第12条関係）</t>
    <rPh sb="0" eb="2">
      <t>ヨウシキ</t>
    </rPh>
    <rPh sb="2" eb="3">
      <t>ダイ</t>
    </rPh>
    <rPh sb="4" eb="5">
      <t>ゴウ</t>
    </rPh>
    <rPh sb="6" eb="7">
      <t>ダイ</t>
    </rPh>
    <rPh sb="9" eb="10">
      <t>ジョウ</t>
    </rPh>
    <rPh sb="10" eb="12">
      <t>カンケイ</t>
    </rPh>
    <phoneticPr fontId="1"/>
  </si>
  <si>
    <t>２　所在地</t>
    <rPh sb="2" eb="5">
      <t>ショザイチ</t>
    </rPh>
    <phoneticPr fontId="1"/>
  </si>
  <si>
    <t>３　申請者</t>
    <rPh sb="2" eb="5">
      <t>シンセイシャ</t>
    </rPh>
    <phoneticPr fontId="1"/>
  </si>
  <si>
    <t>変更前</t>
    <rPh sb="0" eb="2">
      <t>ヘンコウ</t>
    </rPh>
    <rPh sb="2" eb="3">
      <t>マエ</t>
    </rPh>
    <phoneticPr fontId="1"/>
  </si>
  <si>
    <t>フリガナ</t>
    <phoneticPr fontId="1"/>
  </si>
  <si>
    <t>変更後</t>
    <rPh sb="0" eb="2">
      <t>ヘンコウ</t>
    </rPh>
    <rPh sb="2" eb="3">
      <t>ゴ</t>
    </rPh>
    <phoneticPr fontId="1"/>
  </si>
  <si>
    <t>日</t>
    <rPh sb="0" eb="1">
      <t>ヒ</t>
    </rPh>
    <phoneticPr fontId="1"/>
  </si>
  <si>
    <t>４　承継の理由</t>
    <rPh sb="2" eb="4">
      <t>ショウケイ</t>
    </rPh>
    <rPh sb="5" eb="7">
      <t>リユウ</t>
    </rPh>
    <phoneticPr fontId="1"/>
  </si>
  <si>
    <t>５　承継の日</t>
    <rPh sb="2" eb="4">
      <t>ショウケイ</t>
    </rPh>
    <rPh sb="5" eb="6">
      <t>ヒ</t>
    </rPh>
    <phoneticPr fontId="1"/>
  </si>
  <si>
    <t>６　添付書類</t>
    <rPh sb="2" eb="4">
      <t>テンプ</t>
    </rPh>
    <rPh sb="4" eb="6">
      <t>ショルイ</t>
    </rPh>
    <phoneticPr fontId="1"/>
  </si>
  <si>
    <t>(1)　改修建物について相続権を有する者全ての同意書</t>
    <phoneticPr fontId="1"/>
  </si>
  <si>
    <t>(2)　承継人の納税証明書</t>
    <rPh sb="4" eb="6">
      <t>ショウケイ</t>
    </rPh>
    <rPh sb="6" eb="7">
      <t>ニン</t>
    </rPh>
    <rPh sb="8" eb="10">
      <t>ノウゼイ</t>
    </rPh>
    <rPh sb="10" eb="13">
      <t>ショウメイショ</t>
    </rPh>
    <phoneticPr fontId="1"/>
  </si>
  <si>
    <t>様式第６号（第13条関係）</t>
    <rPh sb="0" eb="2">
      <t>ヨウシキ</t>
    </rPh>
    <rPh sb="2" eb="3">
      <t>ダイ</t>
    </rPh>
    <rPh sb="4" eb="5">
      <t>ゴウ</t>
    </rPh>
    <rPh sb="6" eb="7">
      <t>ダイ</t>
    </rPh>
    <rPh sb="9" eb="10">
      <t>ジョウ</t>
    </rPh>
    <rPh sb="10" eb="12">
      <t>カンケイ</t>
    </rPh>
    <phoneticPr fontId="1"/>
  </si>
  <si>
    <t>２　変更の内容</t>
    <rPh sb="2" eb="4">
      <t>ヘンコウ</t>
    </rPh>
    <rPh sb="5" eb="7">
      <t>ナイヨウ</t>
    </rPh>
    <phoneticPr fontId="1"/>
  </si>
  <si>
    <t>(1)　改修工事の変更</t>
    <rPh sb="4" eb="6">
      <t>カイシュウ</t>
    </rPh>
    <rPh sb="6" eb="8">
      <t>コウジ</t>
    </rPh>
    <rPh sb="9" eb="11">
      <t>ヘンコウ</t>
    </rPh>
    <phoneticPr fontId="1"/>
  </si>
  <si>
    <t>施工箇所</t>
    <rPh sb="0" eb="2">
      <t>セコウ</t>
    </rPh>
    <rPh sb="2" eb="4">
      <t>カショ</t>
    </rPh>
    <phoneticPr fontId="1"/>
  </si>
  <si>
    <t>・</t>
    <phoneticPr fontId="1"/>
  </si>
  <si>
    <t>施工方法</t>
    <rPh sb="0" eb="2">
      <t>セコウ</t>
    </rPh>
    <rPh sb="2" eb="4">
      <t>ホウホウ</t>
    </rPh>
    <phoneticPr fontId="1"/>
  </si>
  <si>
    <t>(2)　補助金の額の変更</t>
    <rPh sb="4" eb="7">
      <t>ホジョキン</t>
    </rPh>
    <rPh sb="8" eb="9">
      <t>ガク</t>
    </rPh>
    <rPh sb="10" eb="12">
      <t>ヘンコウ</t>
    </rPh>
    <phoneticPr fontId="1"/>
  </si>
  <si>
    <t>有</t>
    <rPh sb="0" eb="1">
      <t>アリ</t>
    </rPh>
    <phoneticPr fontId="1"/>
  </si>
  <si>
    <t>・</t>
    <phoneticPr fontId="1"/>
  </si>
  <si>
    <t>無</t>
    <rPh sb="0" eb="1">
      <t>ナ</t>
    </rPh>
    <phoneticPr fontId="1"/>
  </si>
  <si>
    <t>(3)　補助金の額</t>
    <rPh sb="4" eb="7">
      <t>ホジョキン</t>
    </rPh>
    <rPh sb="8" eb="9">
      <t>ガク</t>
    </rPh>
    <phoneticPr fontId="1"/>
  </si>
  <si>
    <t>３　変更の理由</t>
    <rPh sb="2" eb="4">
      <t>ヘンコウ</t>
    </rPh>
    <rPh sb="5" eb="7">
      <t>リユウ</t>
    </rPh>
    <phoneticPr fontId="1"/>
  </si>
  <si>
    <t>(2)　その他市長が必要と認める書類</t>
    <rPh sb="6" eb="7">
      <t>タ</t>
    </rPh>
    <rPh sb="7" eb="9">
      <t>シチョウ</t>
    </rPh>
    <rPh sb="10" eb="12">
      <t>ヒツヨウ</t>
    </rPh>
    <rPh sb="13" eb="14">
      <t>ミト</t>
    </rPh>
    <rPh sb="16" eb="18">
      <t>ショルイ</t>
    </rPh>
    <phoneticPr fontId="1"/>
  </si>
  <si>
    <t>様式第８号（第13条関係）</t>
    <rPh sb="0" eb="2">
      <t>ヨウシキ</t>
    </rPh>
    <rPh sb="2" eb="3">
      <t>ダイ</t>
    </rPh>
    <rPh sb="4" eb="5">
      <t>ゴウ</t>
    </rPh>
    <rPh sb="6" eb="7">
      <t>ダイ</t>
    </rPh>
    <rPh sb="9" eb="10">
      <t>ジョウ</t>
    </rPh>
    <rPh sb="10" eb="12">
      <t>カンケイ</t>
    </rPh>
    <phoneticPr fontId="1"/>
  </si>
  <si>
    <t>様式第９号（第13条関係）</t>
    <rPh sb="0" eb="2">
      <t>ヨウシキ</t>
    </rPh>
    <rPh sb="2" eb="3">
      <t>ダイ</t>
    </rPh>
    <rPh sb="4" eb="5">
      <t>ゴウ</t>
    </rPh>
    <rPh sb="6" eb="7">
      <t>ダイ</t>
    </rPh>
    <rPh sb="9" eb="10">
      <t>ジョウ</t>
    </rPh>
    <rPh sb="10" eb="12">
      <t>カンケイ</t>
    </rPh>
    <phoneticPr fontId="1"/>
  </si>
  <si>
    <t>２　遅延の内容</t>
    <rPh sb="2" eb="4">
      <t>チエン</t>
    </rPh>
    <rPh sb="5" eb="7">
      <t>ナイヨウ</t>
    </rPh>
    <phoneticPr fontId="1"/>
  </si>
  <si>
    <t>３　遅延の理由</t>
    <rPh sb="2" eb="4">
      <t>チエン</t>
    </rPh>
    <rPh sb="5" eb="7">
      <t>リユウ</t>
    </rPh>
    <phoneticPr fontId="1"/>
  </si>
  <si>
    <t>４　予定工事期間</t>
    <rPh sb="2" eb="4">
      <t>ヨテイ</t>
    </rPh>
    <rPh sb="4" eb="6">
      <t>コウジ</t>
    </rPh>
    <rPh sb="6" eb="8">
      <t>キカン</t>
    </rPh>
    <phoneticPr fontId="1"/>
  </si>
  <si>
    <t>様式第10号（第14条関係）</t>
    <rPh sb="0" eb="2">
      <t>ヨウシキ</t>
    </rPh>
    <rPh sb="2" eb="3">
      <t>ダイ</t>
    </rPh>
    <rPh sb="5" eb="6">
      <t>ゴウ</t>
    </rPh>
    <rPh sb="7" eb="8">
      <t>ダイ</t>
    </rPh>
    <rPh sb="10" eb="11">
      <t>ジョウ</t>
    </rPh>
    <rPh sb="11" eb="13">
      <t>カンケイ</t>
    </rPh>
    <phoneticPr fontId="1"/>
  </si>
  <si>
    <t>２　廃止（中止）の理由</t>
    <rPh sb="2" eb="4">
      <t>ハイシ</t>
    </rPh>
    <rPh sb="5" eb="7">
      <t>チュウシ</t>
    </rPh>
    <rPh sb="9" eb="11">
      <t>リユウ</t>
    </rPh>
    <phoneticPr fontId="1"/>
  </si>
  <si>
    <t>３　添付書類</t>
    <rPh sb="2" eb="4">
      <t>テンプ</t>
    </rPh>
    <rPh sb="4" eb="6">
      <t>ショルイ</t>
    </rPh>
    <phoneticPr fontId="1"/>
  </si>
  <si>
    <t>項目</t>
    <rPh sb="0" eb="2">
      <t>コウモク</t>
    </rPh>
    <phoneticPr fontId="1"/>
  </si>
  <si>
    <t>入力</t>
    <rPh sb="0" eb="2">
      <t>ニュウリョク</t>
    </rPh>
    <phoneticPr fontId="1"/>
  </si>
  <si>
    <t>１．建物所有者の概要</t>
    <rPh sb="2" eb="4">
      <t>タテモノ</t>
    </rPh>
    <rPh sb="4" eb="7">
      <t>ショユウシャ</t>
    </rPh>
    <rPh sb="8" eb="10">
      <t>ガイヨウ</t>
    </rPh>
    <phoneticPr fontId="1"/>
  </si>
  <si>
    <t>郵便番号</t>
    <rPh sb="0" eb="4">
      <t>ユウビンバンゴウ</t>
    </rPh>
    <phoneticPr fontId="1"/>
  </si>
  <si>
    <t>氏名</t>
    <rPh sb="0" eb="2">
      <t>シメイ</t>
    </rPh>
    <phoneticPr fontId="1"/>
  </si>
  <si>
    <t>生まれた年の元号</t>
    <rPh sb="0" eb="1">
      <t>ウ</t>
    </rPh>
    <rPh sb="4" eb="5">
      <t>トシ</t>
    </rPh>
    <rPh sb="6" eb="8">
      <t>ゲンゴウ</t>
    </rPh>
    <phoneticPr fontId="1"/>
  </si>
  <si>
    <t>生まれた年</t>
    <rPh sb="0" eb="1">
      <t>ウ</t>
    </rPh>
    <rPh sb="4" eb="5">
      <t>トシ</t>
    </rPh>
    <phoneticPr fontId="1"/>
  </si>
  <si>
    <t>生まれた月</t>
    <rPh sb="0" eb="1">
      <t>ウ</t>
    </rPh>
    <rPh sb="4" eb="5">
      <t>ツキ</t>
    </rPh>
    <phoneticPr fontId="1"/>
  </si>
  <si>
    <t>生まれた日</t>
    <rPh sb="0" eb="1">
      <t>ウ</t>
    </rPh>
    <rPh sb="4" eb="5">
      <t>ヒ</t>
    </rPh>
    <phoneticPr fontId="1"/>
  </si>
  <si>
    <t>(1)建物所有者と同じ</t>
    <rPh sb="3" eb="5">
      <t>タテモノ</t>
    </rPh>
    <rPh sb="5" eb="8">
      <t>ショユウシャ</t>
    </rPh>
    <rPh sb="9" eb="10">
      <t>オナ</t>
    </rPh>
    <phoneticPr fontId="1"/>
  </si>
  <si>
    <t>(2)上記(1)以外</t>
    <phoneticPr fontId="1"/>
  </si>
  <si>
    <t>３．相談者の概要</t>
    <rPh sb="2" eb="5">
      <t>ソウダンシャ</t>
    </rPh>
    <rPh sb="6" eb="8">
      <t>ガイヨウ</t>
    </rPh>
    <phoneticPr fontId="1"/>
  </si>
  <si>
    <t>(2)施工業者等</t>
    <rPh sb="3" eb="5">
      <t>セコウ</t>
    </rPh>
    <rPh sb="5" eb="7">
      <t>ギョウシャ</t>
    </rPh>
    <rPh sb="7" eb="8">
      <t>トウ</t>
    </rPh>
    <phoneticPr fontId="1"/>
  </si>
  <si>
    <t>(3)上記(1)(2)以外</t>
    <rPh sb="3" eb="5">
      <t>ジョウキ</t>
    </rPh>
    <rPh sb="11" eb="13">
      <t>イガイ</t>
    </rPh>
    <phoneticPr fontId="1"/>
  </si>
  <si>
    <t>申請者との関係</t>
    <rPh sb="0" eb="3">
      <t>シンセイシャ</t>
    </rPh>
    <rPh sb="5" eb="7">
      <t>カンケイ</t>
    </rPh>
    <phoneticPr fontId="1"/>
  </si>
  <si>
    <t>(2)
(3)
の
場
合</t>
    <rPh sb="10" eb="11">
      <t>ジョウ</t>
    </rPh>
    <rPh sb="12" eb="13">
      <t>ゴウ</t>
    </rPh>
    <phoneticPr fontId="1"/>
  </si>
  <si>
    <t>フリガナ</t>
    <phoneticPr fontId="1"/>
  </si>
  <si>
    <t>４．申請予定建築物の概要</t>
    <rPh sb="2" eb="4">
      <t>シンセイ</t>
    </rPh>
    <rPh sb="4" eb="6">
      <t>ヨテイ</t>
    </rPh>
    <rPh sb="6" eb="9">
      <t>ケンチクブツ</t>
    </rPh>
    <rPh sb="10" eb="12">
      <t>ガイヨウ</t>
    </rPh>
    <phoneticPr fontId="1"/>
  </si>
  <si>
    <t>元号</t>
    <rPh sb="0" eb="2">
      <t>ゲンゴウ</t>
    </rPh>
    <phoneticPr fontId="1"/>
  </si>
  <si>
    <t>建築年</t>
    <rPh sb="0" eb="2">
      <t>ケンチク</t>
    </rPh>
    <rPh sb="2" eb="3">
      <t>ネン</t>
    </rPh>
    <phoneticPr fontId="1"/>
  </si>
  <si>
    <t>建築月</t>
    <rPh sb="0" eb="2">
      <t>ケンチク</t>
    </rPh>
    <rPh sb="2" eb="3">
      <t>ツキ</t>
    </rPh>
    <phoneticPr fontId="1"/>
  </si>
  <si>
    <t>用途</t>
    <rPh sb="0" eb="2">
      <t>ヨウト</t>
    </rPh>
    <phoneticPr fontId="1"/>
  </si>
  <si>
    <t>階数</t>
    <rPh sb="0" eb="2">
      <t>カイスウ</t>
    </rPh>
    <phoneticPr fontId="1"/>
  </si>
  <si>
    <t>地下</t>
    <rPh sb="0" eb="2">
      <t>チカ</t>
    </rPh>
    <phoneticPr fontId="1"/>
  </si>
  <si>
    <t>搭屋</t>
    <rPh sb="0" eb="2">
      <t>トウヤ</t>
    </rPh>
    <phoneticPr fontId="1"/>
  </si>
  <si>
    <t>１階床面積</t>
    <rPh sb="1" eb="2">
      <t>カイ</t>
    </rPh>
    <rPh sb="2" eb="5">
      <t>ユカメンセキ</t>
    </rPh>
    <phoneticPr fontId="1"/>
  </si>
  <si>
    <t>２階床面積</t>
    <rPh sb="1" eb="2">
      <t>カイ</t>
    </rPh>
    <rPh sb="2" eb="5">
      <t>ユカメンセキ</t>
    </rPh>
    <phoneticPr fontId="1"/>
  </si>
  <si>
    <t>診断結果（最小値）</t>
    <rPh sb="0" eb="2">
      <t>シンダン</t>
    </rPh>
    <rPh sb="2" eb="4">
      <t>ケッカ</t>
    </rPh>
    <rPh sb="5" eb="8">
      <t>サイショウチ</t>
    </rPh>
    <phoneticPr fontId="1"/>
  </si>
  <si>
    <t>５．申請予定工事の概要</t>
    <rPh sb="2" eb="4">
      <t>シンセイ</t>
    </rPh>
    <rPh sb="4" eb="6">
      <t>ヨテイ</t>
    </rPh>
    <rPh sb="6" eb="8">
      <t>コウジ</t>
    </rPh>
    <rPh sb="9" eb="11">
      <t>ガイヨウ</t>
    </rPh>
    <phoneticPr fontId="1"/>
  </si>
  <si>
    <t>工事</t>
    <rPh sb="0" eb="2">
      <t>コウジ</t>
    </rPh>
    <phoneticPr fontId="1"/>
  </si>
  <si>
    <t>着手予定</t>
    <rPh sb="0" eb="2">
      <t>チャクシュ</t>
    </rPh>
    <rPh sb="2" eb="4">
      <t>ヨテイ</t>
    </rPh>
    <phoneticPr fontId="1"/>
  </si>
  <si>
    <t>年(令和)</t>
    <rPh sb="0" eb="1">
      <t>ヘイネン</t>
    </rPh>
    <rPh sb="2" eb="4">
      <t>レイワ</t>
    </rPh>
    <phoneticPr fontId="1"/>
  </si>
  <si>
    <t>月</t>
    <rPh sb="0" eb="1">
      <t>ツキ</t>
    </rPh>
    <phoneticPr fontId="1"/>
  </si>
  <si>
    <t>完了予定</t>
    <rPh sb="0" eb="2">
      <t>カンリョウ</t>
    </rPh>
    <rPh sb="2" eb="4">
      <t>ヨテイ</t>
    </rPh>
    <phoneticPr fontId="1"/>
  </si>
  <si>
    <t>年(令和)</t>
    <rPh sb="0" eb="1">
      <t>ネン</t>
    </rPh>
    <rPh sb="2" eb="4">
      <t>レイワ</t>
    </rPh>
    <phoneticPr fontId="1"/>
  </si>
  <si>
    <t>６．建築物の概要</t>
    <rPh sb="2" eb="5">
      <t>ケンチクブツ</t>
    </rPh>
    <rPh sb="6" eb="8">
      <t>ガイヨウ</t>
    </rPh>
    <phoneticPr fontId="1"/>
  </si>
  <si>
    <t>区域等</t>
    <rPh sb="0" eb="2">
      <t>クイキ</t>
    </rPh>
    <rPh sb="2" eb="3">
      <t>トウ</t>
    </rPh>
    <phoneticPr fontId="1"/>
  </si>
  <si>
    <t>土地区画整理事業</t>
    <rPh sb="0" eb="2">
      <t>トチ</t>
    </rPh>
    <rPh sb="2" eb="4">
      <t>クカク</t>
    </rPh>
    <rPh sb="4" eb="6">
      <t>セイリ</t>
    </rPh>
    <rPh sb="6" eb="8">
      <t>ジギョウ</t>
    </rPh>
    <phoneticPr fontId="1"/>
  </si>
  <si>
    <t>耐震改修工事費</t>
    <rPh sb="0" eb="2">
      <t>タイシン</t>
    </rPh>
    <rPh sb="2" eb="4">
      <t>カイシュウ</t>
    </rPh>
    <rPh sb="4" eb="6">
      <t>コウジ</t>
    </rPh>
    <rPh sb="6" eb="7">
      <t>ヒ</t>
    </rPh>
    <phoneticPr fontId="1"/>
  </si>
  <si>
    <t>その他工事費</t>
    <rPh sb="2" eb="3">
      <t>タ</t>
    </rPh>
    <rPh sb="3" eb="6">
      <t>コウジヒ</t>
    </rPh>
    <phoneticPr fontId="1"/>
  </si>
  <si>
    <t>設計</t>
    <rPh sb="0" eb="2">
      <t>セッケイ</t>
    </rPh>
    <phoneticPr fontId="1"/>
  </si>
  <si>
    <t>耐震改修設計費</t>
    <rPh sb="0" eb="2">
      <t>タイシン</t>
    </rPh>
    <rPh sb="2" eb="4">
      <t>カイシュウ</t>
    </rPh>
    <rPh sb="4" eb="6">
      <t>セッケイ</t>
    </rPh>
    <rPh sb="6" eb="7">
      <t>ヒ</t>
    </rPh>
    <phoneticPr fontId="1"/>
  </si>
  <si>
    <t>その他設計費</t>
    <rPh sb="2" eb="3">
      <t>タ</t>
    </rPh>
    <rPh sb="3" eb="5">
      <t>セッケイ</t>
    </rPh>
    <rPh sb="5" eb="6">
      <t>ヒ</t>
    </rPh>
    <phoneticPr fontId="1"/>
  </si>
  <si>
    <t>補助</t>
    <rPh sb="0" eb="2">
      <t>ホジョ</t>
    </rPh>
    <phoneticPr fontId="1"/>
  </si>
  <si>
    <t>耐震改修工事費</t>
    <phoneticPr fontId="1"/>
  </si>
  <si>
    <t>耐震改修設計費</t>
    <phoneticPr fontId="1"/>
  </si>
  <si>
    <t>１．補助金交付決定通知の概要</t>
    <rPh sb="2" eb="5">
      <t>ホジョキン</t>
    </rPh>
    <rPh sb="5" eb="7">
      <t>コウフ</t>
    </rPh>
    <rPh sb="7" eb="9">
      <t>ケッテイ</t>
    </rPh>
    <rPh sb="9" eb="11">
      <t>ツウチ</t>
    </rPh>
    <rPh sb="12" eb="14">
      <t>ガイヨウ</t>
    </rPh>
    <phoneticPr fontId="1"/>
  </si>
  <si>
    <t>交付決定日</t>
    <rPh sb="0" eb="2">
      <t>コウフ</t>
    </rPh>
    <rPh sb="2" eb="4">
      <t>ケッテイ</t>
    </rPh>
    <rPh sb="4" eb="5">
      <t>ビ</t>
    </rPh>
    <phoneticPr fontId="1"/>
  </si>
  <si>
    <t>年（令和）</t>
    <rPh sb="0" eb="1">
      <t>ネン</t>
    </rPh>
    <rPh sb="2" eb="4">
      <t>レイワ</t>
    </rPh>
    <phoneticPr fontId="1"/>
  </si>
  <si>
    <t>交付決定番号</t>
    <rPh sb="0" eb="2">
      <t>コウフ</t>
    </rPh>
    <rPh sb="2" eb="4">
      <t>ケッテイ</t>
    </rPh>
    <rPh sb="4" eb="6">
      <t>バンゴウ</t>
    </rPh>
    <phoneticPr fontId="1"/>
  </si>
  <si>
    <t>着手日</t>
    <rPh sb="0" eb="2">
      <t>チャクシュ</t>
    </rPh>
    <rPh sb="2" eb="3">
      <t>ビ</t>
    </rPh>
    <phoneticPr fontId="1"/>
  </si>
  <si>
    <t>２．施工者の概要</t>
    <rPh sb="2" eb="5">
      <t>セコウシャ</t>
    </rPh>
    <rPh sb="6" eb="8">
      <t>ガイヨウ</t>
    </rPh>
    <phoneticPr fontId="1"/>
  </si>
  <si>
    <t>施工者の名称</t>
    <phoneticPr fontId="1"/>
  </si>
  <si>
    <t>１．工事概要</t>
    <rPh sb="2" eb="4">
      <t>コウジ</t>
    </rPh>
    <rPh sb="4" eb="6">
      <t>ガイヨウ</t>
    </rPh>
    <phoneticPr fontId="1"/>
  </si>
  <si>
    <t>工事完了日</t>
    <rPh sb="0" eb="2">
      <t>コウジ</t>
    </rPh>
    <rPh sb="2" eb="5">
      <t>カンリョウビ</t>
    </rPh>
    <phoneticPr fontId="1"/>
  </si>
  <si>
    <t>確認日</t>
    <rPh sb="0" eb="2">
      <t>カクニン</t>
    </rPh>
    <rPh sb="2" eb="3">
      <t>ビ</t>
    </rPh>
    <phoneticPr fontId="1"/>
  </si>
  <si>
    <t>２．補助金申請者の概要</t>
    <rPh sb="2" eb="5">
      <t>ホジョキン</t>
    </rPh>
    <rPh sb="5" eb="7">
      <t>シンセイ</t>
    </rPh>
    <rPh sb="7" eb="8">
      <t>シャ</t>
    </rPh>
    <rPh sb="9" eb="11">
      <t>ガイヨウ</t>
    </rPh>
    <phoneticPr fontId="1"/>
  </si>
  <si>
    <t>建物所有者＝補助金申請者であれば、</t>
    <rPh sb="0" eb="2">
      <t>タテモノ</t>
    </rPh>
    <rPh sb="2" eb="5">
      <t>ショユウシャ</t>
    </rPh>
    <rPh sb="6" eb="9">
      <t>ホジョキン</t>
    </rPh>
    <rPh sb="9" eb="11">
      <t>シンセイ</t>
    </rPh>
    <rPh sb="11" eb="12">
      <t>シャ</t>
    </rPh>
    <phoneticPr fontId="2"/>
  </si>
  <si>
    <t>（2）の入力は不要です。</t>
    <rPh sb="4" eb="6">
      <t>ニュウリョク</t>
    </rPh>
    <rPh sb="7" eb="9">
      <t>フヨウ</t>
    </rPh>
    <phoneticPr fontId="2"/>
  </si>
  <si>
    <t>←苗字と名前の間ｽﾍﾟｰｽ</t>
    <phoneticPr fontId="2"/>
  </si>
  <si>
    <t>相談者＝建物所有者であれば、</t>
    <rPh sb="0" eb="3">
      <t>ソウダンシャ</t>
    </rPh>
    <rPh sb="4" eb="6">
      <t>タテモノ</t>
    </rPh>
    <rPh sb="6" eb="9">
      <t>ショユウシャ</t>
    </rPh>
    <phoneticPr fontId="2"/>
  </si>
  <si>
    <t>（3）の入力は不要です。</t>
    <rPh sb="4" eb="6">
      <t>ニュウリョク</t>
    </rPh>
    <rPh sb="7" eb="9">
      <t>フヨウ</t>
    </rPh>
    <phoneticPr fontId="2"/>
  </si>
  <si>
    <t xml:space="preserve">入力の手順
</t>
    <rPh sb="3" eb="5">
      <t>テジュン</t>
    </rPh>
    <phoneticPr fontId="2"/>
  </si>
  <si>
    <t>「!入力してください」</t>
    <rPh sb="2" eb="4">
      <t>ニュウリョク</t>
    </rPh>
    <phoneticPr fontId="2"/>
  </si>
  <si>
    <t>を上から順番に入力してください。</t>
    <rPh sb="1" eb="2">
      <t>ウエ</t>
    </rPh>
    <rPh sb="4" eb="6">
      <t>ジュンバン</t>
    </rPh>
    <rPh sb="7" eb="9">
      <t>ニュウリョク</t>
    </rPh>
    <phoneticPr fontId="2"/>
  </si>
  <si>
    <t>「入力不要」</t>
    <rPh sb="1" eb="3">
      <t>ニュウリョク</t>
    </rPh>
    <rPh sb="3" eb="5">
      <t>フヨウ</t>
    </rPh>
    <phoneticPr fontId="2"/>
  </si>
  <si>
    <t>床面積は計算ソフトの面積ではなく</t>
    <rPh sb="0" eb="3">
      <t>ユカメンセキ</t>
    </rPh>
    <rPh sb="4" eb="6">
      <t>ケイサン</t>
    </rPh>
    <rPh sb="10" eb="12">
      <t>メンセキ</t>
    </rPh>
    <phoneticPr fontId="2"/>
  </si>
  <si>
    <t>実床面積を入力してください。</t>
    <rPh sb="0" eb="1">
      <t>ジツ</t>
    </rPh>
    <rPh sb="1" eb="4">
      <t>ユカメンセキ</t>
    </rPh>
    <rPh sb="5" eb="7">
      <t>ニュウリョク</t>
    </rPh>
    <phoneticPr fontId="2"/>
  </si>
  <si>
    <t>市の無料耐震診断結果報告書を</t>
    <rPh sb="0" eb="1">
      <t>シ</t>
    </rPh>
    <rPh sb="2" eb="4">
      <t>ムリョウ</t>
    </rPh>
    <rPh sb="4" eb="6">
      <t>タイシン</t>
    </rPh>
    <rPh sb="6" eb="8">
      <t>シンダン</t>
    </rPh>
    <rPh sb="8" eb="10">
      <t>ケッカ</t>
    </rPh>
    <rPh sb="10" eb="13">
      <t>ホウコクショ</t>
    </rPh>
    <phoneticPr fontId="2"/>
  </si>
  <si>
    <t>見ながら記入してください。</t>
    <rPh sb="0" eb="1">
      <t>ミ</t>
    </rPh>
    <rPh sb="4" eb="6">
      <t>キニュウ</t>
    </rPh>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</si>
  <si>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入力時のワンポイントアドバイス①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</si>
  <si>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入力時のワンポイントアドバイス②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</si>
  <si>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入力時のワンポイントアドバイス③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</si>
  <si>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入力時のワンポイントアドバイス④
</t>
    </r>
    <phoneticPr fontId="2"/>
  </si>
  <si>
    <t>は入力せず進んでください。</t>
    <rPh sb="1" eb="3">
      <t>ニュウリョク</t>
    </rPh>
    <rPh sb="5" eb="6">
      <t>スス</t>
    </rPh>
    <phoneticPr fontId="2"/>
  </si>
  <si>
    <t>←【参考】https://www.city.okazaki.lg.jp/1100/1184/1166/p003434.html</t>
    <rPh sb="2" eb="4">
      <t>サンコウ</t>
    </rPh>
    <phoneticPr fontId="1"/>
  </si>
  <si>
    <t>←都市計画施設≒道路</t>
    <rPh sb="1" eb="3">
      <t>トシ</t>
    </rPh>
    <rPh sb="3" eb="5">
      <t>ケイカク</t>
    </rPh>
    <rPh sb="5" eb="7">
      <t>シセツ</t>
    </rPh>
    <rPh sb="8" eb="10">
      <t>ドウロ</t>
    </rPh>
    <phoneticPr fontId="2"/>
  </si>
  <si>
    <t>←耐震改修工事＝壁補強工事・金物工事・基礎工事・屋根工事・付帯工事など</t>
    <rPh sb="1" eb="3">
      <t>タイシン</t>
    </rPh>
    <rPh sb="3" eb="5">
      <t>カイシュウ</t>
    </rPh>
    <rPh sb="5" eb="7">
      <t>コウジ</t>
    </rPh>
    <rPh sb="8" eb="9">
      <t>カベ</t>
    </rPh>
    <rPh sb="9" eb="11">
      <t>ホキョウ</t>
    </rPh>
    <rPh sb="11" eb="13">
      <t>コウジ</t>
    </rPh>
    <rPh sb="14" eb="16">
      <t>カナモノ</t>
    </rPh>
    <rPh sb="16" eb="18">
      <t>コウジ</t>
    </rPh>
    <rPh sb="19" eb="21">
      <t>キソ</t>
    </rPh>
    <rPh sb="21" eb="23">
      <t>コウジ</t>
    </rPh>
    <rPh sb="24" eb="26">
      <t>ヤネ</t>
    </rPh>
    <rPh sb="26" eb="28">
      <t>コウジ</t>
    </rPh>
    <rPh sb="29" eb="33">
      <t>フタイコウジ</t>
    </rPh>
    <phoneticPr fontId="2"/>
  </si>
  <si>
    <t>←その他工事＝耐震には関係のないリフォーム工事など</t>
    <rPh sb="3" eb="4">
      <t>タ</t>
    </rPh>
    <rPh sb="4" eb="6">
      <t>コウジ</t>
    </rPh>
    <rPh sb="7" eb="9">
      <t>タイシン</t>
    </rPh>
    <rPh sb="11" eb="13">
      <t>カンケイ</t>
    </rPh>
    <rPh sb="21" eb="23">
      <t>コウジ</t>
    </rPh>
    <phoneticPr fontId="2"/>
  </si>
  <si>
    <t>※施工業者等・その他の場合は、以下に会社名等及び所在地を記入</t>
    <rPh sb="9" eb="10">
      <t>タ</t>
    </rPh>
    <phoneticPr fontId="1"/>
  </si>
  <si>
    <t>２　申請予定建築物等の概要</t>
    <rPh sb="2" eb="4">
      <t>シンセイ</t>
    </rPh>
    <rPh sb="4" eb="6">
      <t>ヨテイ</t>
    </rPh>
    <rPh sb="6" eb="9">
      <t>ケンチクブツ</t>
    </rPh>
    <rPh sb="9" eb="10">
      <t>トウ</t>
    </rPh>
    <rPh sb="11" eb="13">
      <t>ガイヨウ</t>
    </rPh>
    <phoneticPr fontId="1"/>
  </si>
  <si>
    <t>１　相談者の概要</t>
    <rPh sb="2" eb="5">
      <t>ソウダンシャ</t>
    </rPh>
    <rPh sb="6" eb="8">
      <t>ガイヨウ</t>
    </rPh>
    <phoneticPr fontId="1"/>
  </si>
  <si>
    <t/>
  </si>
  <si>
    <t>別紙１</t>
    <rPh sb="0" eb="2">
      <t>ベッシ</t>
    </rPh>
    <phoneticPr fontId="1"/>
  </si>
  <si>
    <t>１　耐震診断結果報告書</t>
    <rPh sb="2" eb="4">
      <t>タイシン</t>
    </rPh>
    <rPh sb="4" eb="6">
      <t>シンダン</t>
    </rPh>
    <rPh sb="6" eb="8">
      <t>ケッカ</t>
    </rPh>
    <rPh sb="8" eb="11">
      <t>ホウコクショ</t>
    </rPh>
    <phoneticPr fontId="1"/>
  </si>
  <si>
    <t>ア</t>
    <phoneticPr fontId="1"/>
  </si>
  <si>
    <t>岡崎市民間木造住宅耐震診断事業</t>
    <rPh sb="0" eb="3">
      <t>オカザキシ</t>
    </rPh>
    <rPh sb="3" eb="5">
      <t>ミンカン</t>
    </rPh>
    <rPh sb="5" eb="7">
      <t>モクゾウ</t>
    </rPh>
    <rPh sb="7" eb="9">
      <t>ジュウタク</t>
    </rPh>
    <rPh sb="9" eb="11">
      <t>タイシン</t>
    </rPh>
    <rPh sb="11" eb="13">
      <t>シンダン</t>
    </rPh>
    <rPh sb="13" eb="15">
      <t>ジギョウ</t>
    </rPh>
    <phoneticPr fontId="1"/>
  </si>
  <si>
    <t>年度実施</t>
    <rPh sb="0" eb="1">
      <t>ネン</t>
    </rPh>
    <rPh sb="1" eb="2">
      <t>ド</t>
    </rPh>
    <rPh sb="2" eb="4">
      <t>ジッシ</t>
    </rPh>
    <phoneticPr fontId="1"/>
  </si>
  <si>
    <t>イ</t>
    <phoneticPr fontId="1"/>
  </si>
  <si>
    <t>(財)愛知建築住宅センターによる木造住宅耐震診断</t>
    <rPh sb="1" eb="2">
      <t>ザイ</t>
    </rPh>
    <rPh sb="3" eb="5">
      <t>アイチ</t>
    </rPh>
    <rPh sb="5" eb="7">
      <t>ケンチク</t>
    </rPh>
    <rPh sb="7" eb="9">
      <t>ジュウタク</t>
    </rPh>
    <rPh sb="16" eb="18">
      <t>モクゾウ</t>
    </rPh>
    <rPh sb="18" eb="20">
      <t>ジュウタク</t>
    </rPh>
    <rPh sb="20" eb="22">
      <t>タイシン</t>
    </rPh>
    <rPh sb="22" eb="24">
      <t>シンダン</t>
    </rPh>
    <phoneticPr fontId="1"/>
  </si>
  <si>
    <t>　（２）　診断の評点</t>
    <rPh sb="5" eb="7">
      <t>シンダン</t>
    </rPh>
    <rPh sb="8" eb="10">
      <t>ヒョウテン</t>
    </rPh>
    <phoneticPr fontId="1"/>
  </si>
  <si>
    <t>Ｘ方向</t>
    <rPh sb="1" eb="3">
      <t>ホウコウ</t>
    </rPh>
    <phoneticPr fontId="1"/>
  </si>
  <si>
    <t>Ｙ方向</t>
    <rPh sb="1" eb="3">
      <t>ホウコウ</t>
    </rPh>
    <phoneticPr fontId="1"/>
  </si>
  <si>
    <t>２　耐震改修計画等</t>
    <rPh sb="2" eb="4">
      <t>タイシン</t>
    </rPh>
    <rPh sb="4" eb="6">
      <t>カイシュウ</t>
    </rPh>
    <rPh sb="6" eb="8">
      <t>ケイカク</t>
    </rPh>
    <rPh sb="8" eb="9">
      <t>トウ</t>
    </rPh>
    <phoneticPr fontId="1"/>
  </si>
  <si>
    <t>　（１）工事の名称</t>
    <rPh sb="4" eb="6">
      <t>コウジ</t>
    </rPh>
    <rPh sb="7" eb="9">
      <t>メイショウ</t>
    </rPh>
    <phoneticPr fontId="1"/>
  </si>
  <si>
    <t>　（２）改修設計者</t>
    <rPh sb="4" eb="6">
      <t>カイシュウ</t>
    </rPh>
    <rPh sb="6" eb="9">
      <t>セッケイシャ</t>
    </rPh>
    <phoneticPr fontId="1"/>
  </si>
  <si>
    <t>資格</t>
    <rPh sb="0" eb="2">
      <t>シカク</t>
    </rPh>
    <phoneticPr fontId="1"/>
  </si>
  <si>
    <t>（</t>
    <phoneticPr fontId="1"/>
  </si>
  <si>
    <t>・</t>
    <phoneticPr fontId="1"/>
  </si>
  <si>
    <t>）</t>
    <phoneticPr fontId="1"/>
  </si>
  <si>
    <t>建築事務所名</t>
    <rPh sb="0" eb="2">
      <t>ケンチク</t>
    </rPh>
    <rPh sb="2" eb="4">
      <t>ジム</t>
    </rPh>
    <rPh sb="4" eb="5">
      <t>ショ</t>
    </rPh>
    <rPh sb="5" eb="6">
      <t>メイ</t>
    </rPh>
    <phoneticPr fontId="1"/>
  </si>
  <si>
    <t>（</t>
    <phoneticPr fontId="1"/>
  </si>
  <si>
    <t>）</t>
    <phoneticPr fontId="1"/>
  </si>
  <si>
    <t>知事登録第</t>
    <rPh sb="0" eb="2">
      <t>チジ</t>
    </rPh>
    <rPh sb="2" eb="4">
      <t>トウロク</t>
    </rPh>
    <rPh sb="4" eb="5">
      <t>ダイ</t>
    </rPh>
    <phoneticPr fontId="1"/>
  </si>
  <si>
    <t>　（３）耐震改修工事計画の評点と所見</t>
    <rPh sb="4" eb="6">
      <t>タイシン</t>
    </rPh>
    <rPh sb="6" eb="8">
      <t>カイシュウ</t>
    </rPh>
    <rPh sb="8" eb="10">
      <t>コウジ</t>
    </rPh>
    <rPh sb="10" eb="12">
      <t>ケイカク</t>
    </rPh>
    <rPh sb="13" eb="15">
      <t>ヒョウテン</t>
    </rPh>
    <rPh sb="16" eb="18">
      <t>ショケン</t>
    </rPh>
    <phoneticPr fontId="1"/>
  </si>
  <si>
    <t>所見</t>
    <rPh sb="0" eb="2">
      <t>ショケン</t>
    </rPh>
    <phoneticPr fontId="1"/>
  </si>
  <si>
    <t>改修工事費</t>
    <rPh sb="0" eb="2">
      <t>カイシュウ</t>
    </rPh>
    <rPh sb="2" eb="4">
      <t>コウジ</t>
    </rPh>
    <rPh sb="4" eb="5">
      <t>ヒ</t>
    </rPh>
    <phoneticPr fontId="1"/>
  </si>
  <si>
    <t>その他工事費(ﾘﾌｫｰﾑ等)</t>
    <rPh sb="2" eb="3">
      <t>タ</t>
    </rPh>
    <rPh sb="3" eb="5">
      <t>コウジ</t>
    </rPh>
    <rPh sb="5" eb="6">
      <t>ヒ</t>
    </rPh>
    <rPh sb="12" eb="13">
      <t>トウ</t>
    </rPh>
    <phoneticPr fontId="1"/>
  </si>
  <si>
    <t>①</t>
    <phoneticPr fontId="1"/>
  </si>
  <si>
    <t>②</t>
    <phoneticPr fontId="1"/>
  </si>
  <si>
    <t>工事費合計
（税込）</t>
    <rPh sb="0" eb="2">
      <t>コウジ</t>
    </rPh>
    <rPh sb="2" eb="3">
      <t>ヒ</t>
    </rPh>
    <rPh sb="3" eb="5">
      <t>ゴウケイ</t>
    </rPh>
    <rPh sb="4" eb="5">
      <t>ミアイ</t>
    </rPh>
    <rPh sb="7" eb="9">
      <t>ゼイコミ</t>
    </rPh>
    <phoneticPr fontId="1"/>
  </si>
  <si>
    <t>耐震改修工事費
（税込）（補助対象）</t>
    <rPh sb="0" eb="2">
      <t>タイシン</t>
    </rPh>
    <rPh sb="2" eb="4">
      <t>カイシュウ</t>
    </rPh>
    <rPh sb="4" eb="6">
      <t>コウジ</t>
    </rPh>
    <rPh sb="6" eb="7">
      <t>ヒ</t>
    </rPh>
    <rPh sb="9" eb="11">
      <t>ゼイコミ</t>
    </rPh>
    <rPh sb="13" eb="15">
      <t>ホジョ</t>
    </rPh>
    <rPh sb="15" eb="17">
      <t>タイショウ</t>
    </rPh>
    <phoneticPr fontId="1"/>
  </si>
  <si>
    <t>その他工事費(ﾘﾌｫｰﾑ等)
（税込）（補助対象外）</t>
    <rPh sb="2" eb="3">
      <t>タ</t>
    </rPh>
    <rPh sb="3" eb="5">
      <t>コウジ</t>
    </rPh>
    <rPh sb="5" eb="6">
      <t>ヒ</t>
    </rPh>
    <rPh sb="12" eb="13">
      <t>トウ</t>
    </rPh>
    <rPh sb="16" eb="18">
      <t>ゼイコミ</t>
    </rPh>
    <rPh sb="20" eb="22">
      <t>ホジョ</t>
    </rPh>
    <rPh sb="22" eb="25">
      <t>タイショウガイ</t>
    </rPh>
    <phoneticPr fontId="1"/>
  </si>
  <si>
    <t>（①＋②）×1.1</t>
    <phoneticPr fontId="1"/>
  </si>
  <si>
    <t>①×1.1</t>
    <phoneticPr fontId="1"/>
  </si>
  <si>
    <t>②×1.1</t>
    <phoneticPr fontId="1"/>
  </si>
  <si>
    <t>改修設計費</t>
    <rPh sb="0" eb="2">
      <t>カイシュウ</t>
    </rPh>
    <rPh sb="2" eb="4">
      <t>セッケイ</t>
    </rPh>
    <rPh sb="4" eb="5">
      <t>ヒ</t>
    </rPh>
    <phoneticPr fontId="1"/>
  </si>
  <si>
    <t>その他設計費(ﾘﾌｫｰﾑ等)</t>
    <rPh sb="2" eb="3">
      <t>タ</t>
    </rPh>
    <rPh sb="3" eb="5">
      <t>セッケイ</t>
    </rPh>
    <rPh sb="5" eb="6">
      <t>ヒ</t>
    </rPh>
    <rPh sb="12" eb="13">
      <t>トウ</t>
    </rPh>
    <phoneticPr fontId="1"/>
  </si>
  <si>
    <t>設計費合計
（税込）</t>
    <rPh sb="0" eb="2">
      <t>セッケイ</t>
    </rPh>
    <rPh sb="2" eb="3">
      <t>ヒ</t>
    </rPh>
    <rPh sb="3" eb="5">
      <t>ゴウケイ</t>
    </rPh>
    <rPh sb="7" eb="9">
      <t>ゼイコミ</t>
    </rPh>
    <phoneticPr fontId="1"/>
  </si>
  <si>
    <t>耐震改修設計費
（税込）（補助対象）</t>
    <rPh sb="0" eb="2">
      <t>タイシン</t>
    </rPh>
    <rPh sb="2" eb="4">
      <t>カイシュウ</t>
    </rPh>
    <rPh sb="4" eb="6">
      <t>セッケイ</t>
    </rPh>
    <rPh sb="6" eb="7">
      <t>ヒ</t>
    </rPh>
    <rPh sb="9" eb="11">
      <t>ゼイコミ</t>
    </rPh>
    <rPh sb="13" eb="15">
      <t>ホジョ</t>
    </rPh>
    <rPh sb="15" eb="17">
      <t>タイショウ</t>
    </rPh>
    <phoneticPr fontId="1"/>
  </si>
  <si>
    <t>その他設計費(ﾘﾌｫｰﾑ等)
（税込）（補助対象外）</t>
    <rPh sb="2" eb="3">
      <t>タ</t>
    </rPh>
    <rPh sb="3" eb="5">
      <t>セッケイ</t>
    </rPh>
    <rPh sb="5" eb="6">
      <t>ヒ</t>
    </rPh>
    <rPh sb="12" eb="13">
      <t>トウ</t>
    </rPh>
    <rPh sb="16" eb="18">
      <t>ゼイコミ</t>
    </rPh>
    <rPh sb="20" eb="22">
      <t>ホジョ</t>
    </rPh>
    <rPh sb="22" eb="25">
      <t>タイショウガイ</t>
    </rPh>
    <phoneticPr fontId="1"/>
  </si>
  <si>
    <t>別紙２</t>
    <rPh sb="0" eb="2">
      <t>ベッシ</t>
    </rPh>
    <phoneticPr fontId="1"/>
  </si>
  <si>
    <t>１　耐震改修計画等</t>
    <rPh sb="2" eb="4">
      <t>タイシン</t>
    </rPh>
    <rPh sb="4" eb="6">
      <t>カイシュウ</t>
    </rPh>
    <rPh sb="6" eb="8">
      <t>ケイカク</t>
    </rPh>
    <rPh sb="8" eb="9">
      <t>トウ</t>
    </rPh>
    <phoneticPr fontId="1"/>
  </si>
  <si>
    <t>・</t>
    <phoneticPr fontId="1"/>
  </si>
  <si>
    <t>）</t>
    <phoneticPr fontId="1"/>
  </si>
  <si>
    <t>　（３）耐震改修工事後の評点と所見</t>
    <rPh sb="4" eb="6">
      <t>タイシン</t>
    </rPh>
    <rPh sb="6" eb="8">
      <t>カイシュウ</t>
    </rPh>
    <rPh sb="8" eb="10">
      <t>コウジ</t>
    </rPh>
    <rPh sb="10" eb="11">
      <t>ゴ</t>
    </rPh>
    <rPh sb="12" eb="14">
      <t>ヒョウテン</t>
    </rPh>
    <rPh sb="15" eb="17">
      <t>ショケン</t>
    </rPh>
    <phoneticPr fontId="1"/>
  </si>
  <si>
    <t>②</t>
    <phoneticPr fontId="1"/>
  </si>
  <si>
    <t>①耐震改修工事費の内訳</t>
    <rPh sb="1" eb="3">
      <t>タイシン</t>
    </rPh>
    <rPh sb="3" eb="5">
      <t>カイシュウ</t>
    </rPh>
    <rPh sb="5" eb="7">
      <t>コウジ</t>
    </rPh>
    <rPh sb="7" eb="8">
      <t>ヒ</t>
    </rPh>
    <rPh sb="9" eb="11">
      <t>ウチワケ</t>
    </rPh>
    <phoneticPr fontId="1"/>
  </si>
  <si>
    <t>基礎工事</t>
    <rPh sb="0" eb="2">
      <t>キソ</t>
    </rPh>
    <rPh sb="2" eb="4">
      <t>コウジ</t>
    </rPh>
    <phoneticPr fontId="1"/>
  </si>
  <si>
    <t>付帯工事</t>
    <rPh sb="0" eb="4">
      <t>フタイコウジ</t>
    </rPh>
    <phoneticPr fontId="1"/>
  </si>
  <si>
    <t>壁工事</t>
    <rPh sb="0" eb="1">
      <t>カベ</t>
    </rPh>
    <rPh sb="1" eb="3">
      <t>コウジ</t>
    </rPh>
    <phoneticPr fontId="1"/>
  </si>
  <si>
    <t>仮設費</t>
    <rPh sb="0" eb="2">
      <t>カセツ</t>
    </rPh>
    <rPh sb="2" eb="3">
      <t>ヒ</t>
    </rPh>
    <phoneticPr fontId="1"/>
  </si>
  <si>
    <t>金物工事</t>
    <rPh sb="0" eb="2">
      <t>カナモノ</t>
    </rPh>
    <rPh sb="2" eb="4">
      <t>コウジ</t>
    </rPh>
    <phoneticPr fontId="1"/>
  </si>
  <si>
    <t>諸経費</t>
    <rPh sb="0" eb="3">
      <t>ショケイヒ</t>
    </rPh>
    <phoneticPr fontId="1"/>
  </si>
  <si>
    <t>屋根工事</t>
    <rPh sb="0" eb="2">
      <t>ヤネ</t>
    </rPh>
    <rPh sb="2" eb="4">
      <t>コウジ</t>
    </rPh>
    <phoneticPr fontId="1"/>
  </si>
  <si>
    <t>工事費合計
（税込）</t>
    <rPh sb="0" eb="2">
      <t>コウジ</t>
    </rPh>
    <rPh sb="2" eb="3">
      <t>ヒ</t>
    </rPh>
    <rPh sb="3" eb="5">
      <t>ゴウケイ</t>
    </rPh>
    <rPh sb="7" eb="9">
      <t>ゼイコミ</t>
    </rPh>
    <phoneticPr fontId="1"/>
  </si>
  <si>
    <t>③</t>
    <phoneticPr fontId="1"/>
  </si>
  <si>
    <t>④</t>
    <phoneticPr fontId="1"/>
  </si>
  <si>
    <t>（③＋④）×1.1</t>
    <phoneticPr fontId="1"/>
  </si>
  <si>
    <t>③×1.1</t>
    <phoneticPr fontId="1"/>
  </si>
  <si>
    <t>④×1.1</t>
    <phoneticPr fontId="1"/>
  </si>
  <si>
    <t>①事前相談時・補助金交付申請時（様式第１号・２号・別紙１）</t>
    <rPh sb="1" eb="3">
      <t>ジゼン</t>
    </rPh>
    <rPh sb="3" eb="5">
      <t>ソウダン</t>
    </rPh>
    <rPh sb="5" eb="6">
      <t>ジ</t>
    </rPh>
    <rPh sb="7" eb="10">
      <t>ホジョキン</t>
    </rPh>
    <rPh sb="10" eb="12">
      <t>コウフ</t>
    </rPh>
    <rPh sb="12" eb="15">
      <t>シンセイジ</t>
    </rPh>
    <rPh sb="16" eb="18">
      <t>ヨウシキ</t>
    </rPh>
    <rPh sb="18" eb="19">
      <t>ダイ</t>
    </rPh>
    <rPh sb="20" eb="21">
      <t>ゴウ</t>
    </rPh>
    <rPh sb="23" eb="24">
      <t>ゴウ</t>
    </rPh>
    <rPh sb="25" eb="27">
      <t>ベッシ</t>
    </rPh>
    <phoneticPr fontId="1"/>
  </si>
  <si>
    <t>８．補強の計画内容</t>
    <rPh sb="2" eb="4">
      <t>ホキョウ</t>
    </rPh>
    <rPh sb="5" eb="7">
      <t>ケイカク</t>
    </rPh>
    <rPh sb="7" eb="9">
      <t>ナイヨウ</t>
    </rPh>
    <phoneticPr fontId="1"/>
  </si>
  <si>
    <t>　（１）　耐震診断事業名等</t>
    <rPh sb="5" eb="7">
      <t>タイシン</t>
    </rPh>
    <rPh sb="7" eb="9">
      <t>シンダン</t>
    </rPh>
    <rPh sb="9" eb="11">
      <t>ジギョウ</t>
    </rPh>
    <rPh sb="11" eb="12">
      <t>メイ</t>
    </rPh>
    <rPh sb="12" eb="13">
      <t>トウ</t>
    </rPh>
    <phoneticPr fontId="1"/>
  </si>
  <si>
    <t>診断
年度</t>
    <rPh sb="0" eb="2">
      <t>シンダン</t>
    </rPh>
    <rPh sb="3" eb="5">
      <t>ネンド</t>
    </rPh>
    <phoneticPr fontId="1"/>
  </si>
  <si>
    <t>電話番号(－　ﾊｲﾌﾝ有)</t>
    <rPh sb="0" eb="2">
      <t>デンワ</t>
    </rPh>
    <rPh sb="2" eb="4">
      <t>バンゴウ</t>
    </rPh>
    <phoneticPr fontId="1"/>
  </si>
  <si>
    <t>受診した診断の事業</t>
    <rPh sb="0" eb="2">
      <t>ジュシン</t>
    </rPh>
    <rPh sb="4" eb="6">
      <t>シンダン</t>
    </rPh>
    <rPh sb="7" eb="9">
      <t>ジギョウ</t>
    </rPh>
    <phoneticPr fontId="1"/>
  </si>
  <si>
    <t>1階X方向</t>
    <rPh sb="1" eb="2">
      <t>カイ</t>
    </rPh>
    <rPh sb="3" eb="5">
      <t>ホウコウ</t>
    </rPh>
    <phoneticPr fontId="1"/>
  </si>
  <si>
    <t>1階Y方向</t>
    <rPh sb="1" eb="2">
      <t>カイ</t>
    </rPh>
    <rPh sb="3" eb="5">
      <t>ホウコウ</t>
    </rPh>
    <phoneticPr fontId="1"/>
  </si>
  <si>
    <t>階数</t>
    <rPh sb="0" eb="2">
      <t>カイスウ</t>
    </rPh>
    <phoneticPr fontId="1"/>
  </si>
  <si>
    <t>2階X方向</t>
    <rPh sb="1" eb="2">
      <t>カイ</t>
    </rPh>
    <rPh sb="3" eb="5">
      <t>ホウコウ</t>
    </rPh>
    <phoneticPr fontId="1"/>
  </si>
  <si>
    <t>2階Y方向</t>
    <rPh sb="1" eb="2">
      <t>カイ</t>
    </rPh>
    <rPh sb="3" eb="5">
      <t>ホウコウ</t>
    </rPh>
    <phoneticPr fontId="1"/>
  </si>
  <si>
    <t>設計者</t>
    <rPh sb="0" eb="3">
      <t>セッケイシャ</t>
    </rPh>
    <phoneticPr fontId="1"/>
  </si>
  <si>
    <t>登録番号</t>
    <rPh sb="0" eb="2">
      <t>トウロク</t>
    </rPh>
    <rPh sb="2" eb="4">
      <t>バンゴウ</t>
    </rPh>
    <phoneticPr fontId="1"/>
  </si>
  <si>
    <t>建築士</t>
    <rPh sb="0" eb="3">
      <t>ケンチクシ</t>
    </rPh>
    <phoneticPr fontId="1"/>
  </si>
  <si>
    <t>事務所名</t>
    <rPh sb="0" eb="2">
      <t>ジム</t>
    </rPh>
    <rPh sb="2" eb="3">
      <t>ショ</t>
    </rPh>
    <rPh sb="3" eb="4">
      <t>メイ</t>
    </rPh>
    <phoneticPr fontId="1"/>
  </si>
  <si>
    <t>登録知事</t>
    <rPh sb="0" eb="2">
      <t>トウロク</t>
    </rPh>
    <rPh sb="2" eb="4">
      <t>チジ</t>
    </rPh>
    <phoneticPr fontId="1"/>
  </si>
  <si>
    <t>所在地</t>
    <rPh sb="0" eb="3">
      <t>ショザイチ</t>
    </rPh>
    <phoneticPr fontId="1"/>
  </si>
  <si>
    <t>電話番号</t>
    <rPh sb="0" eb="2">
      <t>デンワ</t>
    </rPh>
    <rPh sb="2" eb="4">
      <t>バンゴウ</t>
    </rPh>
    <phoneticPr fontId="1"/>
  </si>
  <si>
    <t>事務所</t>
    <rPh sb="0" eb="2">
      <t>ジム</t>
    </rPh>
    <rPh sb="2" eb="3">
      <t>ショ</t>
    </rPh>
    <phoneticPr fontId="1"/>
  </si>
  <si>
    <t xml:space="preserve">診断
結果
</t>
    <rPh sb="0" eb="2">
      <t>シンダン</t>
    </rPh>
    <rPh sb="3" eb="5">
      <t>ケッカ</t>
    </rPh>
    <phoneticPr fontId="1"/>
  </si>
  <si>
    <t>改修前</t>
    <rPh sb="0" eb="2">
      <t>カイシュウ</t>
    </rPh>
    <rPh sb="2" eb="3">
      <t>マエ</t>
    </rPh>
    <phoneticPr fontId="1"/>
  </si>
  <si>
    <r>
      <t>７．補助金交付申請額　</t>
    </r>
    <r>
      <rPr>
        <b/>
        <sz val="12"/>
        <color rgb="FFFF0000"/>
        <rFont val="ＭＳ 明朝"/>
        <family val="1"/>
        <charset val="128"/>
      </rPr>
      <t>※税込み額</t>
    </r>
    <rPh sb="2" eb="5">
      <t>ホジョキン</t>
    </rPh>
    <rPh sb="5" eb="7">
      <t>コウフ</t>
    </rPh>
    <rPh sb="7" eb="9">
      <t>シンセイ</t>
    </rPh>
    <rPh sb="9" eb="10">
      <t>ガク</t>
    </rPh>
    <rPh sb="12" eb="14">
      <t>ゼイコ</t>
    </rPh>
    <rPh sb="15" eb="16">
      <t>ガク</t>
    </rPh>
    <phoneticPr fontId="1"/>
  </si>
  <si>
    <t>←例1：屋根葺き替え工事により「非常に重い」から「重い」に改善</t>
    <rPh sb="1" eb="2">
      <t>レイ</t>
    </rPh>
    <rPh sb="4" eb="6">
      <t>ヤネ</t>
    </rPh>
    <rPh sb="6" eb="7">
      <t>フ</t>
    </rPh>
    <rPh sb="8" eb="9">
      <t>カ</t>
    </rPh>
    <rPh sb="10" eb="12">
      <t>コウジ</t>
    </rPh>
    <rPh sb="16" eb="18">
      <t>ヒジョウ</t>
    </rPh>
    <rPh sb="19" eb="20">
      <t>オモ</t>
    </rPh>
    <rPh sb="25" eb="26">
      <t>オモ</t>
    </rPh>
    <rPh sb="29" eb="31">
      <t>カイゼン</t>
    </rPh>
    <phoneticPr fontId="2"/>
  </si>
  <si>
    <t>　 例2：リフォーム工事により〇〇部分の劣化は改善</t>
    <rPh sb="2" eb="3">
      <t>レイ</t>
    </rPh>
    <phoneticPr fontId="2"/>
  </si>
  <si>
    <t>(1)　固定資産税課税明細書・評価証明書及び公課証明書のいずれかの写し
　　（財団法人愛知県建築住宅センターが実施する木造住宅耐震対策現地診断による診断を
　　　行ったものに限る）</t>
    <phoneticPr fontId="1"/>
  </si>
  <si>
    <t>(2)　納税証明書または非課税証明書（交付申請の日からさかのぼり３ヶ月以内に
     発行されたもの）</t>
    <rPh sb="12" eb="15">
      <t>ヒカゼイ</t>
    </rPh>
    <rPh sb="15" eb="18">
      <t>ショウメイショ</t>
    </rPh>
    <rPh sb="19" eb="21">
      <t>コウフ</t>
    </rPh>
    <rPh sb="21" eb="23">
      <t>シンセイ</t>
    </rPh>
    <rPh sb="24" eb="25">
      <t>ヒ</t>
    </rPh>
    <rPh sb="34" eb="35">
      <t>ゲツ</t>
    </rPh>
    <rPh sb="35" eb="37">
      <t>イナイ</t>
    </rPh>
    <rPh sb="44" eb="46">
      <t>ハッコウ</t>
    </rPh>
    <phoneticPr fontId="1"/>
  </si>
  <si>
    <t>←交付決定日は「契約日」と「着手日」より前になっていないとＮＧ！！</t>
    <rPh sb="1" eb="3">
      <t>コウフ</t>
    </rPh>
    <rPh sb="3" eb="5">
      <t>ケッテイ</t>
    </rPh>
    <rPh sb="5" eb="6">
      <t>ビ</t>
    </rPh>
    <rPh sb="8" eb="11">
      <t>ケイヤクビ</t>
    </rPh>
    <rPh sb="14" eb="16">
      <t>チャクシュ</t>
    </rPh>
    <rPh sb="16" eb="17">
      <t>ビ</t>
    </rPh>
    <rPh sb="20" eb="21">
      <t>マエ</t>
    </rPh>
    <phoneticPr fontId="2"/>
  </si>
  <si>
    <t>２．耐震改修工事の完了の確認</t>
    <rPh sb="2" eb="4">
      <t>タイシン</t>
    </rPh>
    <rPh sb="4" eb="6">
      <t>カイシュウ</t>
    </rPh>
    <rPh sb="6" eb="8">
      <t>コウジ</t>
    </rPh>
    <rPh sb="9" eb="11">
      <t>カンリョウ</t>
    </rPh>
    <rPh sb="12" eb="14">
      <t>カクニン</t>
    </rPh>
    <phoneticPr fontId="1"/>
  </si>
  <si>
    <t>②補助金交付決定通知後（様式第４号）</t>
    <rPh sb="1" eb="4">
      <t>ホジョキン</t>
    </rPh>
    <rPh sb="4" eb="6">
      <t>コウフ</t>
    </rPh>
    <rPh sb="6" eb="8">
      <t>ケッテイ</t>
    </rPh>
    <rPh sb="8" eb="10">
      <t>ツウチ</t>
    </rPh>
    <rPh sb="10" eb="11">
      <t>ゴ</t>
    </rPh>
    <phoneticPr fontId="1"/>
  </si>
  <si>
    <t>③工事完了後（様式第11号・13号・別紙２）</t>
    <rPh sb="1" eb="3">
      <t>コウジ</t>
    </rPh>
    <rPh sb="3" eb="5">
      <t>カンリョウ</t>
    </rPh>
    <rPh sb="5" eb="6">
      <t>ゴ</t>
    </rPh>
    <rPh sb="16" eb="17">
      <t>ゴウ</t>
    </rPh>
    <rPh sb="18" eb="20">
      <t>ベッシ</t>
    </rPh>
    <phoneticPr fontId="1"/>
  </si>
  <si>
    <t>　 ▼入力に関する注意事項</t>
    <rPh sb="3" eb="5">
      <t>ニュウリョク</t>
    </rPh>
    <rPh sb="6" eb="7">
      <t>カン</t>
    </rPh>
    <rPh sb="9" eb="11">
      <t>チュウイ</t>
    </rPh>
    <rPh sb="11" eb="13">
      <t>ジコウ</t>
    </rPh>
    <phoneticPr fontId="2"/>
  </si>
  <si>
    <t>指示</t>
    <rPh sb="0" eb="2">
      <t>シジ</t>
    </rPh>
    <phoneticPr fontId="1"/>
  </si>
  <si>
    <t>自動入力のため入力不要</t>
    <rPh sb="0" eb="2">
      <t>ジドウ</t>
    </rPh>
    <rPh sb="2" eb="4">
      <t>ニュウリョク</t>
    </rPh>
    <rPh sb="7" eb="9">
      <t>ニュウリョク</t>
    </rPh>
    <rPh sb="9" eb="11">
      <t>フヨウ</t>
    </rPh>
    <phoneticPr fontId="1"/>
  </si>
  <si>
    <t>←図面と見積の数量が一致していること</t>
    <rPh sb="1" eb="3">
      <t>ズメン</t>
    </rPh>
    <rPh sb="4" eb="6">
      <t>ミツモリ</t>
    </rPh>
    <rPh sb="7" eb="9">
      <t>スウリョウ</t>
    </rPh>
    <rPh sb="10" eb="12">
      <t>イッチ</t>
    </rPh>
    <phoneticPr fontId="2"/>
  </si>
  <si>
    <t>３．補強の実施完了内容</t>
    <rPh sb="2" eb="4">
      <t>ホキョウ</t>
    </rPh>
    <rPh sb="5" eb="7">
      <t>ジッシ</t>
    </rPh>
    <rPh sb="7" eb="9">
      <t>カンリョウ</t>
    </rPh>
    <rPh sb="9" eb="11">
      <t>ナイヨウ</t>
    </rPh>
    <phoneticPr fontId="1"/>
  </si>
  <si>
    <t>←補助金交付決定通知書（様式第3号）を確認して、入力してください</t>
    <rPh sb="1" eb="4">
      <t>ホジョキン</t>
    </rPh>
    <rPh sb="4" eb="6">
      <t>コウフ</t>
    </rPh>
    <rPh sb="6" eb="8">
      <t>ケッテイ</t>
    </rPh>
    <rPh sb="8" eb="10">
      <t>ツウチ</t>
    </rPh>
    <rPh sb="10" eb="11">
      <t>ショ</t>
    </rPh>
    <rPh sb="12" eb="14">
      <t>ヨウシキ</t>
    </rPh>
    <rPh sb="14" eb="15">
      <t>ダイ</t>
    </rPh>
    <rPh sb="16" eb="17">
      <t>ゴウ</t>
    </rPh>
    <rPh sb="19" eb="21">
      <t>カクニン</t>
    </rPh>
    <rPh sb="24" eb="26">
      <t>ニュウリョク</t>
    </rPh>
    <phoneticPr fontId="2"/>
  </si>
  <si>
    <t>住所（岡崎市から）</t>
    <rPh sb="0" eb="2">
      <t>ジュウショ</t>
    </rPh>
    <rPh sb="3" eb="6">
      <t>オカザキシ</t>
    </rPh>
    <phoneticPr fontId="1"/>
  </si>
  <si>
    <t>　岡崎市住宅・建築物耐震化事業補助金交付要綱第８条第１項の規定により、下記の事業について補助金の交付を受けたいので、関係書類を添えて申請します。また、同要綱第３条第１項第３号の規定により、暴力団排除のため関係する官公庁へ照会することに同意します。</t>
    <rPh sb="1" eb="4">
      <t>オカザキシ</t>
    </rPh>
    <rPh sb="35" eb="37">
      <t>カキ</t>
    </rPh>
    <rPh sb="38" eb="40">
      <t>ジギョウ</t>
    </rPh>
    <rPh sb="58" eb="60">
      <t>カンケイ</t>
    </rPh>
    <rPh sb="60" eb="62">
      <t>ショルイ</t>
    </rPh>
    <rPh sb="63" eb="64">
      <t>ソ</t>
    </rPh>
    <rPh sb="66" eb="68">
      <t>シンセイ</t>
    </rPh>
    <rPh sb="75" eb="76">
      <t>ドウ</t>
    </rPh>
    <rPh sb="76" eb="78">
      <t>ヨウコウ</t>
    </rPh>
    <rPh sb="78" eb="79">
      <t>ダイ</t>
    </rPh>
    <rPh sb="80" eb="81">
      <t>ジョウ</t>
    </rPh>
    <rPh sb="81" eb="82">
      <t>ダイ</t>
    </rPh>
    <rPh sb="83" eb="84">
      <t>コウ</t>
    </rPh>
    <rPh sb="84" eb="85">
      <t>ダイ</t>
    </rPh>
    <rPh sb="86" eb="87">
      <t>ゴウ</t>
    </rPh>
    <rPh sb="88" eb="90">
      <t>キテイ</t>
    </rPh>
    <rPh sb="94" eb="97">
      <t>ボウリョクダン</t>
    </rPh>
    <rPh sb="97" eb="99">
      <t>ハイジョ</t>
    </rPh>
    <rPh sb="102" eb="104">
      <t>カンケイ</t>
    </rPh>
    <rPh sb="106" eb="109">
      <t>カンコウチョウ</t>
    </rPh>
    <rPh sb="110" eb="112">
      <t>ショウカイ</t>
    </rPh>
    <rPh sb="117" eb="119">
      <t>ドウイ</t>
    </rPh>
    <phoneticPr fontId="1"/>
  </si>
  <si>
    <t>(1)　交付決定通知書（様式第３号）</t>
    <rPh sb="4" eb="6">
      <t>コウフ</t>
    </rPh>
    <rPh sb="6" eb="8">
      <t>ケッテイ</t>
    </rPh>
    <rPh sb="8" eb="11">
      <t>ツウチショ</t>
    </rPh>
    <rPh sb="12" eb="14">
      <t>ヨウシキ</t>
    </rPh>
    <rPh sb="14" eb="15">
      <t>ダイ</t>
    </rPh>
    <rPh sb="16" eb="17">
      <t>ゴウ</t>
    </rPh>
    <phoneticPr fontId="1"/>
  </si>
  <si>
    <t>③</t>
    <phoneticPr fontId="1"/>
  </si>
  <si>
    <t>③×1.1</t>
    <phoneticPr fontId="1"/>
  </si>
  <si>
    <t>④</t>
    <phoneticPr fontId="1"/>
  </si>
  <si>
    <t>④×1.1</t>
    <phoneticPr fontId="1"/>
  </si>
  <si>
    <t>（③＋④）×1.1</t>
    <phoneticPr fontId="1"/>
  </si>
  <si>
    <t>３　申請予定工事等の概要</t>
    <rPh sb="2" eb="4">
      <t>シンセイ</t>
    </rPh>
    <rPh sb="4" eb="6">
      <t>ヨテイ</t>
    </rPh>
    <rPh sb="6" eb="8">
      <t>コウジ</t>
    </rPh>
    <rPh sb="8" eb="9">
      <t>トウ</t>
    </rPh>
    <rPh sb="10" eb="12">
      <t>ガイヨウ</t>
    </rPh>
    <phoneticPr fontId="1"/>
  </si>
  <si>
    <t>木造住宅段階的耐震改修工事費等補助事業事前相談書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ジゼン</t>
    </rPh>
    <rPh sb="21" eb="23">
      <t>ソウダン</t>
    </rPh>
    <rPh sb="23" eb="24">
      <t>ショ</t>
    </rPh>
    <phoneticPr fontId="1"/>
  </si>
  <si>
    <t>木造住宅段階的耐震改修工事費等補助金交付申請書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8">
      <t>キン</t>
    </rPh>
    <rPh sb="18" eb="20">
      <t>コウフ</t>
    </rPh>
    <rPh sb="20" eb="22">
      <t>シンセイ</t>
    </rPh>
    <rPh sb="22" eb="23">
      <t>ショ</t>
    </rPh>
    <phoneticPr fontId="1"/>
  </si>
  <si>
    <t>(2)　工事の段階</t>
    <rPh sb="4" eb="6">
      <t>コウジ</t>
    </rPh>
    <rPh sb="7" eb="9">
      <t>ダンカイ</t>
    </rPh>
    <phoneticPr fontId="1"/>
  </si>
  <si>
    <t>一段目</t>
    <rPh sb="0" eb="3">
      <t>イチダンメ</t>
    </rPh>
    <phoneticPr fontId="1"/>
  </si>
  <si>
    <t>二段目</t>
    <rPh sb="0" eb="3">
      <t>ニダンメ</t>
    </rPh>
    <phoneticPr fontId="1"/>
  </si>
  <si>
    <t>段階的耐震改修工事</t>
    <rPh sb="0" eb="3">
      <t>ダンカイテキ</t>
    </rPh>
    <rPh sb="3" eb="5">
      <t>タイシン</t>
    </rPh>
    <rPh sb="5" eb="7">
      <t>カイシュウ</t>
    </rPh>
    <rPh sb="7" eb="9">
      <t>コウジ</t>
    </rPh>
    <phoneticPr fontId="1"/>
  </si>
  <si>
    <t>(4)　木造住宅段階的耐震改修工事計画書（別紙１）</t>
    <rPh sb="8" eb="11">
      <t>ダンカイテキ</t>
    </rPh>
    <phoneticPr fontId="1"/>
  </si>
  <si>
    <t>定通知のありました木造住宅段階的耐震改修工事費等補助事業について、着手したので関係書類を添えて届出します。</t>
    <rPh sb="0" eb="1">
      <t>サダム</t>
    </rPh>
    <rPh sb="1" eb="3">
      <t>ツウチ</t>
    </rPh>
    <rPh sb="9" eb="11">
      <t>モクゾウ</t>
    </rPh>
    <rPh sb="11" eb="13">
      <t>ジュウタク</t>
    </rPh>
    <rPh sb="13" eb="16">
      <t>ダンカイテキ</t>
    </rPh>
    <rPh sb="16" eb="18">
      <t>タイシン</t>
    </rPh>
    <rPh sb="18" eb="20">
      <t>カイシュウ</t>
    </rPh>
    <rPh sb="20" eb="22">
      <t>コウジ</t>
    </rPh>
    <rPh sb="22" eb="23">
      <t>ヒ</t>
    </rPh>
    <rPh sb="23" eb="24">
      <t>トウ</t>
    </rPh>
    <rPh sb="24" eb="26">
      <t>ホジョ</t>
    </rPh>
    <rPh sb="26" eb="28">
      <t>ジギョウ</t>
    </rPh>
    <rPh sb="33" eb="35">
      <t>チャクシュ</t>
    </rPh>
    <rPh sb="39" eb="41">
      <t>カンケイ</t>
    </rPh>
    <rPh sb="41" eb="43">
      <t>ショルイ</t>
    </rPh>
    <rPh sb="44" eb="45">
      <t>ソ</t>
    </rPh>
    <rPh sb="47" eb="49">
      <t>トドケデ</t>
    </rPh>
    <phoneticPr fontId="1"/>
  </si>
  <si>
    <t>木造住宅段階的耐震改修工事費等補助事業着手届</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チャクシュ</t>
    </rPh>
    <rPh sb="21" eb="22">
      <t>トドケ</t>
    </rPh>
    <phoneticPr fontId="1"/>
  </si>
  <si>
    <t>木造住宅段階的耐震改修工事費等補助事業承継届</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ショウケイ</t>
    </rPh>
    <rPh sb="21" eb="22">
      <t>トドケ</t>
    </rPh>
    <phoneticPr fontId="1"/>
  </si>
  <si>
    <t>定通知のありました木造住宅段階的耐震改修工事費等補助事業について、岡崎市住宅・建築物耐震化事業補助金交付要綱第１２条第１項の規定により、関係書類を添えて届出します。また、同要綱第３条第１項第３号の規定により、暴力団排除のため関係する官公庁へ照会することに同意します。</t>
    <rPh sb="1" eb="3">
      <t>ツウチ</t>
    </rPh>
    <rPh sb="9" eb="11">
      <t>モクゾウ</t>
    </rPh>
    <rPh sb="11" eb="13">
      <t>ジュウタク</t>
    </rPh>
    <rPh sb="13" eb="16">
      <t>ダンカイテキ</t>
    </rPh>
    <rPh sb="16" eb="18">
      <t>タイシン</t>
    </rPh>
    <rPh sb="18" eb="20">
      <t>カイシュウ</t>
    </rPh>
    <rPh sb="20" eb="22">
      <t>コウジ</t>
    </rPh>
    <rPh sb="22" eb="23">
      <t>ヒ</t>
    </rPh>
    <rPh sb="23" eb="24">
      <t>トウ</t>
    </rPh>
    <rPh sb="24" eb="26">
      <t>ホジョ</t>
    </rPh>
    <rPh sb="26" eb="28">
      <t>ジギョウ</t>
    </rPh>
    <rPh sb="33" eb="36">
      <t>オカザキシ</t>
    </rPh>
    <rPh sb="36" eb="38">
      <t>ジュウタク</t>
    </rPh>
    <rPh sb="39" eb="42">
      <t>ケンチクブツ</t>
    </rPh>
    <rPh sb="42" eb="45">
      <t>タイシンカ</t>
    </rPh>
    <rPh sb="45" eb="47">
      <t>ジギョウ</t>
    </rPh>
    <rPh sb="47" eb="50">
      <t>ホジョキン</t>
    </rPh>
    <rPh sb="50" eb="52">
      <t>コウフ</t>
    </rPh>
    <rPh sb="52" eb="54">
      <t>ヨウコウ</t>
    </rPh>
    <rPh sb="54" eb="55">
      <t>ダイ</t>
    </rPh>
    <rPh sb="57" eb="58">
      <t>ジョウ</t>
    </rPh>
    <rPh sb="58" eb="59">
      <t>ダイ</t>
    </rPh>
    <rPh sb="60" eb="61">
      <t>コウ</t>
    </rPh>
    <rPh sb="62" eb="64">
      <t>キテイ</t>
    </rPh>
    <rPh sb="68" eb="70">
      <t>カンケイ</t>
    </rPh>
    <rPh sb="70" eb="72">
      <t>ショルイ</t>
    </rPh>
    <rPh sb="73" eb="74">
      <t>ソ</t>
    </rPh>
    <rPh sb="76" eb="78">
      <t>トドケデ</t>
    </rPh>
    <phoneticPr fontId="1"/>
  </si>
  <si>
    <t>木造住宅段階的耐震改修工事費等補助金変更承認申請書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8" eb="20">
      <t>ヘンコウ</t>
    </rPh>
    <rPh sb="20" eb="22">
      <t>ショウニン</t>
    </rPh>
    <rPh sb="22" eb="25">
      <t>シンセイショ</t>
    </rPh>
    <phoneticPr fontId="1"/>
  </si>
  <si>
    <t>定通知のありました木造住宅段階的耐震改修工事費等補助事業について、下記のとおり変更したいので、関係書類を添えて申請します。</t>
    <rPh sb="0" eb="1">
      <t>サダム</t>
    </rPh>
    <rPh sb="1" eb="3">
      <t>ツウチ</t>
    </rPh>
    <rPh sb="9" eb="11">
      <t>モクゾウ</t>
    </rPh>
    <rPh sb="11" eb="13">
      <t>ジュウタク</t>
    </rPh>
    <rPh sb="13" eb="16">
      <t>ダンカイテキ</t>
    </rPh>
    <rPh sb="16" eb="18">
      <t>タイシン</t>
    </rPh>
    <rPh sb="18" eb="20">
      <t>カイシュウ</t>
    </rPh>
    <rPh sb="20" eb="22">
      <t>コウジ</t>
    </rPh>
    <rPh sb="22" eb="23">
      <t>ヒ</t>
    </rPh>
    <rPh sb="23" eb="24">
      <t>トウ</t>
    </rPh>
    <rPh sb="24" eb="26">
      <t>ホジョ</t>
    </rPh>
    <rPh sb="26" eb="28">
      <t>ジギョウ</t>
    </rPh>
    <rPh sb="33" eb="35">
      <t>カキ</t>
    </rPh>
    <rPh sb="39" eb="41">
      <t>ヘンコウ</t>
    </rPh>
    <rPh sb="47" eb="49">
      <t>カンケイ</t>
    </rPh>
    <rPh sb="49" eb="51">
      <t>ショルイ</t>
    </rPh>
    <rPh sb="52" eb="53">
      <t>ソ</t>
    </rPh>
    <rPh sb="55" eb="57">
      <t>シンセイ</t>
    </rPh>
    <phoneticPr fontId="1"/>
  </si>
  <si>
    <t>(1)　木造住宅段階的耐震改修工事（変更）計画書（別紙１）</t>
    <rPh sb="4" eb="6">
      <t>モクゾウ</t>
    </rPh>
    <rPh sb="6" eb="8">
      <t>ジュウタク</t>
    </rPh>
    <rPh sb="8" eb="11">
      <t>ダンカイテキ</t>
    </rPh>
    <rPh sb="11" eb="13">
      <t>タイシン</t>
    </rPh>
    <rPh sb="13" eb="15">
      <t>カイシュウ</t>
    </rPh>
    <rPh sb="15" eb="17">
      <t>コウジ</t>
    </rPh>
    <rPh sb="18" eb="20">
      <t>ヘンコウ</t>
    </rPh>
    <rPh sb="21" eb="24">
      <t>ケイカクショ</t>
    </rPh>
    <rPh sb="25" eb="27">
      <t>ベッシ</t>
    </rPh>
    <phoneticPr fontId="1"/>
  </si>
  <si>
    <t>木造住宅段階的耐震改修工事費等補助事業変更届</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ヘンコウ</t>
    </rPh>
    <rPh sb="21" eb="22">
      <t>トドケ</t>
    </rPh>
    <phoneticPr fontId="1"/>
  </si>
  <si>
    <t>木造住宅段階的耐震改修工事費等補助事業遅延報告書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チエン</t>
    </rPh>
    <rPh sb="21" eb="24">
      <t>ホウコクショ</t>
    </rPh>
    <phoneticPr fontId="1"/>
  </si>
  <si>
    <t>のありました木造住宅段階的耐震改修工事費等補助事業について、下記のとおり工事の遅延等が生じたので報告します。</t>
    <rPh sb="6" eb="8">
      <t>モクゾウ</t>
    </rPh>
    <rPh sb="8" eb="10">
      <t>ジュウタク</t>
    </rPh>
    <rPh sb="10" eb="13">
      <t>ダンカイテキ</t>
    </rPh>
    <rPh sb="13" eb="15">
      <t>タイシン</t>
    </rPh>
    <rPh sb="15" eb="17">
      <t>カイシュウ</t>
    </rPh>
    <rPh sb="17" eb="19">
      <t>コウジ</t>
    </rPh>
    <rPh sb="19" eb="20">
      <t>ヒ</t>
    </rPh>
    <rPh sb="20" eb="21">
      <t>トウ</t>
    </rPh>
    <rPh sb="21" eb="23">
      <t>ホジョ</t>
    </rPh>
    <rPh sb="23" eb="25">
      <t>ジギョウ</t>
    </rPh>
    <rPh sb="30" eb="32">
      <t>カキ</t>
    </rPh>
    <rPh sb="36" eb="38">
      <t>コウジ</t>
    </rPh>
    <rPh sb="39" eb="41">
      <t>チエン</t>
    </rPh>
    <rPh sb="41" eb="42">
      <t>トウ</t>
    </rPh>
    <rPh sb="43" eb="44">
      <t>ショウ</t>
    </rPh>
    <rPh sb="48" eb="50">
      <t>ホウコク</t>
    </rPh>
    <phoneticPr fontId="1"/>
  </si>
  <si>
    <t>木造住宅段階的耐震改修工事費等補助事業廃止（中止）届</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ハイシ</t>
    </rPh>
    <rPh sb="22" eb="24">
      <t>チュウシ</t>
    </rPh>
    <rPh sb="25" eb="26">
      <t>トドケ</t>
    </rPh>
    <phoneticPr fontId="1"/>
  </si>
  <si>
    <t>定通知のありました木造住宅段階的耐震改修工事費等補助事業について、下記のとおり事業を廃止（中止）したいので届出します。</t>
    <rPh sb="0" eb="1">
      <t>サダム</t>
    </rPh>
    <rPh sb="1" eb="3">
      <t>ツウチ</t>
    </rPh>
    <rPh sb="9" eb="11">
      <t>モクゾウ</t>
    </rPh>
    <rPh sb="11" eb="13">
      <t>ジュウタク</t>
    </rPh>
    <rPh sb="13" eb="16">
      <t>ダンカイテキ</t>
    </rPh>
    <rPh sb="16" eb="18">
      <t>タイシン</t>
    </rPh>
    <rPh sb="18" eb="20">
      <t>カイシュウ</t>
    </rPh>
    <rPh sb="20" eb="22">
      <t>コウジ</t>
    </rPh>
    <rPh sb="22" eb="23">
      <t>ヒ</t>
    </rPh>
    <rPh sb="23" eb="24">
      <t>トウ</t>
    </rPh>
    <rPh sb="24" eb="26">
      <t>ホジョ</t>
    </rPh>
    <rPh sb="26" eb="28">
      <t>ジギョウ</t>
    </rPh>
    <rPh sb="33" eb="35">
      <t>カキ</t>
    </rPh>
    <rPh sb="39" eb="41">
      <t>ジギョウ</t>
    </rPh>
    <rPh sb="42" eb="44">
      <t>ハイシ</t>
    </rPh>
    <rPh sb="45" eb="47">
      <t>チュウシ</t>
    </rPh>
    <rPh sb="53" eb="55">
      <t>トドケデ</t>
    </rPh>
    <phoneticPr fontId="1"/>
  </si>
  <si>
    <t>木造住宅段階的耐震改修工事費等補助事業完了実績報告書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7" eb="19">
      <t>ジギョウ</t>
    </rPh>
    <rPh sb="19" eb="21">
      <t>カンリョウ</t>
    </rPh>
    <rPh sb="21" eb="23">
      <t>ジッセキ</t>
    </rPh>
    <rPh sb="23" eb="26">
      <t>ホウコクショ</t>
    </rPh>
    <phoneticPr fontId="1"/>
  </si>
  <si>
    <t>定通知のありました木造住宅段階的耐震改修工事費等補助事業について、下記のとおり完了しましたので、関係書類を添えて報告します。</t>
    <rPh sb="0" eb="1">
      <t>サダム</t>
    </rPh>
    <rPh sb="1" eb="3">
      <t>ツウチ</t>
    </rPh>
    <rPh sb="9" eb="11">
      <t>モクゾウ</t>
    </rPh>
    <rPh sb="11" eb="13">
      <t>ジュウタク</t>
    </rPh>
    <rPh sb="13" eb="16">
      <t>ダンカイテキ</t>
    </rPh>
    <rPh sb="16" eb="18">
      <t>タイシン</t>
    </rPh>
    <rPh sb="18" eb="20">
      <t>カイシュウ</t>
    </rPh>
    <rPh sb="20" eb="22">
      <t>コウジ</t>
    </rPh>
    <rPh sb="22" eb="23">
      <t>ヒ</t>
    </rPh>
    <rPh sb="23" eb="24">
      <t>トウ</t>
    </rPh>
    <rPh sb="24" eb="26">
      <t>ホジョ</t>
    </rPh>
    <rPh sb="26" eb="28">
      <t>ジギョウ</t>
    </rPh>
    <rPh sb="33" eb="35">
      <t>カキ</t>
    </rPh>
    <rPh sb="39" eb="41">
      <t>カンリョウ</t>
    </rPh>
    <rPh sb="48" eb="50">
      <t>カンケイ</t>
    </rPh>
    <rPh sb="50" eb="52">
      <t>ショルイ</t>
    </rPh>
    <rPh sb="53" eb="54">
      <t>ソ</t>
    </rPh>
    <rPh sb="56" eb="58">
      <t>ホウコク</t>
    </rPh>
    <phoneticPr fontId="1"/>
  </si>
  <si>
    <t>上記の木造住宅段階的耐震改修工事は、補助金交付申請に基づき適正に工事が施工されていることを確認しました。</t>
    <rPh sb="0" eb="2">
      <t>ジョウキ</t>
    </rPh>
    <rPh sb="3" eb="5">
      <t>モクゾウ</t>
    </rPh>
    <rPh sb="5" eb="7">
      <t>ジュウタク</t>
    </rPh>
    <rPh sb="7" eb="10">
      <t>ダンカイテキ</t>
    </rPh>
    <rPh sb="10" eb="12">
      <t>タイシン</t>
    </rPh>
    <rPh sb="12" eb="14">
      <t>カイシュウ</t>
    </rPh>
    <rPh sb="14" eb="16">
      <t>コウジ</t>
    </rPh>
    <rPh sb="18" eb="21">
      <t>ホジョキン</t>
    </rPh>
    <rPh sb="21" eb="23">
      <t>コウフ</t>
    </rPh>
    <rPh sb="23" eb="25">
      <t>シンセイ</t>
    </rPh>
    <rPh sb="26" eb="27">
      <t>モト</t>
    </rPh>
    <rPh sb="29" eb="31">
      <t>テキセイ</t>
    </rPh>
    <rPh sb="32" eb="34">
      <t>コウジ</t>
    </rPh>
    <rPh sb="35" eb="37">
      <t>セコウ</t>
    </rPh>
    <rPh sb="45" eb="47">
      <t>カクニン</t>
    </rPh>
    <phoneticPr fontId="1"/>
  </si>
  <si>
    <t>木造住宅段階的耐震改修工事費等補助金支払請求書</t>
    <rPh sb="0" eb="2">
      <t>モクゾウ</t>
    </rPh>
    <rPh sb="2" eb="4">
      <t>ジュウタク</t>
    </rPh>
    <rPh sb="4" eb="7">
      <t>ダンカイテキ</t>
    </rPh>
    <rPh sb="7" eb="9">
      <t>タイシン</t>
    </rPh>
    <rPh sb="9" eb="11">
      <t>カイシュウ</t>
    </rPh>
    <rPh sb="11" eb="13">
      <t>コウジ</t>
    </rPh>
    <rPh sb="13" eb="14">
      <t>ヒ</t>
    </rPh>
    <rPh sb="14" eb="15">
      <t>トウ</t>
    </rPh>
    <rPh sb="15" eb="17">
      <t>ホジョ</t>
    </rPh>
    <rPh sb="18" eb="20">
      <t>シハライ</t>
    </rPh>
    <rPh sb="20" eb="23">
      <t>セイキュウショ</t>
    </rPh>
    <phoneticPr fontId="1"/>
  </si>
  <si>
    <t>木造住宅段階的耐震改修工事（変更）計画書</t>
    <rPh sb="0" eb="2">
      <t>モクゾウ</t>
    </rPh>
    <rPh sb="2" eb="4">
      <t>ジュウタク</t>
    </rPh>
    <rPh sb="4" eb="6">
      <t>ダンカイ</t>
    </rPh>
    <rPh sb="6" eb="7">
      <t>テキ</t>
    </rPh>
    <rPh sb="7" eb="9">
      <t>タイシン</t>
    </rPh>
    <rPh sb="9" eb="11">
      <t>カイシュウ</t>
    </rPh>
    <rPh sb="11" eb="13">
      <t>コウジ</t>
    </rPh>
    <rPh sb="14" eb="16">
      <t>ヘンコウ</t>
    </rPh>
    <rPh sb="17" eb="20">
      <t>ケイカクショ</t>
    </rPh>
    <phoneticPr fontId="1"/>
  </si>
  <si>
    <t>段目</t>
    <rPh sb="0" eb="2">
      <t>ダンメ</t>
    </rPh>
    <phoneticPr fontId="1"/>
  </si>
  <si>
    <t>）</t>
    <phoneticPr fontId="1"/>
  </si>
  <si>
    <t>　（４）木造住宅段階的耐震改修工事費等見積書</t>
    <rPh sb="4" eb="6">
      <t>モクゾウ</t>
    </rPh>
    <rPh sb="6" eb="8">
      <t>ジュウタク</t>
    </rPh>
    <rPh sb="8" eb="11">
      <t>ダンカイテキ</t>
    </rPh>
    <rPh sb="11" eb="13">
      <t>タイシン</t>
    </rPh>
    <rPh sb="13" eb="15">
      <t>カイシュウ</t>
    </rPh>
    <rPh sb="15" eb="17">
      <t>コウジ</t>
    </rPh>
    <rPh sb="17" eb="18">
      <t>ヒ</t>
    </rPh>
    <rPh sb="18" eb="19">
      <t>トウ</t>
    </rPh>
    <rPh sb="19" eb="22">
      <t>ミツモリショ</t>
    </rPh>
    <phoneticPr fontId="1"/>
  </si>
  <si>
    <t>木造住宅段階的耐震改修工事後報告書</t>
    <rPh sb="0" eb="2">
      <t>モクゾウ</t>
    </rPh>
    <rPh sb="2" eb="4">
      <t>ジュウタク</t>
    </rPh>
    <rPh sb="4" eb="7">
      <t>ダンカイテキ</t>
    </rPh>
    <rPh sb="7" eb="9">
      <t>タイシン</t>
    </rPh>
    <rPh sb="9" eb="11">
      <t>カイシュウ</t>
    </rPh>
    <rPh sb="11" eb="13">
      <t>コウジ</t>
    </rPh>
    <rPh sb="13" eb="14">
      <t>ゴ</t>
    </rPh>
    <rPh sb="14" eb="17">
      <t>ホウコクショ</t>
    </rPh>
    <phoneticPr fontId="1"/>
  </si>
  <si>
    <t>　（４）木造住宅段階的耐震改修工事費等内訳書</t>
    <rPh sb="4" eb="6">
      <t>モクゾウ</t>
    </rPh>
    <rPh sb="6" eb="8">
      <t>ジュウタク</t>
    </rPh>
    <rPh sb="8" eb="11">
      <t>ダンカイテキ</t>
    </rPh>
    <rPh sb="11" eb="13">
      <t>タイシン</t>
    </rPh>
    <rPh sb="13" eb="15">
      <t>カイシュウ</t>
    </rPh>
    <rPh sb="15" eb="17">
      <t>コウジ</t>
    </rPh>
    <rPh sb="17" eb="18">
      <t>ヒ</t>
    </rPh>
    <rPh sb="18" eb="19">
      <t>トウ</t>
    </rPh>
    <rPh sb="19" eb="22">
      <t>ウチワケショ</t>
    </rPh>
    <phoneticPr fontId="1"/>
  </si>
  <si>
    <t>木造住宅段階的耐震改修工事費補助金申請書等作成シート</t>
    <rPh sb="4" eb="7">
      <t>ダンカイテキ</t>
    </rPh>
    <phoneticPr fontId="1"/>
  </si>
  <si>
    <t>段階改修の段階数</t>
    <rPh sb="0" eb="2">
      <t>ダンカイ</t>
    </rPh>
    <rPh sb="2" eb="4">
      <t>カイシュウ</t>
    </rPh>
    <rPh sb="5" eb="7">
      <t>ダンカイ</t>
    </rPh>
    <rPh sb="7" eb="8">
      <t>スウ</t>
    </rPh>
    <phoneticPr fontId="1"/>
  </si>
  <si>
    <r>
      <t>１段階目の補助金</t>
    </r>
    <r>
      <rPr>
        <sz val="6"/>
        <color theme="1"/>
        <rFont val="ＭＳ 明朝"/>
        <family val="1"/>
        <charset val="128"/>
      </rPr>
      <t>※２段階目のみ記入</t>
    </r>
    <rPh sb="1" eb="3">
      <t>ダンカイ</t>
    </rPh>
    <rPh sb="3" eb="4">
      <t>メ</t>
    </rPh>
    <rPh sb="5" eb="8">
      <t>ホジョキン</t>
    </rPh>
    <rPh sb="10" eb="12">
      <t>ダンカイ</t>
    </rPh>
    <rPh sb="12" eb="13">
      <t>メ</t>
    </rPh>
    <rPh sb="15" eb="17">
      <t>キニュウ</t>
    </rPh>
    <phoneticPr fontId="1"/>
  </si>
  <si>
    <t>←１段階目実施済みの場合のみ記入必要</t>
    <rPh sb="2" eb="4">
      <t>ダンカイ</t>
    </rPh>
    <rPh sb="4" eb="5">
      <t>メ</t>
    </rPh>
    <rPh sb="5" eb="7">
      <t>ジッシ</t>
    </rPh>
    <rPh sb="7" eb="8">
      <t>ズ</t>
    </rPh>
    <rPh sb="10" eb="12">
      <t>バアイ</t>
    </rPh>
    <rPh sb="14" eb="16">
      <t>キニュウ</t>
    </rPh>
    <rPh sb="16" eb="18">
      <t>ヒツヨウ</t>
    </rPh>
    <phoneticPr fontId="2"/>
  </si>
  <si>
    <t>1段階目
改修後</t>
    <rPh sb="1" eb="3">
      <t>ダンカイ</t>
    </rPh>
    <rPh sb="3" eb="4">
      <t>メ</t>
    </rPh>
    <rPh sb="5" eb="7">
      <t>カイシュウ</t>
    </rPh>
    <rPh sb="7" eb="8">
      <t>ゴ</t>
    </rPh>
    <phoneticPr fontId="1"/>
  </si>
  <si>
    <t>2段階目
改修後</t>
    <rPh sb="1" eb="3">
      <t>ダンカイ</t>
    </rPh>
    <rPh sb="3" eb="4">
      <t>メ</t>
    </rPh>
    <rPh sb="5" eb="7">
      <t>カイシュウ</t>
    </rPh>
    <rPh sb="7" eb="8">
      <t>ゴ</t>
    </rPh>
    <phoneticPr fontId="1"/>
  </si>
  <si>
    <t>１段目</t>
    <rPh sb="1" eb="3">
      <t>ダンメ</t>
    </rPh>
    <phoneticPr fontId="1"/>
  </si>
  <si>
    <t>２段目</t>
    <rPh sb="1" eb="3">
      <t>ダンメ</t>
    </rPh>
    <phoneticPr fontId="1"/>
  </si>
  <si>
    <t>←2段階目の場合、設計費は\0です</t>
    <rPh sb="2" eb="4">
      <t>ダンカイ</t>
    </rPh>
    <rPh sb="4" eb="5">
      <t>メ</t>
    </rPh>
    <rPh sb="6" eb="8">
      <t>バアイ</t>
    </rPh>
    <rPh sb="9" eb="11">
      <t>セッケイ</t>
    </rPh>
    <rPh sb="11" eb="12">
      <t>ヒ</t>
    </rPh>
    <phoneticPr fontId="2"/>
  </si>
  <si>
    <t>(5)　案内図、平面図（建築士の記名があるもの）、外観写真（２面以上）</t>
    <rPh sb="8" eb="11">
      <t>ヘイメンズ</t>
    </rPh>
    <rPh sb="12" eb="15">
      <t>ケンチクシ</t>
    </rPh>
    <rPh sb="16" eb="18">
      <t>キメイ</t>
    </rPh>
    <rPh sb="25" eb="27">
      <t>ガイカン</t>
    </rPh>
    <rPh sb="27" eb="29">
      <t>シャシン</t>
    </rPh>
    <rPh sb="31" eb="34">
      <t>メンイジョウ</t>
    </rPh>
    <phoneticPr fontId="1"/>
  </si>
  <si>
    <t>(3)　予定工期</t>
    <rPh sb="4" eb="6">
      <t>ヨテイ</t>
    </rPh>
    <rPh sb="6" eb="8">
      <t>コウキ</t>
    </rPh>
    <phoneticPr fontId="1"/>
  </si>
  <si>
    <t>(2)　耐震改修工事の請負契約書の写し又は請負契約書同等とみなすことができるものの写し</t>
    <phoneticPr fontId="1"/>
  </si>
  <si>
    <r>
      <t>基礎工事費</t>
    </r>
    <r>
      <rPr>
        <sz val="12"/>
        <color rgb="FF00B0F0"/>
        <rFont val="ＭＳ 明朝"/>
        <family val="1"/>
        <charset val="128"/>
      </rPr>
      <t>(税抜)</t>
    </r>
    <rPh sb="0" eb="2">
      <t>キソ</t>
    </rPh>
    <rPh sb="2" eb="4">
      <t>コウジ</t>
    </rPh>
    <rPh sb="4" eb="5">
      <t>ヒ</t>
    </rPh>
    <rPh sb="6" eb="8">
      <t>ゼイヌ</t>
    </rPh>
    <phoneticPr fontId="1"/>
  </si>
  <si>
    <r>
      <t>壁工事費</t>
    </r>
    <r>
      <rPr>
        <sz val="12"/>
        <color rgb="FF00B0F0"/>
        <rFont val="ＭＳ 明朝"/>
        <family val="1"/>
        <charset val="128"/>
      </rPr>
      <t>(税抜)</t>
    </r>
    <rPh sb="0" eb="1">
      <t>カベ</t>
    </rPh>
    <rPh sb="1" eb="3">
      <t>コウジ</t>
    </rPh>
    <rPh sb="3" eb="4">
      <t>ヒ</t>
    </rPh>
    <phoneticPr fontId="1"/>
  </si>
  <si>
    <r>
      <t>金物工事費</t>
    </r>
    <r>
      <rPr>
        <sz val="12"/>
        <color rgb="FF00B0F0"/>
        <rFont val="ＭＳ 明朝"/>
        <family val="1"/>
        <charset val="128"/>
      </rPr>
      <t>(税抜)</t>
    </r>
    <rPh sb="0" eb="2">
      <t>カナモノ</t>
    </rPh>
    <rPh sb="2" eb="4">
      <t>コウジ</t>
    </rPh>
    <rPh sb="4" eb="5">
      <t>ヒ</t>
    </rPh>
    <phoneticPr fontId="1"/>
  </si>
  <si>
    <r>
      <t>屋根工事費</t>
    </r>
    <r>
      <rPr>
        <sz val="12"/>
        <color rgb="FF00B0F0"/>
        <rFont val="ＭＳ 明朝"/>
        <family val="1"/>
        <charset val="128"/>
      </rPr>
      <t>(税抜)</t>
    </r>
    <rPh sb="0" eb="2">
      <t>ヤネ</t>
    </rPh>
    <rPh sb="2" eb="4">
      <t>コウジ</t>
    </rPh>
    <rPh sb="4" eb="5">
      <t>ヒ</t>
    </rPh>
    <phoneticPr fontId="1"/>
  </si>
  <si>
    <r>
      <t>付帯工事費</t>
    </r>
    <r>
      <rPr>
        <sz val="12"/>
        <color rgb="FF00B0F0"/>
        <rFont val="ＭＳ 明朝"/>
        <family val="1"/>
        <charset val="128"/>
      </rPr>
      <t>(税抜)</t>
    </r>
    <rPh sb="0" eb="4">
      <t>フタイコウジ</t>
    </rPh>
    <rPh sb="4" eb="5">
      <t>ヒ</t>
    </rPh>
    <phoneticPr fontId="1"/>
  </si>
  <si>
    <r>
      <t>仮設費</t>
    </r>
    <r>
      <rPr>
        <sz val="12"/>
        <color rgb="FF00B0F0"/>
        <rFont val="ＭＳ 明朝"/>
        <family val="1"/>
        <charset val="128"/>
      </rPr>
      <t>(税抜)</t>
    </r>
    <rPh sb="0" eb="2">
      <t>カセツ</t>
    </rPh>
    <rPh sb="2" eb="3">
      <t>ヒ</t>
    </rPh>
    <phoneticPr fontId="1"/>
  </si>
  <si>
    <r>
      <t>諸経費</t>
    </r>
    <r>
      <rPr>
        <sz val="12"/>
        <color rgb="FF00B0F0"/>
        <rFont val="ＭＳ 明朝"/>
        <family val="1"/>
        <charset val="128"/>
      </rPr>
      <t>(税抜)</t>
    </r>
    <rPh sb="0" eb="3">
      <t>ショケイヒ</t>
    </rPh>
    <phoneticPr fontId="1"/>
  </si>
  <si>
    <r>
      <t>耐震改修工事費</t>
    </r>
    <r>
      <rPr>
        <sz val="12"/>
        <color rgb="FFFF0000"/>
        <rFont val="ＭＳ 明朝"/>
        <family val="1"/>
        <charset val="128"/>
      </rPr>
      <t>(税込)</t>
    </r>
    <rPh sb="0" eb="2">
      <t>タイシン</t>
    </rPh>
    <rPh sb="2" eb="4">
      <t>カイシュウ</t>
    </rPh>
    <rPh sb="4" eb="6">
      <t>コウジ</t>
    </rPh>
    <rPh sb="6" eb="7">
      <t>ヒ</t>
    </rPh>
    <rPh sb="9" eb="10">
      <t>コ</t>
    </rPh>
    <phoneticPr fontId="1"/>
  </si>
  <si>
    <t>４．補助金交付申請額</t>
    <rPh sb="2" eb="5">
      <t>ホジョキン</t>
    </rPh>
    <rPh sb="5" eb="7">
      <t>コウフ</t>
    </rPh>
    <rPh sb="7" eb="9">
      <t>シンセイ</t>
    </rPh>
    <rPh sb="9" eb="10">
      <t>ガク</t>
    </rPh>
    <phoneticPr fontId="1"/>
  </si>
  <si>
    <r>
      <t>その他工事費</t>
    </r>
    <r>
      <rPr>
        <sz val="12"/>
        <color rgb="FFFF0000"/>
        <rFont val="ＭＳ 明朝"/>
        <family val="1"/>
        <charset val="128"/>
      </rPr>
      <t>(税込)</t>
    </r>
    <rPh sb="2" eb="3">
      <t>タ</t>
    </rPh>
    <rPh sb="3" eb="6">
      <t>コウジヒ</t>
    </rPh>
    <phoneticPr fontId="1"/>
  </si>
  <si>
    <r>
      <t>耐震改修設計費</t>
    </r>
    <r>
      <rPr>
        <sz val="12"/>
        <color rgb="FFFF0000"/>
        <rFont val="ＭＳ 明朝"/>
        <family val="1"/>
        <charset val="128"/>
      </rPr>
      <t>(税込)</t>
    </r>
    <rPh sb="0" eb="2">
      <t>タイシン</t>
    </rPh>
    <rPh sb="2" eb="4">
      <t>カイシュウ</t>
    </rPh>
    <rPh sb="4" eb="6">
      <t>セッケイ</t>
    </rPh>
    <rPh sb="6" eb="7">
      <t>ヒ</t>
    </rPh>
    <phoneticPr fontId="1"/>
  </si>
  <si>
    <r>
      <t>その他設計費</t>
    </r>
    <r>
      <rPr>
        <sz val="12"/>
        <color rgb="FFFF0000"/>
        <rFont val="ＭＳ 明朝"/>
        <family val="1"/>
        <charset val="128"/>
      </rPr>
      <t>(税込)</t>
    </r>
    <rPh sb="2" eb="3">
      <t>タ</t>
    </rPh>
    <rPh sb="3" eb="5">
      <t>セッケイ</t>
    </rPh>
    <rPh sb="5" eb="6">
      <t>ヒ</t>
    </rPh>
    <phoneticPr fontId="1"/>
  </si>
  <si>
    <t>※注）別紙2を確認し、四捨五入に不備がある場合はシートに直接入力してください。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</si>
  <si>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(3)暴力団(員)等ではない</t>
    <rPh sb="3" eb="6">
      <t>ボウリョクダン</t>
    </rPh>
    <rPh sb="7" eb="8">
      <t>イン</t>
    </rPh>
    <rPh sb="9" eb="10">
      <t>ナド</t>
    </rPh>
    <phoneticPr fontId="1"/>
  </si>
  <si>
    <t>４　誓約事項</t>
    <rPh sb="2" eb="6">
      <t>セイヤクジコウ</t>
    </rPh>
    <phoneticPr fontId="1"/>
  </si>
  <si>
    <t>　岡崎市暴力団排除条例第２条第２号に規定する暴力団員又は同条第１号に規定する暴力団若しくは暴力団員と密接な関係を有する者ではない。</t>
    <rPh sb="1" eb="4">
      <t>オカザキシ</t>
    </rPh>
    <rPh sb="4" eb="7">
      <t>ボウリョクダン</t>
    </rPh>
    <rPh sb="7" eb="9">
      <t>ハイジョ</t>
    </rPh>
    <rPh sb="9" eb="11">
      <t>ジョウレイ</t>
    </rPh>
    <rPh sb="11" eb="12">
      <t>ダイ</t>
    </rPh>
    <rPh sb="13" eb="14">
      <t>ジョウ</t>
    </rPh>
    <rPh sb="14" eb="15">
      <t>ダイ</t>
    </rPh>
    <rPh sb="16" eb="17">
      <t>ゴウ</t>
    </rPh>
    <rPh sb="18" eb="20">
      <t>キテイ</t>
    </rPh>
    <rPh sb="22" eb="26">
      <t>ボウリョクダンイン</t>
    </rPh>
    <rPh sb="26" eb="27">
      <t>マタ</t>
    </rPh>
    <rPh sb="28" eb="30">
      <t>ドウジョウ</t>
    </rPh>
    <rPh sb="30" eb="31">
      <t>ダイ</t>
    </rPh>
    <rPh sb="32" eb="33">
      <t>ゴウ</t>
    </rPh>
    <rPh sb="34" eb="36">
      <t>キテイ</t>
    </rPh>
    <rPh sb="38" eb="41">
      <t>ボウリョクダン</t>
    </rPh>
    <rPh sb="41" eb="42">
      <t>モ</t>
    </rPh>
    <rPh sb="45" eb="49">
      <t>ボウリョクダンイン</t>
    </rPh>
    <rPh sb="50" eb="52">
      <t>ミッセツ</t>
    </rPh>
    <rPh sb="53" eb="55">
      <t>カンケイ</t>
    </rPh>
    <rPh sb="56" eb="57">
      <t>ユウ</t>
    </rPh>
    <rPh sb="59" eb="60">
      <t>モノ</t>
    </rPh>
    <phoneticPr fontId="1"/>
  </si>
  <si>
    <t>(7)  補強計算の出力データ</t>
    <phoneticPr fontId="1"/>
  </si>
  <si>
    <t>(4)　木造住宅段階的耐震改修工事後報告書（別紙２）</t>
    <rPh sb="4" eb="6">
      <t>モクゾウ</t>
    </rPh>
    <rPh sb="6" eb="8">
      <t>ジュウタク</t>
    </rPh>
    <rPh sb="8" eb="11">
      <t>ダンカイテキ</t>
    </rPh>
    <rPh sb="11" eb="13">
      <t>タイシン</t>
    </rPh>
    <rPh sb="13" eb="15">
      <t>カイシュウ</t>
    </rPh>
    <rPh sb="15" eb="17">
      <t>コウジ</t>
    </rPh>
    <rPh sb="17" eb="18">
      <t>ゴ</t>
    </rPh>
    <rPh sb="18" eb="21">
      <t>ホウコクショ</t>
    </rPh>
    <rPh sb="22" eb="24">
      <t>ベッシ</t>
    </rPh>
    <phoneticPr fontId="1"/>
  </si>
  <si>
    <t>←「○岡崎市指令住環第○○○号」を入力</t>
    <rPh sb="3" eb="6">
      <t>オカザキシ</t>
    </rPh>
    <rPh sb="6" eb="8">
      <t>シレイ</t>
    </rPh>
    <rPh sb="8" eb="9">
      <t>ジュウ</t>
    </rPh>
    <rPh sb="10" eb="11">
      <t>ダイ</t>
    </rPh>
    <rPh sb="14" eb="15">
      <t>ゴウ</t>
    </rPh>
    <rPh sb="17" eb="19">
      <t>ニュウリョク</t>
    </rPh>
    <phoneticPr fontId="2"/>
  </si>
  <si>
    <t>　</t>
  </si>
  <si>
    <t>(9)  木造住宅耐震改修工事等に要する費用の見積書の写し（補助金の交付申請の日からさ
     かのぼり３ヶ月以内に作成されたもので、請負業者の記名、捺印（担当者名、連絡先
     の記載で代替可）のあるもの）</t>
    <phoneticPr fontId="1"/>
  </si>
  <si>
    <t>(8)  ２段階目の計画図書（１段階目の工事の場合に限る）</t>
    <rPh sb="16" eb="19">
      <t>ダンカイメ</t>
    </rPh>
    <rPh sb="20" eb="22">
      <t>コウジ</t>
    </rPh>
    <rPh sb="23" eb="25">
      <t>バアイ</t>
    </rPh>
    <rPh sb="26" eb="27">
      <t>カギ</t>
    </rPh>
    <phoneticPr fontId="1"/>
  </si>
  <si>
    <t>(2)　耐震改修工事等に要した費用がわかるものの写し（施工業者の発行したものに限る）</t>
    <rPh sb="4" eb="6">
      <t>タイシン</t>
    </rPh>
    <rPh sb="10" eb="11">
      <t>トウ</t>
    </rPh>
    <phoneticPr fontId="1"/>
  </si>
  <si>
    <t>(1)　(1段階目の工事の場合)耐震改修設計に要した費用がわかるものの写し
（設計業者の発行したものに限る）</t>
    <rPh sb="16" eb="18">
      <t>タイシン</t>
    </rPh>
    <rPh sb="18" eb="20">
      <t>カイシュウ</t>
    </rPh>
    <rPh sb="20" eb="22">
      <t>セッケイ</t>
    </rPh>
    <rPh sb="23" eb="24">
      <t>ヨウ</t>
    </rPh>
    <rPh sb="26" eb="28">
      <t>ヒヨウ</t>
    </rPh>
    <rPh sb="35" eb="36">
      <t>ウツ</t>
    </rPh>
    <phoneticPr fontId="1"/>
  </si>
  <si>
    <t>(5)　耐震改修設計および耐震改修工事の領収書の写しまたはそれと同等のもの</t>
    <rPh sb="4" eb="6">
      <t>タイシン</t>
    </rPh>
    <rPh sb="6" eb="8">
      <t>カイシュウ</t>
    </rPh>
    <rPh sb="8" eb="10">
      <t>セッケイ</t>
    </rPh>
    <rPh sb="13" eb="15">
      <t>タイシン</t>
    </rPh>
    <rPh sb="15" eb="17">
      <t>カイシュウ</t>
    </rPh>
    <rPh sb="17" eb="19">
      <t>コウジ</t>
    </rPh>
    <rPh sb="20" eb="23">
      <t>リョウシュウショ</t>
    </rPh>
    <rPh sb="24" eb="25">
      <t>ウツ</t>
    </rPh>
    <rPh sb="32" eb="34">
      <t>ドウトウ</t>
    </rPh>
    <phoneticPr fontId="1"/>
  </si>
  <si>
    <t>(6)　(2段階目の工事の場合)住宅耐震改修証明申請書及び固定資産税減額証明申請書
　　（所得税額の特別控除及び固定資産税額の減額措置を受けようとする場合）</t>
    <rPh sb="16" eb="18">
      <t>ジュウタク</t>
    </rPh>
    <rPh sb="18" eb="20">
      <t>タイシン</t>
    </rPh>
    <rPh sb="20" eb="22">
      <t>カイシュウ</t>
    </rPh>
    <rPh sb="22" eb="24">
      <t>ショウメイ</t>
    </rPh>
    <rPh sb="24" eb="27">
      <t>シンセイショ</t>
    </rPh>
    <rPh sb="27" eb="28">
      <t>オヨ</t>
    </rPh>
    <rPh sb="29" eb="31">
      <t>コテイ</t>
    </rPh>
    <rPh sb="31" eb="34">
      <t>シサンゼイ</t>
    </rPh>
    <rPh sb="34" eb="36">
      <t>ゲンガク</t>
    </rPh>
    <rPh sb="36" eb="38">
      <t>ショウメイ</t>
    </rPh>
    <rPh sb="38" eb="41">
      <t>シンセイショ</t>
    </rPh>
    <rPh sb="45" eb="48">
      <t>ショトクゼイ</t>
    </rPh>
    <rPh sb="48" eb="49">
      <t>ガク</t>
    </rPh>
    <rPh sb="50" eb="52">
      <t>トクベツ</t>
    </rPh>
    <rPh sb="52" eb="54">
      <t>コウジョ</t>
    </rPh>
    <rPh sb="54" eb="55">
      <t>オヨ</t>
    </rPh>
    <phoneticPr fontId="1"/>
  </si>
  <si>
    <t>(7)  その他市長が必要と認める書類</t>
    <phoneticPr fontId="1"/>
  </si>
  <si>
    <t>　建築基準法第６条第１項、第２項に該当する建物の場合、建築確認手続きの必要性を確認し、必要である場合は各種手続きを行っている。</t>
    <rPh sb="1" eb="6">
      <t>ケンチクキジュンホウ</t>
    </rPh>
    <rPh sb="6" eb="7">
      <t>ダイ</t>
    </rPh>
    <rPh sb="8" eb="9">
      <t>ジョウ</t>
    </rPh>
    <rPh sb="9" eb="10">
      <t>ダイ</t>
    </rPh>
    <rPh sb="11" eb="12">
      <t>コウ</t>
    </rPh>
    <rPh sb="13" eb="14">
      <t>ダイ</t>
    </rPh>
    <rPh sb="15" eb="16">
      <t>コウ</t>
    </rPh>
    <rPh sb="17" eb="19">
      <t>ガイトウ</t>
    </rPh>
    <rPh sb="21" eb="23">
      <t>タテモノ</t>
    </rPh>
    <rPh sb="24" eb="26">
      <t>バアイ</t>
    </rPh>
    <rPh sb="27" eb="31">
      <t>ケンチクカクニン</t>
    </rPh>
    <rPh sb="31" eb="33">
      <t>テツヅ</t>
    </rPh>
    <rPh sb="35" eb="38">
      <t>ヒツヨウセイ</t>
    </rPh>
    <rPh sb="39" eb="41">
      <t>カクニン</t>
    </rPh>
    <rPh sb="43" eb="45">
      <t>ヒツヨウ</t>
    </rPh>
    <rPh sb="48" eb="50">
      <t>バアイ</t>
    </rPh>
    <rPh sb="51" eb="53">
      <t>カクシュ</t>
    </rPh>
    <rPh sb="53" eb="55">
      <t>テツヅ</t>
    </rPh>
    <rPh sb="57" eb="58">
      <t>オコナ</t>
    </rPh>
    <phoneticPr fontId="1"/>
  </si>
  <si>
    <t>岡崎市指令住環第</t>
    <rPh sb="0" eb="3">
      <t>オカザキシ</t>
    </rPh>
    <rPh sb="3" eb="5">
      <t>シレイ</t>
    </rPh>
    <rPh sb="5" eb="7">
      <t>ジュウカン</t>
    </rPh>
    <rPh sb="7" eb="8">
      <t>ダイ</t>
    </rPh>
    <phoneticPr fontId="1"/>
  </si>
  <si>
    <t>(3)　施工箇所の施工前、施行中、完了時の写真</t>
    <rPh sb="4" eb="6">
      <t>セコウ</t>
    </rPh>
    <rPh sb="6" eb="8">
      <t>カショ</t>
    </rPh>
    <rPh sb="9" eb="11">
      <t>セコウ</t>
    </rPh>
    <rPh sb="11" eb="12">
      <t>マエ</t>
    </rPh>
    <rPh sb="13" eb="16">
      <t>セコウチュウ</t>
    </rPh>
    <rPh sb="17" eb="19">
      <t>カンリョウ</t>
    </rPh>
    <rPh sb="19" eb="20">
      <t>ジ</t>
    </rPh>
    <rPh sb="21" eb="23">
      <t>シャシン</t>
    </rPh>
    <phoneticPr fontId="1"/>
  </si>
  <si>
    <t>(4)建築確認の必要性の確認、各種手続きについて</t>
    <rPh sb="3" eb="7">
      <t>ケンチクカクニン</t>
    </rPh>
    <rPh sb="8" eb="10">
      <t>ヒツヨウ</t>
    </rPh>
    <rPh sb="10" eb="11">
      <t>セイ</t>
    </rPh>
    <rPh sb="12" eb="14">
      <t>カクニン</t>
    </rPh>
    <rPh sb="15" eb="17">
      <t>カクシュ</t>
    </rPh>
    <rPh sb="17" eb="19">
      <t>テツヅ</t>
    </rPh>
    <phoneticPr fontId="1"/>
  </si>
  <si>
    <t>(10)  認定工法使用状況表</t>
    <phoneticPr fontId="1"/>
  </si>
  <si>
    <r>
      <rPr>
        <sz val="12"/>
        <color rgb="FFFF0000"/>
        <rFont val="ＭＳ 明朝"/>
        <family val="1"/>
        <charset val="128"/>
      </rPr>
      <t xml:space="preserve">(11) </t>
    </r>
    <r>
      <rPr>
        <sz val="12"/>
        <color theme="1"/>
        <rFont val="ＭＳ 明朝"/>
        <family val="1"/>
        <charset val="128"/>
      </rPr>
      <t xml:space="preserve"> その他市長が必要と認める書類</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</si>
</sst>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lt;=999]000;[&lt;=9999]000\-00;000\-0000"/>
    <numFmt numFmtId="178" formatCode="###&quot;-&quot;####"/>
    <numFmt numFmtId="179" formatCode="#,##0.00_ "/>
    <numFmt numFmtId="180" formatCode="#,##0_ "/>
    <numFmt numFmtId="181" formatCode="&quot;¥&quot;#,##0_);[Red]\(&quot;¥&quot;#,##0\)"/>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u/>
      <sz val="10"/>
      <color rgb="FFFF0000"/>
      <name val="ＭＳ Ｐゴシック"/>
      <family val="3"/>
      <charset val="128"/>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36"/>
      <color theme="1"/>
      <name val="ＭＳ 明朝"/>
      <family val="1"/>
      <charset val="128"/>
    </font>
    <font>
      <b/>
      <sz val="12"/>
      <color rgb="FFFF0000"/>
      <name val="ＭＳ 明朝"/>
      <family val="1"/>
      <charset val="128"/>
    </font>
    <font>
      <sz val="12"/>
      <name val="ＭＳ 明朝"/>
      <family val="1"/>
      <charset val="128"/>
    </font>
    <font>
      <u/>
      <sz val="11"/>
      <color theme="10"/>
      <name val="游ゴシック"/>
      <family val="2"/>
      <charset val="128"/>
      <scheme val="minor"/>
    </font>
    <font>
      <b/>
      <u/>
      <sz val="10"/>
      <color rgb="FFFFFF00"/>
      <name val="ＭＳ Ｐゴシック"/>
      <family val="3"/>
      <charset val="128"/>
    </font>
    <font>
      <b/>
      <sz val="10"/>
      <color rgb="FFFFFF00"/>
      <name val="ＭＳ Ｐゴシック"/>
      <family val="3"/>
      <charset val="128"/>
    </font>
    <font>
      <sz val="12"/>
      <color rgb="FFFFFF00"/>
      <name val="ＭＳ 明朝"/>
      <family val="1"/>
      <charset val="128"/>
    </font>
    <font>
      <i/>
      <u/>
      <sz val="10"/>
      <color rgb="FFFFFF00"/>
      <name val="ＭＳ Ｐゴシック"/>
      <family val="3"/>
      <charset val="128"/>
    </font>
    <font>
      <sz val="8"/>
      <color rgb="FFFF0000"/>
      <name val="ＭＳ 明朝"/>
      <family val="1"/>
      <charset val="128"/>
    </font>
    <font>
      <b/>
      <i/>
      <sz val="12"/>
      <color theme="1"/>
      <name val="ＭＳ 明朝"/>
      <family val="1"/>
      <charset val="128"/>
    </font>
    <font>
      <b/>
      <sz val="12"/>
      <color rgb="FFFFFF00"/>
      <name val="ＭＳ Ｐゴシック"/>
      <family val="3"/>
      <charset val="128"/>
    </font>
    <font>
      <b/>
      <i/>
      <sz val="11"/>
      <color rgb="FFFFFF00"/>
      <name val="ＭＳ Ｐゴシック"/>
      <family val="3"/>
      <charset val="128"/>
    </font>
    <font>
      <sz val="36"/>
      <color rgb="FFFF0000"/>
      <name val="ＭＳ 明朝"/>
      <family val="1"/>
      <charset val="128"/>
    </font>
    <font>
      <b/>
      <sz val="14"/>
      <color indexed="81"/>
      <name val="ＭＳ Ｐゴシック"/>
      <family val="3"/>
      <charset val="128"/>
    </font>
    <font>
      <u/>
      <sz val="12"/>
      <color theme="1"/>
      <name val="ＭＳ 明朝"/>
      <family val="1"/>
      <charset val="128"/>
    </font>
    <font>
      <sz val="6"/>
      <color theme="1"/>
      <name val="ＭＳ 明朝"/>
      <family val="1"/>
      <charset val="128"/>
    </font>
    <font>
      <sz val="12"/>
      <color rgb="FF00B0F0"/>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59999389629810485"/>
        <bgColor indexed="64"/>
      </patternFill>
    </fill>
  </fills>
  <borders count="1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theme="1"/>
      </left>
      <right style="thin">
        <color theme="1"/>
      </right>
      <top style="thin">
        <color theme="1"/>
      </top>
      <bottom/>
      <diagonal/>
    </border>
    <border diagonalUp="1">
      <left style="thin">
        <color theme="1"/>
      </left>
      <right style="thin">
        <color theme="1"/>
      </right>
      <top style="thin">
        <color theme="1"/>
      </top>
      <bottom style="thin">
        <color theme="1"/>
      </bottom>
      <diagonal style="thin">
        <color auto="1"/>
      </diagonal>
    </border>
    <border>
      <left/>
      <right/>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theme="1"/>
      </right>
      <top style="thick">
        <color rgb="FFFF0000"/>
      </top>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diagonal/>
    </border>
    <border diagonalUp="1">
      <left style="thin">
        <color theme="1"/>
      </left>
      <right style="thick">
        <color rgb="FFFF0000"/>
      </right>
      <top style="thin">
        <color theme="1"/>
      </top>
      <bottom style="thin">
        <color theme="1"/>
      </bottom>
      <diagonal style="thin">
        <color auto="1"/>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n">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diagonal/>
    </border>
    <border>
      <left style="thick">
        <color rgb="FFFF0000"/>
      </left>
      <right style="thin">
        <color theme="1"/>
      </right>
      <top/>
      <bottom/>
      <diagonal/>
    </border>
    <border>
      <left style="thick">
        <color rgb="FFFF0000"/>
      </left>
      <right style="thin">
        <color theme="1"/>
      </right>
      <top/>
      <bottom style="thick">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top/>
      <bottom style="thick">
        <color rgb="FFFF0000"/>
      </bottom>
      <diagonal/>
    </border>
    <border>
      <left/>
      <right style="thin">
        <color theme="1"/>
      </right>
      <top/>
      <bottom style="thick">
        <color rgb="FFFF0000"/>
      </bottom>
      <diagonal/>
    </border>
    <border>
      <left style="thin">
        <color theme="1"/>
      </left>
      <right style="thin">
        <color theme="1"/>
      </right>
      <top/>
      <bottom style="thick">
        <color rgb="FFFF0000"/>
      </bottom>
      <diagonal/>
    </border>
    <border>
      <left style="thin">
        <color theme="1"/>
      </left>
      <right style="thick">
        <color rgb="FFFF0000"/>
      </right>
      <top/>
      <bottom/>
      <diagonal/>
    </border>
    <border>
      <left style="thin">
        <color theme="1"/>
      </left>
      <right style="thick">
        <color rgb="FFFF0000"/>
      </right>
      <top/>
      <bottom style="thick">
        <color rgb="FFFF0000"/>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ck">
        <color rgb="FFFF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right/>
      <top/>
      <bottom style="medium">
        <color indexed="64"/>
      </bottom>
      <diagonal/>
    </border>
    <border>
      <left/>
      <right style="dotted">
        <color auto="1"/>
      </right>
      <top/>
      <bottom style="medium">
        <color indexed="64"/>
      </bottom>
      <diagonal/>
    </border>
    <border>
      <left/>
      <right style="medium">
        <color indexed="64"/>
      </right>
      <top/>
      <bottom style="medium">
        <color indexed="64"/>
      </bottom>
      <diagonal/>
    </border>
    <border>
      <left style="thick">
        <color rgb="FFFF0000"/>
      </left>
      <right style="thin">
        <color indexed="64"/>
      </right>
      <top style="thin">
        <color indexed="64"/>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628">
    <xf numFmtId="0" fontId="0" fillId="0" borderId="0" xfId="0">
      <alignment vertical="center"/>
    </xf>
    <xf numFmtId="0" fontId="3" fillId="0" borderId="0" xfId="0" applyFont="1" applyAlignment="1" applyProtection="1">
      <alignment horizontal="left" vertical="top"/>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14" xfId="0" applyFont="1" applyFill="1" applyBorder="1" applyAlignment="1" applyProtection="1">
      <alignment vertical="center" wrapText="1"/>
    </xf>
    <xf numFmtId="0" fontId="4" fillId="0" borderId="0" xfId="0" applyFont="1" applyFill="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vertical="center" shrinkToFit="1"/>
    </xf>
    <xf numFmtId="0" fontId="4" fillId="0" borderId="9" xfId="0" applyFont="1" applyFill="1" applyBorder="1" applyAlignment="1" applyProtection="1">
      <alignment horizontal="center" vertical="center" shrinkToFit="1"/>
    </xf>
    <xf numFmtId="0" fontId="4" fillId="0" borderId="0" xfId="0" applyFont="1" applyFill="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7" fillId="0" borderId="0" xfId="0" applyFont="1" applyFill="1" applyAlignment="1" applyProtection="1">
      <alignment horizontal="center"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9" xfId="0" applyFont="1" applyFill="1" applyBorder="1" applyAlignment="1" applyProtection="1">
      <alignment horizontal="left" vertical="center" shrinkToFit="1"/>
    </xf>
    <xf numFmtId="0" fontId="4" fillId="0" borderId="30" xfId="0" applyFont="1" applyFill="1" applyBorder="1" applyAlignment="1" applyProtection="1">
      <alignment horizontal="left" vertical="center" shrinkToFit="1"/>
    </xf>
    <xf numFmtId="0" fontId="6" fillId="0" borderId="0" xfId="0" applyFont="1" applyFill="1" applyAlignment="1" applyProtection="1">
      <alignment vertical="center" wrapText="1"/>
    </xf>
    <xf numFmtId="0" fontId="5" fillId="0" borderId="0" xfId="0" applyFont="1" applyFill="1" applyAlignment="1" applyProtection="1">
      <alignment vertical="center" wrapText="1"/>
    </xf>
    <xf numFmtId="0" fontId="4" fillId="4" borderId="0" xfId="0" applyFont="1" applyFill="1" applyAlignment="1" applyProtection="1">
      <alignment vertical="center" wrapText="1"/>
    </xf>
    <xf numFmtId="0" fontId="10" fillId="5" borderId="33" xfId="0" applyFont="1" applyFill="1" applyBorder="1" applyAlignment="1" applyProtection="1">
      <alignment horizontal="center" vertical="center" wrapText="1"/>
    </xf>
    <xf numFmtId="0" fontId="10" fillId="5" borderId="34" xfId="0" applyFont="1" applyFill="1" applyBorder="1" applyAlignment="1" applyProtection="1">
      <alignment horizontal="center" vertical="center" wrapText="1"/>
    </xf>
    <xf numFmtId="0" fontId="4" fillId="6" borderId="0" xfId="0" applyFont="1" applyFill="1" applyAlignment="1" applyProtection="1">
      <alignment vertical="center" wrapText="1"/>
    </xf>
    <xf numFmtId="0" fontId="4" fillId="6" borderId="0" xfId="0" applyFont="1" applyFill="1" applyAlignment="1" applyProtection="1">
      <alignment horizontal="left" vertical="center" shrinkToFit="1"/>
    </xf>
    <xf numFmtId="0" fontId="5" fillId="6" borderId="0" xfId="0" applyFont="1" applyFill="1" applyAlignment="1" applyProtection="1">
      <alignment horizontal="left" vertical="center" shrinkToFit="1"/>
    </xf>
    <xf numFmtId="0" fontId="4" fillId="6" borderId="0" xfId="0" applyFont="1" applyFill="1" applyAlignment="1" applyProtection="1">
      <alignment vertical="center" shrinkToFit="1"/>
    </xf>
    <xf numFmtId="0" fontId="4" fillId="6" borderId="0" xfId="0" applyFont="1" applyFill="1" applyBorder="1" applyAlignment="1" applyProtection="1">
      <alignment horizontal="left" vertical="center" shrinkToFit="1"/>
    </xf>
    <xf numFmtId="0" fontId="5" fillId="6" borderId="0" xfId="0" applyFont="1" applyFill="1" applyBorder="1" applyAlignment="1" applyProtection="1">
      <alignment horizontal="left" vertical="center" shrinkToFit="1"/>
    </xf>
    <xf numFmtId="0" fontId="5" fillId="6" borderId="0" xfId="0" applyFont="1" applyFill="1" applyAlignment="1" applyProtection="1">
      <alignment vertical="center" shrinkToFit="1"/>
    </xf>
    <xf numFmtId="0" fontId="4" fillId="6" borderId="0" xfId="0" applyFont="1" applyFill="1" applyBorder="1" applyAlignment="1" applyProtection="1">
      <alignment vertical="center" shrinkToFit="1"/>
    </xf>
    <xf numFmtId="0" fontId="6" fillId="6" borderId="0" xfId="0" applyFont="1" applyFill="1" applyAlignment="1" applyProtection="1">
      <alignment vertical="center" wrapText="1"/>
    </xf>
    <xf numFmtId="0" fontId="5" fillId="6" borderId="0" xfId="0" applyFont="1" applyFill="1" applyAlignment="1" applyProtection="1">
      <alignment vertical="center" wrapText="1"/>
    </xf>
    <xf numFmtId="0" fontId="4" fillId="3" borderId="2"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xf>
    <xf numFmtId="0" fontId="4" fillId="2" borderId="42" xfId="0" applyFont="1" applyFill="1" applyBorder="1" applyAlignment="1" applyProtection="1">
      <alignment horizontal="left" vertical="center" shrinkToFit="1"/>
      <protection locked="0"/>
    </xf>
    <xf numFmtId="0" fontId="5" fillId="0" borderId="43" xfId="0" applyFont="1" applyFill="1" applyBorder="1" applyAlignment="1" applyProtection="1">
      <alignment horizontal="left" vertical="center" shrinkToFit="1"/>
    </xf>
    <xf numFmtId="0" fontId="4" fillId="0" borderId="0" xfId="0" applyFont="1" applyFill="1" applyAlignment="1" applyProtection="1">
      <alignment vertical="center"/>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7" borderId="2" xfId="0" applyFont="1" applyFill="1" applyBorder="1" applyAlignment="1" applyProtection="1">
      <alignment horizontal="left" vertical="center" shrinkToFit="1"/>
      <protection locked="0"/>
    </xf>
    <xf numFmtId="181" fontId="4" fillId="7" borderId="2" xfId="0" applyNumberFormat="1" applyFont="1" applyFill="1" applyBorder="1" applyAlignment="1" applyProtection="1">
      <alignment vertical="center" wrapText="1"/>
    </xf>
    <xf numFmtId="0" fontId="5" fillId="0" borderId="39" xfId="0" applyFont="1" applyFill="1" applyBorder="1" applyAlignment="1" applyProtection="1">
      <alignment vertical="center"/>
    </xf>
    <xf numFmtId="0" fontId="5" fillId="0" borderId="52" xfId="0" applyFont="1" applyFill="1" applyBorder="1" applyAlignment="1" applyProtection="1">
      <alignment horizontal="left" vertical="center" shrinkToFit="1"/>
    </xf>
    <xf numFmtId="0" fontId="5" fillId="0" borderId="54" xfId="0" applyFont="1" applyFill="1" applyBorder="1" applyAlignment="1" applyProtection="1">
      <alignment horizontal="left" vertical="center" shrinkToFit="1"/>
    </xf>
    <xf numFmtId="0" fontId="5" fillId="0" borderId="55" xfId="0" applyFont="1" applyFill="1" applyBorder="1" applyAlignment="1" applyProtection="1">
      <alignment horizontal="left" vertical="center" shrinkToFit="1"/>
    </xf>
    <xf numFmtId="0" fontId="5" fillId="0" borderId="58"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179" fontId="4" fillId="2" borderId="19" xfId="0" applyNumberFormat="1" applyFont="1" applyFill="1" applyBorder="1" applyAlignment="1" applyProtection="1">
      <alignment horizontal="left" vertical="center" shrinkToFit="1"/>
      <protection locked="0"/>
    </xf>
    <xf numFmtId="176" fontId="4" fillId="2" borderId="57" xfId="0" applyNumberFormat="1" applyFont="1" applyFill="1" applyBorder="1" applyAlignment="1" applyProtection="1">
      <alignment horizontal="left" vertical="center" shrinkToFit="1"/>
      <protection locked="0"/>
    </xf>
    <xf numFmtId="0" fontId="4" fillId="3" borderId="2" xfId="0" applyFont="1" applyFill="1" applyBorder="1" applyAlignment="1" applyProtection="1">
      <alignment vertical="center" shrinkToFit="1"/>
      <protection locked="0"/>
    </xf>
    <xf numFmtId="0" fontId="5" fillId="0" borderId="39" xfId="0" applyFont="1" applyFill="1" applyBorder="1" applyAlignment="1" applyProtection="1">
      <alignment vertical="center" shrinkToFit="1"/>
    </xf>
    <xf numFmtId="0" fontId="4" fillId="3" borderId="42"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xf>
    <xf numFmtId="0" fontId="12" fillId="0" borderId="0" xfId="0" applyFont="1" applyBorder="1" applyAlignment="1" applyProtection="1">
      <alignment horizontal="left" vertical="top"/>
    </xf>
    <xf numFmtId="0" fontId="14" fillId="0" borderId="0" xfId="0" applyFont="1" applyFill="1" applyAlignment="1" applyProtection="1">
      <alignment vertical="center"/>
    </xf>
    <xf numFmtId="0" fontId="13" fillId="0" borderId="3" xfId="0" applyFont="1" applyBorder="1" applyAlignment="1" applyProtection="1">
      <alignment horizontal="left" vertical="top"/>
    </xf>
    <xf numFmtId="0" fontId="12" fillId="0" borderId="0" xfId="0" applyFont="1" applyAlignment="1" applyProtection="1">
      <alignment horizontal="left" vertical="top"/>
    </xf>
    <xf numFmtId="0" fontId="13" fillId="0" borderId="0" xfId="0" applyFont="1" applyBorder="1" applyAlignment="1" applyProtection="1">
      <alignment horizontal="left" vertical="top"/>
    </xf>
    <xf numFmtId="0" fontId="15" fillId="0" borderId="0" xfId="1" applyFont="1" applyFill="1" applyAlignment="1" applyProtection="1">
      <alignment vertical="center"/>
    </xf>
    <xf numFmtId="181" fontId="4" fillId="2" borderId="2" xfId="0" applyNumberFormat="1" applyFont="1" applyFill="1" applyBorder="1" applyAlignment="1" applyProtection="1">
      <alignment vertical="center" shrinkToFit="1"/>
      <protection locked="0"/>
    </xf>
    <xf numFmtId="181" fontId="4" fillId="7" borderId="42" xfId="0" applyNumberFormat="1" applyFont="1" applyFill="1" applyBorder="1" applyAlignment="1" applyProtection="1">
      <alignment vertical="center" wrapText="1"/>
    </xf>
    <xf numFmtId="0" fontId="4" fillId="7" borderId="2"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vertical="center"/>
    </xf>
    <xf numFmtId="0" fontId="4" fillId="0" borderId="12" xfId="0" applyFont="1" applyBorder="1">
      <alignmen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Fill="1" applyAlignment="1" applyProtection="1">
      <alignment vertical="center" wrapText="1"/>
    </xf>
    <xf numFmtId="0" fontId="4" fillId="0" borderId="75" xfId="0" applyFont="1" applyFill="1" applyBorder="1" applyAlignment="1" applyProtection="1">
      <alignment vertical="center" shrinkToFit="1"/>
    </xf>
    <xf numFmtId="0" fontId="4" fillId="0" borderId="19" xfId="0" applyFont="1" applyFill="1" applyBorder="1" applyAlignment="1" applyProtection="1">
      <alignment horizontal="left" vertical="center" shrinkToFit="1"/>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left" vertical="center" wrapText="1"/>
    </xf>
    <xf numFmtId="0" fontId="5" fillId="8" borderId="2" xfId="0" applyFont="1" applyFill="1" applyBorder="1" applyAlignment="1" applyProtection="1">
      <alignment horizontal="center" vertical="center" shrinkToFit="1"/>
    </xf>
    <xf numFmtId="0" fontId="5" fillId="8" borderId="0" xfId="0" applyFont="1" applyFill="1">
      <alignment vertical="center"/>
    </xf>
    <xf numFmtId="0" fontId="4" fillId="9" borderId="0" xfId="0" applyFont="1" applyFill="1" applyAlignment="1" applyProtection="1">
      <alignment vertical="center" wrapText="1"/>
    </xf>
    <xf numFmtId="0" fontId="4" fillId="9" borderId="0" xfId="0" applyFont="1" applyFill="1" applyAlignment="1" applyProtection="1">
      <alignment horizontal="left" vertical="center" shrinkToFit="1"/>
    </xf>
    <xf numFmtId="0" fontId="5" fillId="9" borderId="0" xfId="0" applyFont="1" applyFill="1" applyAlignment="1" applyProtection="1">
      <alignment horizontal="left" vertical="center" shrinkToFit="1"/>
    </xf>
    <xf numFmtId="0" fontId="6" fillId="9" borderId="0" xfId="0" applyFont="1" applyFill="1" applyAlignment="1" applyProtection="1">
      <alignment vertical="center" wrapText="1"/>
    </xf>
    <xf numFmtId="0" fontId="5" fillId="9" borderId="0" xfId="0" applyFont="1" applyFill="1" applyAlignment="1" applyProtection="1">
      <alignment vertical="center" wrapText="1"/>
    </xf>
    <xf numFmtId="0" fontId="6" fillId="4" borderId="0" xfId="0" applyFont="1" applyFill="1" applyAlignment="1" applyProtection="1">
      <alignment vertical="center" wrapText="1"/>
    </xf>
    <xf numFmtId="0" fontId="5" fillId="4" borderId="0" xfId="0" applyFont="1" applyFill="1" applyAlignment="1" applyProtection="1">
      <alignment vertical="center" wrapText="1"/>
    </xf>
    <xf numFmtId="0" fontId="4" fillId="4" borderId="0" xfId="0" applyFont="1" applyFill="1" applyBorder="1" applyAlignment="1" applyProtection="1">
      <alignment horizontal="left" vertical="center" shrinkToFit="1"/>
    </xf>
    <xf numFmtId="0" fontId="4" fillId="4" borderId="0" xfId="0" applyFont="1" applyFill="1" applyBorder="1" applyAlignment="1" applyProtection="1">
      <alignment horizontal="left" vertical="center"/>
    </xf>
    <xf numFmtId="0" fontId="0" fillId="4" borderId="0" xfId="0" applyFill="1" applyBorder="1" applyAlignment="1">
      <alignment horizontal="left" vertical="center"/>
    </xf>
    <xf numFmtId="0" fontId="4" fillId="4" borderId="0" xfId="0" applyNumberFormat="1"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xf>
    <xf numFmtId="177" fontId="4" fillId="2" borderId="2" xfId="0" applyNumberFormat="1" applyFont="1" applyFill="1" applyBorder="1" applyAlignment="1" applyProtection="1">
      <alignment horizontal="left" vertical="center" shrinkToFit="1"/>
      <protection locked="0"/>
    </xf>
    <xf numFmtId="0" fontId="4" fillId="2" borderId="2" xfId="0" applyNumberFormat="1" applyFont="1" applyFill="1" applyBorder="1" applyAlignment="1" applyProtection="1">
      <alignment horizontal="left" vertical="center" shrinkToFit="1"/>
      <protection locked="0"/>
    </xf>
    <xf numFmtId="0" fontId="5" fillId="7" borderId="7" xfId="0"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left" vertical="center" shrinkToFit="1"/>
      <protection locked="0"/>
    </xf>
    <xf numFmtId="0" fontId="18" fillId="0" borderId="0" xfId="0" applyFont="1" applyBorder="1" applyAlignment="1" applyProtection="1">
      <alignment horizontal="left" vertical="top"/>
    </xf>
    <xf numFmtId="0" fontId="19" fillId="0" borderId="3" xfId="0" applyFont="1" applyBorder="1" applyAlignment="1" applyProtection="1">
      <alignment horizontal="left" vertical="top"/>
    </xf>
    <xf numFmtId="0" fontId="0" fillId="4" borderId="0" xfId="0" applyFill="1" applyBorder="1" applyAlignment="1">
      <alignment horizontal="left" vertical="center" shrinkToFit="1"/>
    </xf>
    <xf numFmtId="0" fontId="4" fillId="4" borderId="0" xfId="0" applyFont="1" applyFill="1" applyBorder="1" applyAlignment="1" applyProtection="1">
      <alignment horizontal="left" vertical="center" textRotation="255" shrinkToFit="1"/>
    </xf>
    <xf numFmtId="0" fontId="4" fillId="4" borderId="83" xfId="0" applyFont="1" applyFill="1" applyBorder="1" applyAlignment="1" applyProtection="1">
      <alignment vertical="center" shrinkToFit="1"/>
      <protection locked="0"/>
    </xf>
    <xf numFmtId="0" fontId="4" fillId="4" borderId="0" xfId="0" applyFont="1" applyFill="1" applyBorder="1" applyAlignment="1" applyProtection="1">
      <alignment vertical="center" shrinkToFit="1"/>
    </xf>
    <xf numFmtId="0" fontId="4" fillId="4" borderId="0" xfId="0" applyFont="1" applyFill="1" applyAlignment="1" applyProtection="1">
      <alignment vertical="center" shrinkToFit="1"/>
    </xf>
    <xf numFmtId="0" fontId="5" fillId="4" borderId="0" xfId="0" applyFont="1" applyFill="1" applyAlignment="1" applyProtection="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3" borderId="2" xfId="0" applyFont="1" applyFill="1" applyBorder="1" applyAlignment="1">
      <alignment vertical="center" shrinkToFit="1"/>
    </xf>
    <xf numFmtId="0" fontId="4" fillId="0" borderId="15" xfId="0" applyFont="1" applyBorder="1" applyAlignment="1">
      <alignment horizontal="center" vertical="center"/>
    </xf>
    <xf numFmtId="0" fontId="4" fillId="0" borderId="0" xfId="0" applyFont="1" applyBorder="1" applyAlignment="1">
      <alignment horizontal="left" vertical="center"/>
    </xf>
    <xf numFmtId="0" fontId="4" fillId="0" borderId="88" xfId="0" applyFont="1" applyBorder="1" applyAlignment="1">
      <alignment horizontal="center" vertical="center"/>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horizontal="left" vertical="center"/>
    </xf>
    <xf numFmtId="0" fontId="4" fillId="0" borderId="92" xfId="0" applyFont="1" applyBorder="1" applyAlignment="1">
      <alignment vertical="center"/>
    </xf>
    <xf numFmtId="0" fontId="4" fillId="0" borderId="97" xfId="0" applyFont="1" applyBorder="1" applyAlignment="1">
      <alignment vertical="center"/>
    </xf>
    <xf numFmtId="0" fontId="4" fillId="0" borderId="98" xfId="0" applyFont="1" applyBorder="1">
      <alignment vertical="center"/>
    </xf>
    <xf numFmtId="0" fontId="4" fillId="0" borderId="99" xfId="0" applyFont="1" applyBorder="1" applyAlignment="1">
      <alignment vertical="center"/>
    </xf>
    <xf numFmtId="0" fontId="4" fillId="0" borderId="98" xfId="0" applyFont="1" applyBorder="1" applyAlignment="1">
      <alignment vertical="center"/>
    </xf>
    <xf numFmtId="0" fontId="4" fillId="0" borderId="100" xfId="0" applyFont="1" applyBorder="1" applyAlignment="1">
      <alignment vertical="center"/>
    </xf>
    <xf numFmtId="0" fontId="4" fillId="0" borderId="0" xfId="0" applyFont="1" applyFill="1" applyAlignment="1" applyProtection="1">
      <alignment vertical="center" wrapText="1"/>
    </xf>
    <xf numFmtId="0" fontId="4" fillId="4" borderId="0" xfId="0" applyFont="1" applyFill="1" applyAlignment="1" applyProtection="1">
      <alignment vertical="center" wrapText="1"/>
    </xf>
    <xf numFmtId="0" fontId="4" fillId="0" borderId="2"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pplyAlignment="1">
      <alignment horizontal="left" vertical="center"/>
    </xf>
    <xf numFmtId="0" fontId="5" fillId="0" borderId="14"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11"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5" fillId="0" borderId="13" xfId="0" applyFont="1" applyFill="1" applyBorder="1" applyAlignment="1" applyProtection="1">
      <alignment vertical="center" shrinkToFit="1"/>
    </xf>
    <xf numFmtId="0" fontId="5" fillId="0" borderId="6" xfId="0" applyFont="1" applyFill="1" applyBorder="1" applyAlignment="1" applyProtection="1">
      <alignment vertical="center" shrinkToFit="1"/>
    </xf>
    <xf numFmtId="0" fontId="5" fillId="0" borderId="1" xfId="0" applyFont="1" applyFill="1" applyBorder="1" applyAlignment="1" applyProtection="1">
      <alignment vertical="center" shrinkToFit="1"/>
    </xf>
    <xf numFmtId="0" fontId="5" fillId="0" borderId="12" xfId="0" applyFont="1" applyFill="1" applyBorder="1" applyAlignment="1" applyProtection="1">
      <alignment vertic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2" xfId="0" applyFont="1" applyFill="1" applyBorder="1" applyAlignment="1" applyProtection="1">
      <alignment horizontal="left" vertical="center" shrinkToFit="1"/>
    </xf>
    <xf numFmtId="180" fontId="4" fillId="2" borderId="4" xfId="0" applyNumberFormat="1" applyFont="1" applyFill="1" applyBorder="1" applyAlignment="1" applyProtection="1">
      <alignment horizontal="left" vertical="center" shrinkToFit="1"/>
      <protection locked="0"/>
    </xf>
    <xf numFmtId="181" fontId="4" fillId="7" borderId="42" xfId="0" applyNumberFormat="1" applyFont="1" applyFill="1" applyBorder="1" applyAlignment="1" applyProtection="1">
      <alignment horizontal="right" vertical="center" wrapText="1"/>
    </xf>
    <xf numFmtId="181" fontId="4" fillId="2" borderId="42" xfId="0" applyNumberFormat="1" applyFont="1" applyFill="1" applyBorder="1" applyAlignment="1" applyProtection="1">
      <alignment horizontal="left" vertical="center" shrinkToFit="1"/>
      <protection locked="0"/>
    </xf>
    <xf numFmtId="0" fontId="5" fillId="7" borderId="2"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5" fillId="7" borderId="1" xfId="0" applyFont="1" applyFill="1" applyBorder="1" applyAlignment="1" applyProtection="1">
      <alignment vertical="center" wrapText="1"/>
    </xf>
    <xf numFmtId="0" fontId="4" fillId="0" borderId="30" xfId="0" applyFont="1" applyFill="1" applyBorder="1" applyAlignment="1" applyProtection="1">
      <alignment horizontal="left" vertical="center" shrinkToFit="1"/>
      <protection locked="0"/>
    </xf>
    <xf numFmtId="179" fontId="4" fillId="7" borderId="19" xfId="0" applyNumberFormat="1" applyFont="1" applyFill="1" applyBorder="1" applyAlignment="1" applyProtection="1">
      <alignment horizontal="left" vertical="center" shrinkToFit="1"/>
    </xf>
    <xf numFmtId="181" fontId="4" fillId="7" borderId="2" xfId="0" applyNumberFormat="1" applyFont="1" applyFill="1" applyBorder="1" applyAlignment="1" applyProtection="1">
      <alignment vertical="center" shrinkToFit="1"/>
    </xf>
    <xf numFmtId="0" fontId="4" fillId="0" borderId="0" xfId="0" applyFont="1" applyFill="1" applyAlignment="1" applyProtection="1">
      <alignment horizontal="left"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104" xfId="0" applyFont="1" applyFill="1" applyBorder="1" applyAlignment="1" applyProtection="1">
      <alignment horizontal="left" vertical="center" shrinkToFit="1"/>
    </xf>
    <xf numFmtId="0" fontId="4" fillId="7" borderId="2" xfId="0" applyFont="1" applyFill="1" applyBorder="1" applyAlignment="1">
      <alignment vertical="center" shrinkToFit="1"/>
    </xf>
    <xf numFmtId="0" fontId="4" fillId="0" borderId="0" xfId="0" applyFont="1" applyFill="1" applyAlignment="1" applyProtection="1">
      <alignment vertical="center" wrapText="1"/>
    </xf>
    <xf numFmtId="0" fontId="4" fillId="0" borderId="82" xfId="0" applyFont="1" applyFill="1" applyBorder="1" applyAlignment="1" applyProtection="1">
      <alignment horizontal="center" vertical="center" shrinkToFit="1"/>
    </xf>
    <xf numFmtId="0" fontId="4" fillId="0" borderId="0" xfId="0" applyFont="1" applyFill="1" applyAlignment="1" applyProtection="1">
      <alignment vertical="center" wrapText="1"/>
    </xf>
    <xf numFmtId="0" fontId="4" fillId="3" borderId="44" xfId="0" applyFont="1" applyFill="1" applyBorder="1" applyAlignment="1" applyProtection="1">
      <alignment horizontal="left" vertical="center" shrinkToFit="1"/>
      <protection locked="0"/>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8"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7" fillId="0" borderId="31" xfId="0" applyFont="1" applyFill="1" applyBorder="1" applyAlignment="1" applyProtection="1">
      <alignment horizontal="left" vertical="center" wrapText="1"/>
    </xf>
    <xf numFmtId="0" fontId="10" fillId="5" borderId="32" xfId="0" applyFont="1" applyFill="1" applyBorder="1" applyAlignment="1" applyProtection="1">
      <alignment horizontal="center" vertical="center" wrapText="1"/>
    </xf>
    <xf numFmtId="0" fontId="10" fillId="5" borderId="33" xfId="0" applyFont="1" applyFill="1" applyBorder="1" applyAlignment="1" applyProtection="1">
      <alignment horizontal="center" vertical="center" wrapText="1"/>
    </xf>
    <xf numFmtId="0" fontId="7" fillId="0" borderId="48" xfId="0" applyFont="1" applyFill="1" applyBorder="1" applyAlignment="1" applyProtection="1">
      <alignment horizontal="left" vertical="center" shrinkToFit="1"/>
    </xf>
    <xf numFmtId="0" fontId="7" fillId="0" borderId="49" xfId="0" applyFont="1" applyFill="1" applyBorder="1" applyAlignment="1" applyProtection="1">
      <alignment horizontal="left" vertical="center" shrinkToFit="1"/>
    </xf>
    <xf numFmtId="0" fontId="7" fillId="0" borderId="50" xfId="0" applyFont="1" applyFill="1" applyBorder="1" applyAlignment="1" applyProtection="1">
      <alignment horizontal="left" vertical="center" shrinkToFit="1"/>
    </xf>
    <xf numFmtId="0" fontId="4" fillId="0" borderId="65" xfId="0" applyFont="1" applyFill="1" applyBorder="1" applyAlignment="1" applyProtection="1">
      <alignment horizontal="left" vertical="center" shrinkToFit="1"/>
    </xf>
    <xf numFmtId="0" fontId="4" fillId="0" borderId="66" xfId="0" applyFont="1" applyFill="1" applyBorder="1" applyAlignment="1" applyProtection="1">
      <alignment horizontal="left" vertical="center" shrinkToFit="1"/>
    </xf>
    <xf numFmtId="0" fontId="4" fillId="0" borderId="67" xfId="0" applyFont="1" applyFill="1" applyBorder="1" applyAlignment="1" applyProtection="1">
      <alignment horizontal="left" vertical="center" shrinkToFit="1"/>
    </xf>
    <xf numFmtId="0" fontId="4" fillId="0" borderId="68" xfId="0" applyFont="1" applyFill="1" applyBorder="1" applyAlignment="1" applyProtection="1">
      <alignment horizontal="left" vertical="center" shrinkToFit="1"/>
    </xf>
    <xf numFmtId="0" fontId="4" fillId="0" borderId="69" xfId="0" applyFont="1" applyFill="1" applyBorder="1" applyAlignment="1" applyProtection="1">
      <alignment horizontal="left" vertical="center" shrinkToFit="1"/>
    </xf>
    <xf numFmtId="0" fontId="4" fillId="0" borderId="70"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7" fillId="0" borderId="63"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shrinkToFit="1"/>
    </xf>
    <xf numFmtId="0" fontId="4" fillId="0" borderId="73" xfId="0" applyFont="1" applyFill="1" applyBorder="1" applyAlignment="1" applyProtection="1">
      <alignment horizontal="center" vertical="center" shrinkToFit="1"/>
    </xf>
    <xf numFmtId="0" fontId="4" fillId="0" borderId="74"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shrinkToFit="1"/>
    </xf>
    <xf numFmtId="0" fontId="4" fillId="0" borderId="71" xfId="0" applyFont="1" applyFill="1" applyBorder="1" applyAlignment="1" applyProtection="1">
      <alignment horizontal="center" vertical="center" shrinkToFit="1"/>
    </xf>
    <xf numFmtId="0" fontId="4" fillId="0" borderId="72"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77" xfId="0" applyFont="1" applyFill="1" applyBorder="1" applyAlignment="1" applyProtection="1">
      <alignment horizontal="center" vertical="center" shrinkToFit="1"/>
    </xf>
    <xf numFmtId="176" fontId="4" fillId="2" borderId="29" xfId="0" applyNumberFormat="1" applyFont="1" applyFill="1" applyBorder="1" applyAlignment="1" applyProtection="1">
      <alignment vertical="top" wrapText="1" shrinkToFit="1"/>
      <protection locked="0"/>
    </xf>
    <xf numFmtId="176" fontId="4" fillId="2" borderId="73" xfId="0" applyNumberFormat="1" applyFont="1" applyFill="1" applyBorder="1" applyAlignment="1" applyProtection="1">
      <alignment vertical="top" wrapText="1" shrinkToFit="1"/>
      <protection locked="0"/>
    </xf>
    <xf numFmtId="176" fontId="4" fillId="2" borderId="78" xfId="0" applyNumberFormat="1" applyFont="1" applyFill="1" applyBorder="1" applyAlignment="1" applyProtection="1">
      <alignment vertical="top" wrapText="1" shrinkToFit="1"/>
      <protection locked="0"/>
    </xf>
    <xf numFmtId="0" fontId="5" fillId="0" borderId="54" xfId="0" applyFont="1" applyFill="1" applyBorder="1" applyAlignment="1" applyProtection="1">
      <alignment horizontal="left" vertical="center" shrinkToFit="1"/>
    </xf>
    <xf numFmtId="0" fontId="5" fillId="0" borderId="79" xfId="0" applyFont="1" applyFill="1" applyBorder="1" applyAlignment="1" applyProtection="1">
      <alignment horizontal="left" vertical="center" shrinkToFit="1"/>
    </xf>
    <xf numFmtId="0" fontId="5" fillId="0" borderId="8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4" fillId="0" borderId="2" xfId="0" applyFont="1" applyFill="1" applyBorder="1" applyAlignment="1" applyProtection="1">
      <alignment horizontal="left" vertical="center" textRotation="255" shrinkToFit="1"/>
    </xf>
    <xf numFmtId="0" fontId="4" fillId="0" borderId="42" xfId="0" applyFont="1" applyFill="1" applyBorder="1" applyAlignment="1" applyProtection="1">
      <alignment horizontal="left" vertical="center" textRotation="255" shrinkToFit="1"/>
    </xf>
    <xf numFmtId="0" fontId="4" fillId="0" borderId="2" xfId="0" applyFont="1" applyFill="1" applyBorder="1" applyAlignment="1" applyProtection="1">
      <alignment horizontal="left" vertical="center" shrinkToFit="1"/>
    </xf>
    <xf numFmtId="0" fontId="4" fillId="0" borderId="42"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0" fillId="0" borderId="2" xfId="0" applyBorder="1" applyAlignment="1">
      <alignment horizontal="left" vertical="center"/>
    </xf>
    <xf numFmtId="0" fontId="4" fillId="0" borderId="42" xfId="0" applyFont="1" applyFill="1" applyBorder="1" applyAlignment="1" applyProtection="1">
      <alignment horizontal="left" vertical="center"/>
    </xf>
    <xf numFmtId="0" fontId="0" fillId="0" borderId="42" xfId="0" applyBorder="1" applyAlignment="1">
      <alignment horizontal="left" vertical="center"/>
    </xf>
    <xf numFmtId="0" fontId="4" fillId="4" borderId="0" xfId="0" applyFont="1" applyFill="1" applyAlignment="1" applyProtection="1">
      <alignment horizontal="left" vertical="center" wrapText="1" shrinkToFit="1"/>
    </xf>
    <xf numFmtId="0" fontId="4" fillId="0" borderId="38" xfId="0" applyFont="1" applyFill="1" applyBorder="1" applyAlignment="1" applyProtection="1">
      <alignment vertical="center" shrinkToFit="1"/>
    </xf>
    <xf numFmtId="0" fontId="0" fillId="0" borderId="41" xfId="0" applyBorder="1" applyAlignment="1">
      <alignment vertical="center" shrinkToFit="1"/>
    </xf>
    <xf numFmtId="0" fontId="4" fillId="0" borderId="2"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textRotation="255" shrinkToFit="1"/>
    </xf>
    <xf numFmtId="0" fontId="4" fillId="0" borderId="2" xfId="0" applyFont="1" applyFill="1" applyBorder="1" applyAlignment="1" applyProtection="1">
      <alignment horizontal="center" vertical="center" shrinkToFit="1"/>
    </xf>
    <xf numFmtId="0" fontId="0" fillId="0" borderId="40" xfId="0" applyBorder="1" applyAlignment="1">
      <alignment vertical="center"/>
    </xf>
    <xf numFmtId="0" fontId="0" fillId="0" borderId="41" xfId="0" applyBorder="1" applyAlignment="1">
      <alignment vertical="center"/>
    </xf>
    <xf numFmtId="0" fontId="4" fillId="9" borderId="0" xfId="0" applyFont="1" applyFill="1" applyAlignment="1" applyProtection="1">
      <alignment horizontal="left" vertical="center" wrapText="1" shrinkToFit="1"/>
    </xf>
    <xf numFmtId="0" fontId="7" fillId="0" borderId="81" xfId="0" applyFont="1" applyFill="1" applyBorder="1" applyAlignment="1" applyProtection="1">
      <alignment horizontal="left" vertical="center" shrinkToFit="1"/>
    </xf>
    <xf numFmtId="0" fontId="0" fillId="0" borderId="81" xfId="0" applyBorder="1" applyAlignment="1">
      <alignment horizontal="left" vertical="center" shrinkToFit="1"/>
    </xf>
    <xf numFmtId="0" fontId="0" fillId="0" borderId="82" xfId="0"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45" xfId="0" applyFont="1" applyFill="1" applyBorder="1" applyAlignment="1" applyProtection="1">
      <alignment horizontal="left" vertical="center" shrinkToFit="1"/>
    </xf>
    <xf numFmtId="0" fontId="4" fillId="0" borderId="46" xfId="0" applyFont="1" applyFill="1" applyBorder="1" applyAlignment="1" applyProtection="1">
      <alignment horizontal="left" vertical="center" shrinkToFit="1"/>
    </xf>
    <xf numFmtId="0" fontId="4" fillId="0" borderId="47" xfId="0" applyFont="1" applyFill="1" applyBorder="1" applyAlignment="1" applyProtection="1">
      <alignment horizontal="left" vertical="center" shrinkToFit="1"/>
    </xf>
    <xf numFmtId="0" fontId="4" fillId="0" borderId="38"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4" fillId="0" borderId="101"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102"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103" xfId="0" applyFont="1" applyFill="1" applyBorder="1" applyAlignment="1" applyProtection="1">
      <alignment horizontal="left" vertical="center" shrinkToFit="1"/>
    </xf>
    <xf numFmtId="0" fontId="4" fillId="6" borderId="0" xfId="0" applyFont="1" applyFill="1" applyAlignment="1" applyProtection="1">
      <alignment horizontal="left" vertical="center" wrapText="1" shrinkToFit="1"/>
    </xf>
    <xf numFmtId="0" fontId="4" fillId="0" borderId="4" xfId="0" applyFont="1" applyFill="1" applyBorder="1" applyAlignment="1" applyProtection="1">
      <alignment horizontal="left" vertical="center" shrinkToFit="1"/>
    </xf>
    <xf numFmtId="0" fontId="0" fillId="0" borderId="2" xfId="0" applyFill="1" applyBorder="1" applyAlignment="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5" xfId="0" applyFont="1" applyFill="1" applyBorder="1" applyAlignment="1" applyProtection="1">
      <alignment horizontal="center" vertical="center" wrapText="1" shrinkToFit="1"/>
    </xf>
    <xf numFmtId="0" fontId="4" fillId="0" borderId="44"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textRotation="255" shrinkToFit="1"/>
    </xf>
    <xf numFmtId="0" fontId="4" fillId="0" borderId="7"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4" borderId="0" xfId="0" applyFont="1" applyFill="1" applyAlignment="1" applyProtection="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4" fillId="0" borderId="2" xfId="0" applyFont="1" applyFill="1" applyBorder="1" applyAlignment="1" applyProtection="1">
      <alignment horizontal="center" vertical="center" wrapText="1"/>
    </xf>
    <xf numFmtId="0" fontId="0" fillId="0" borderId="42" xfId="0" applyBorder="1" applyAlignment="1">
      <alignment horizontal="center" vertical="center" wrapText="1"/>
    </xf>
    <xf numFmtId="0" fontId="4" fillId="0" borderId="7" xfId="0" applyFont="1" applyFill="1" applyBorder="1" applyAlignment="1" applyProtection="1">
      <alignment horizontal="center" vertical="center" wrapText="1" shrinkToFit="1"/>
    </xf>
    <xf numFmtId="0" fontId="4" fillId="0" borderId="9"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0" fontId="4" fillId="0" borderId="81" xfId="0" applyFont="1" applyFill="1" applyBorder="1" applyAlignment="1" applyProtection="1">
      <alignment horizontal="center" vertical="center" shrinkToFit="1"/>
    </xf>
    <xf numFmtId="0" fontId="4" fillId="0" borderId="82" xfId="0" applyFont="1" applyFill="1" applyBorder="1" applyAlignment="1" applyProtection="1">
      <alignment horizontal="center" vertical="center" shrinkToFit="1"/>
    </xf>
    <xf numFmtId="0" fontId="4" fillId="0" borderId="45" xfId="0" applyFont="1" applyFill="1" applyBorder="1" applyAlignment="1" applyProtection="1">
      <alignment horizontal="center" vertical="center" shrinkToFit="1"/>
    </xf>
    <xf numFmtId="0" fontId="4" fillId="0" borderId="46" xfId="0" applyFont="1" applyFill="1" applyBorder="1" applyAlignment="1" applyProtection="1">
      <alignment horizontal="center" vertical="center" shrinkToFit="1"/>
    </xf>
    <xf numFmtId="0" fontId="4" fillId="0" borderId="47"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42" xfId="0" applyFont="1" applyFill="1" applyBorder="1" applyAlignment="1" applyProtection="1">
      <alignment horizontal="center" vertical="center" wrapText="1"/>
    </xf>
    <xf numFmtId="0" fontId="4" fillId="0" borderId="57" xfId="0" applyFont="1" applyFill="1" applyBorder="1" applyAlignment="1" applyProtection="1">
      <alignment horizontal="left" vertical="center" shrinkToFit="1"/>
    </xf>
    <xf numFmtId="0" fontId="4" fillId="0" borderId="65"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wrapText="1" shrinkToFit="1"/>
    </xf>
    <xf numFmtId="0" fontId="4" fillId="0" borderId="71"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68" xfId="0" applyFont="1" applyFill="1" applyBorder="1" applyAlignment="1" applyProtection="1">
      <alignment horizontal="center" vertical="center" wrapText="1" shrinkToFit="1"/>
    </xf>
    <xf numFmtId="0" fontId="4" fillId="0" borderId="69" xfId="0" applyFont="1" applyFill="1" applyBorder="1" applyAlignment="1" applyProtection="1">
      <alignment horizontal="center" vertical="center" wrapText="1" shrinkToFit="1"/>
    </xf>
    <xf numFmtId="0" fontId="4" fillId="0" borderId="14"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xf>
    <xf numFmtId="180" fontId="5" fillId="8" borderId="2" xfId="0" applyNumberFormat="1" applyFont="1" applyFill="1" applyBorder="1" applyAlignment="1" applyProtection="1">
      <alignment horizontal="center" vertical="center" shrinkToFit="1"/>
    </xf>
    <xf numFmtId="180" fontId="5" fillId="8" borderId="8"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5" fillId="8" borderId="9" xfId="0" applyFont="1" applyFill="1" applyBorder="1" applyAlignment="1" applyProtection="1">
      <alignment horizontal="center" vertical="center" shrinkToFit="1"/>
    </xf>
    <xf numFmtId="0" fontId="0" fillId="0" borderId="9" xfId="0" applyBorder="1" applyAlignment="1">
      <alignment horizontal="center" vertical="center" wrapText="1"/>
    </xf>
    <xf numFmtId="176" fontId="5" fillId="8" borderId="14" xfId="0" applyNumberFormat="1" applyFont="1" applyFill="1" applyBorder="1" applyAlignment="1" applyProtection="1">
      <alignment horizontal="left" vertical="center" shrinkToFit="1"/>
    </xf>
    <xf numFmtId="0" fontId="5" fillId="8" borderId="15" xfId="0" applyFont="1" applyFill="1" applyBorder="1" applyAlignment="1" applyProtection="1">
      <alignment horizontal="left" vertical="center" shrinkToFit="1"/>
    </xf>
    <xf numFmtId="0" fontId="5" fillId="8" borderId="16" xfId="0" applyFont="1" applyFill="1" applyBorder="1" applyAlignment="1" applyProtection="1">
      <alignment horizontal="left" vertical="center" shrinkToFit="1"/>
    </xf>
    <xf numFmtId="0" fontId="5" fillId="8" borderId="6"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5" fillId="8" borderId="12"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wrapText="1"/>
    </xf>
    <xf numFmtId="179" fontId="5" fillId="8" borderId="10" xfId="0" applyNumberFormat="1" applyFont="1" applyFill="1" applyBorder="1" applyAlignment="1" applyProtection="1">
      <alignment horizontal="center" vertical="center" shrinkToFit="1"/>
    </xf>
    <xf numFmtId="0" fontId="5" fillId="8" borderId="2" xfId="0" applyFont="1" applyFill="1" applyBorder="1" applyAlignment="1" applyProtection="1">
      <alignment horizontal="center" vertical="center" shrinkToFit="1"/>
    </xf>
    <xf numFmtId="0" fontId="5" fillId="8" borderId="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shrinkToFit="1"/>
    </xf>
    <xf numFmtId="0" fontId="5" fillId="8" borderId="9" xfId="0" applyFont="1" applyFill="1" applyBorder="1" applyAlignment="1" applyProtection="1">
      <alignment horizontal="left" vertical="center" shrinkToFit="1"/>
    </xf>
    <xf numFmtId="0" fontId="5" fillId="8" borderId="10" xfId="0" applyFont="1" applyFill="1" applyBorder="1" applyAlignment="1" applyProtection="1">
      <alignment horizontal="left" vertical="center" shrinkToFit="1"/>
    </xf>
    <xf numFmtId="0" fontId="4" fillId="0" borderId="2" xfId="0" applyFont="1" applyFill="1" applyBorder="1" applyAlignment="1" applyProtection="1">
      <alignment horizontal="center" vertical="center" textRotation="255" wrapText="1"/>
    </xf>
    <xf numFmtId="0" fontId="5" fillId="8" borderId="2" xfId="0" applyFont="1" applyFill="1" applyBorder="1" applyAlignment="1" applyProtection="1">
      <alignment horizontal="left" vertical="center" shrinkToFit="1"/>
    </xf>
    <xf numFmtId="0" fontId="5" fillId="8" borderId="0"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178" fontId="5" fillId="8" borderId="15" xfId="0" applyNumberFormat="1" applyFont="1" applyFill="1" applyBorder="1" applyAlignment="1" applyProtection="1">
      <alignment horizontal="left" vertical="center" wrapText="1"/>
    </xf>
    <xf numFmtId="178" fontId="5" fillId="8" borderId="16" xfId="0" applyNumberFormat="1" applyFont="1" applyFill="1" applyBorder="1" applyAlignment="1" applyProtection="1">
      <alignment horizontal="left" vertical="center" wrapText="1"/>
    </xf>
    <xf numFmtId="0" fontId="5" fillId="8" borderId="0" xfId="0" applyFont="1" applyFill="1" applyBorder="1" applyAlignment="1" applyProtection="1">
      <alignment horizontal="left" vertical="center" shrinkToFit="1"/>
    </xf>
    <xf numFmtId="0" fontId="5" fillId="8" borderId="13" xfId="0" applyFont="1" applyFill="1" applyBorder="1" applyAlignment="1" applyProtection="1">
      <alignment horizontal="left" vertical="center" shrinkToFit="1"/>
    </xf>
    <xf numFmtId="0" fontId="6" fillId="0" borderId="17" xfId="0" applyFont="1" applyFill="1" applyBorder="1" applyAlignment="1" applyProtection="1">
      <alignment horizontal="center" vertical="center" wrapText="1"/>
    </xf>
    <xf numFmtId="0" fontId="16" fillId="8" borderId="17" xfId="0" applyFont="1" applyFill="1" applyBorder="1" applyAlignment="1" applyProtection="1">
      <alignment horizontal="left" vertical="center" shrinkToFit="1"/>
    </xf>
    <xf numFmtId="0" fontId="4" fillId="0" borderId="7" xfId="0" applyFont="1" applyFill="1" applyBorder="1" applyAlignment="1" applyProtection="1">
      <alignment horizontal="center" vertical="center" wrapText="1"/>
    </xf>
    <xf numFmtId="0" fontId="5" fillId="8" borderId="7" xfId="0"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wrapText="1"/>
    </xf>
    <xf numFmtId="0" fontId="16" fillId="8" borderId="4" xfId="0" applyFont="1" applyFill="1" applyBorder="1" applyAlignment="1" applyProtection="1">
      <alignment horizontal="left" vertical="center" shrinkToFit="1"/>
    </xf>
    <xf numFmtId="0" fontId="4" fillId="0" borderId="18" xfId="0" applyFont="1" applyFill="1" applyBorder="1" applyAlignment="1" applyProtection="1">
      <alignment horizontal="center" vertical="center" wrapText="1"/>
    </xf>
    <xf numFmtId="0" fontId="5" fillId="8" borderId="18"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178" fontId="5" fillId="8" borderId="15" xfId="0" applyNumberFormat="1" applyFont="1" applyFill="1" applyBorder="1" applyAlignment="1" applyProtection="1">
      <alignment horizontal="left" vertical="center" shrinkToFit="1"/>
    </xf>
    <xf numFmtId="178" fontId="5" fillId="8" borderId="16" xfId="0" applyNumberFormat="1" applyFont="1" applyFill="1" applyBorder="1" applyAlignment="1" applyProtection="1">
      <alignment horizontal="left" vertical="center" shrinkToFi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shrinkToFit="1"/>
      <protection locked="0"/>
    </xf>
    <xf numFmtId="0" fontId="5" fillId="8" borderId="9" xfId="0" applyFont="1" applyFill="1" applyBorder="1" applyAlignment="1" applyProtection="1">
      <alignment horizontal="left" vertical="center" shrinkToFit="1"/>
      <protection locked="0"/>
    </xf>
    <xf numFmtId="0" fontId="5" fillId="8" borderId="10"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wrapText="1"/>
    </xf>
    <xf numFmtId="0" fontId="5" fillId="8" borderId="14" xfId="0" applyFont="1" applyFill="1" applyBorder="1" applyAlignment="1" applyProtection="1">
      <alignment horizontal="left" vertical="center" shrinkToFit="1"/>
      <protection locked="0"/>
    </xf>
    <xf numFmtId="0" fontId="5" fillId="8" borderId="15" xfId="0" applyFont="1" applyFill="1" applyBorder="1" applyAlignment="1" applyProtection="1">
      <alignment horizontal="left" vertical="center" shrinkToFit="1"/>
      <protection locked="0"/>
    </xf>
    <xf numFmtId="0" fontId="5" fillId="8" borderId="16" xfId="0" applyFont="1" applyFill="1" applyBorder="1" applyAlignment="1" applyProtection="1">
      <alignment horizontal="left" vertical="center" shrinkToFit="1"/>
      <protection locked="0"/>
    </xf>
    <xf numFmtId="177" fontId="5" fillId="8" borderId="15" xfId="0" applyNumberFormat="1" applyFont="1" applyFill="1" applyBorder="1" applyAlignment="1" applyProtection="1">
      <alignment horizontal="left" vertical="center" shrinkToFit="1"/>
    </xf>
    <xf numFmtId="177" fontId="5" fillId="8" borderId="16" xfId="0" applyNumberFormat="1" applyFont="1" applyFill="1" applyBorder="1" applyAlignment="1" applyProtection="1">
      <alignment horizontal="left" vertical="center" shrinkToFit="1"/>
    </xf>
    <xf numFmtId="0" fontId="5" fillId="8" borderId="6" xfId="0" applyNumberFormat="1" applyFont="1" applyFill="1" applyBorder="1" applyAlignment="1" applyProtection="1">
      <alignment horizontal="left" vertical="center" shrinkToFit="1"/>
    </xf>
    <xf numFmtId="0" fontId="5" fillId="8" borderId="1" xfId="0" applyNumberFormat="1" applyFont="1" applyFill="1" applyBorder="1" applyAlignment="1" applyProtection="1">
      <alignment horizontal="left" vertical="center" shrinkToFit="1"/>
    </xf>
    <xf numFmtId="0" fontId="5" fillId="8" borderId="12" xfId="0" applyNumberFormat="1" applyFont="1" applyFill="1" applyBorder="1" applyAlignment="1" applyProtection="1">
      <alignment horizontal="left" vertical="center" shrinkToFit="1"/>
    </xf>
    <xf numFmtId="0" fontId="16" fillId="8" borderId="24" xfId="0" applyFont="1" applyFill="1" applyBorder="1" applyAlignment="1" applyProtection="1">
      <alignment horizontal="left" vertical="center" shrinkToFit="1"/>
    </xf>
    <xf numFmtId="0" fontId="16" fillId="8" borderId="25" xfId="0" applyFont="1" applyFill="1" applyBorder="1" applyAlignment="1" applyProtection="1">
      <alignment horizontal="left" vertical="center" shrinkToFit="1"/>
    </xf>
    <xf numFmtId="0" fontId="16" fillId="8" borderId="26" xfId="0" applyFont="1" applyFill="1" applyBorder="1" applyAlignment="1" applyProtection="1">
      <alignment horizontal="left" vertical="center" shrinkToFit="1"/>
    </xf>
    <xf numFmtId="0" fontId="5" fillId="8" borderId="20" xfId="0" applyFont="1" applyFill="1" applyBorder="1" applyAlignment="1" applyProtection="1">
      <alignment horizontal="left" vertical="center" shrinkToFit="1"/>
    </xf>
    <xf numFmtId="0" fontId="5" fillId="8" borderId="21" xfId="0" applyFont="1" applyFill="1" applyBorder="1" applyAlignment="1" applyProtection="1">
      <alignment horizontal="left" vertical="center" shrinkToFit="1"/>
    </xf>
    <xf numFmtId="0" fontId="5" fillId="8" borderId="22" xfId="0" applyFont="1" applyFill="1" applyBorder="1" applyAlignment="1" applyProtection="1">
      <alignment horizontal="left" vertical="center" shrinkToFit="1"/>
    </xf>
    <xf numFmtId="0" fontId="4" fillId="0" borderId="0" xfId="0" applyFont="1" applyFill="1" applyAlignment="1" applyProtection="1">
      <alignment horizontal="center" vertical="center" wrapText="1"/>
    </xf>
    <xf numFmtId="0" fontId="5" fillId="2" borderId="0" xfId="0" applyFont="1" applyFill="1" applyAlignment="1" applyProtection="1">
      <alignment horizontal="center" vertical="center" shrinkToFit="1"/>
      <protection locked="0"/>
    </xf>
    <xf numFmtId="180" fontId="5" fillId="8" borderId="1" xfId="0" applyNumberFormat="1"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shrinkToFi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5" fillId="0" borderId="9"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left" vertical="center" wrapText="1"/>
    </xf>
    <xf numFmtId="0" fontId="4" fillId="0" borderId="8" xfId="0" applyFont="1" applyFill="1" applyBorder="1" applyAlignment="1" applyProtection="1">
      <alignment horizontal="right" vertical="center" wrapText="1"/>
    </xf>
    <xf numFmtId="0" fontId="4" fillId="0" borderId="9"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5" fillId="7" borderId="8" xfId="0" applyFont="1" applyFill="1" applyBorder="1" applyAlignment="1" applyProtection="1">
      <alignment horizontal="left" vertical="center" shrinkToFit="1"/>
    </xf>
    <xf numFmtId="0" fontId="5" fillId="7" borderId="9" xfId="0" applyFont="1" applyFill="1" applyBorder="1" applyAlignment="1" applyProtection="1">
      <alignment horizontal="left" vertical="center" shrinkToFit="1"/>
    </xf>
    <xf numFmtId="0" fontId="5" fillId="7" borderId="10" xfId="0" applyFont="1" applyFill="1" applyBorder="1" applyAlignment="1" applyProtection="1">
      <alignment horizontal="left" vertical="center" shrinkToFit="1"/>
    </xf>
    <xf numFmtId="0" fontId="5" fillId="7" borderId="1" xfId="0"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0" fillId="0" borderId="0" xfId="0" applyBorder="1" applyAlignment="1">
      <alignment vertical="center" wrapText="1"/>
    </xf>
    <xf numFmtId="178" fontId="5" fillId="7" borderId="15" xfId="0" applyNumberFormat="1" applyFont="1" applyFill="1" applyBorder="1" applyAlignment="1" applyProtection="1">
      <alignment horizontal="left" vertical="center" wrapText="1"/>
    </xf>
    <xf numFmtId="178" fontId="5" fillId="7" borderId="16" xfId="0" applyNumberFormat="1" applyFont="1" applyFill="1" applyBorder="1" applyAlignment="1" applyProtection="1">
      <alignment horizontal="left" vertical="center" wrapText="1"/>
    </xf>
    <xf numFmtId="0" fontId="5" fillId="7" borderId="11" xfId="0" applyFont="1" applyFill="1" applyBorder="1" applyAlignment="1" applyProtection="1">
      <alignment horizontal="left" vertical="center" shrinkToFit="1"/>
    </xf>
    <xf numFmtId="0" fontId="5" fillId="7" borderId="0" xfId="0" applyFont="1" applyFill="1" applyBorder="1" applyAlignment="1" applyProtection="1">
      <alignment horizontal="left" vertical="center" shrinkToFit="1"/>
    </xf>
    <xf numFmtId="0" fontId="5" fillId="7" borderId="13" xfId="0" applyFont="1" applyFill="1" applyBorder="1" applyAlignment="1" applyProtection="1">
      <alignment horizontal="left" vertical="center" shrinkToFit="1"/>
    </xf>
    <xf numFmtId="0" fontId="5" fillId="7" borderId="0" xfId="0" applyFont="1" applyFill="1" applyAlignment="1" applyProtection="1">
      <alignment horizontal="center" vertical="center" shrinkToFit="1"/>
    </xf>
    <xf numFmtId="0" fontId="4" fillId="0" borderId="0" xfId="0" applyFont="1" applyFill="1" applyAlignment="1" applyProtection="1">
      <alignment horizontal="left" vertical="top" wrapText="1"/>
    </xf>
    <xf numFmtId="0" fontId="4" fillId="7" borderId="0" xfId="0" applyFont="1" applyFill="1" applyAlignment="1" applyProtection="1">
      <alignment horizontal="center" vertical="center" shrinkToFit="1"/>
    </xf>
    <xf numFmtId="0" fontId="4" fillId="0" borderId="0" xfId="0" applyFont="1" applyFill="1" applyAlignment="1" applyProtection="1">
      <alignment horizontal="center" vertical="center" shrinkToFit="1"/>
    </xf>
    <xf numFmtId="0" fontId="4" fillId="2" borderId="0" xfId="0" applyFont="1" applyFill="1" applyAlignment="1" applyProtection="1">
      <alignment horizontal="center" vertical="center" wrapText="1"/>
    </xf>
    <xf numFmtId="177" fontId="5" fillId="7" borderId="15" xfId="0" applyNumberFormat="1" applyFont="1" applyFill="1" applyBorder="1" applyAlignment="1" applyProtection="1">
      <alignment horizontal="left" vertical="center" wrapText="1"/>
    </xf>
    <xf numFmtId="177" fontId="5" fillId="7" borderId="16" xfId="0" applyNumberFormat="1" applyFont="1" applyFill="1" applyBorder="1" applyAlignment="1" applyProtection="1">
      <alignment horizontal="left" vertical="center" wrapText="1"/>
    </xf>
    <xf numFmtId="0" fontId="5" fillId="7" borderId="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12" xfId="0" applyFont="1" applyFill="1" applyBorder="1" applyAlignment="1" applyProtection="1">
      <alignment horizontal="left" vertical="center" shrinkToFi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7" borderId="1"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5" fillId="2" borderId="15" xfId="0" applyNumberFormat="1" applyFont="1" applyFill="1" applyBorder="1" applyAlignment="1">
      <alignment horizontal="left" vertical="center" wrapText="1"/>
    </xf>
    <xf numFmtId="178" fontId="5" fillId="2" borderId="16" xfId="0" applyNumberFormat="1"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2" borderId="2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2" borderId="27"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178" fontId="5" fillId="7" borderId="15" xfId="0" applyNumberFormat="1" applyFont="1" applyFill="1" applyBorder="1" applyAlignment="1">
      <alignment horizontal="left" vertical="center" wrapText="1"/>
    </xf>
    <xf numFmtId="178" fontId="5" fillId="7" borderId="16" xfId="0" applyNumberFormat="1"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12" xfId="0" applyFont="1" applyFill="1" applyBorder="1" applyAlignment="1">
      <alignment horizontal="left" vertical="center" shrinkToFit="1"/>
    </xf>
    <xf numFmtId="0" fontId="16" fillId="7" borderId="26" xfId="0" applyFont="1" applyFill="1" applyBorder="1" applyAlignment="1">
      <alignment horizontal="left" vertical="center" shrinkToFit="1"/>
    </xf>
    <xf numFmtId="0" fontId="16" fillId="7" borderId="17" xfId="0" applyFont="1" applyFill="1" applyBorder="1" applyAlignment="1">
      <alignment horizontal="left" vertical="center" shrinkToFit="1"/>
    </xf>
    <xf numFmtId="0" fontId="4" fillId="0" borderId="4" xfId="0" applyFont="1" applyFill="1" applyBorder="1" applyAlignment="1">
      <alignment horizontal="center" vertical="center" wrapText="1"/>
    </xf>
    <xf numFmtId="0" fontId="5" fillId="7" borderId="14" xfId="0" applyFont="1" applyFill="1" applyBorder="1" applyAlignment="1">
      <alignment horizontal="left" vertical="center" shrinkToFit="1"/>
    </xf>
    <xf numFmtId="0" fontId="5" fillId="7" borderId="15" xfId="0" applyFont="1" applyFill="1" applyBorder="1" applyAlignment="1">
      <alignment horizontal="left" vertical="center" shrinkToFit="1"/>
    </xf>
    <xf numFmtId="0" fontId="5" fillId="7" borderId="16" xfId="0" applyFont="1" applyFill="1" applyBorder="1" applyAlignment="1">
      <alignment horizontal="left" vertical="center" shrinkToFit="1"/>
    </xf>
    <xf numFmtId="0" fontId="5" fillId="7" borderId="6" xfId="0" applyFont="1" applyFill="1" applyBorder="1" applyAlignment="1">
      <alignment horizontal="left" vertical="center" shrinkToFit="1"/>
    </xf>
    <xf numFmtId="0" fontId="5" fillId="7" borderId="13" xfId="0" applyFont="1" applyFill="1" applyBorder="1" applyAlignment="1">
      <alignment horizontal="left" vertical="center" shrinkToFit="1"/>
    </xf>
    <xf numFmtId="0" fontId="5" fillId="7" borderId="5" xfId="0" applyFont="1" applyFill="1" applyBorder="1" applyAlignment="1">
      <alignment horizontal="left" vertical="center" shrinkToFit="1"/>
    </xf>
    <xf numFmtId="0" fontId="7" fillId="0" borderId="0" xfId="0" applyFont="1" applyFill="1" applyAlignment="1">
      <alignment horizontal="center" vertical="center"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18"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180" fontId="5" fillId="2" borderId="1" xfId="0" applyNumberFormat="1" applyFont="1" applyFill="1" applyBorder="1" applyAlignment="1">
      <alignment horizontal="center" vertical="center" shrinkToFit="1"/>
    </xf>
    <xf numFmtId="0" fontId="5" fillId="7" borderId="9" xfId="0" applyFont="1" applyFill="1" applyBorder="1" applyAlignment="1">
      <alignment horizontal="center" vertical="center" shrinkToFit="1"/>
    </xf>
    <xf numFmtId="0" fontId="5" fillId="7" borderId="1" xfId="0" applyFont="1" applyFill="1" applyBorder="1" applyAlignment="1" applyProtection="1">
      <alignment horizontal="center" vertical="center" shrinkToFit="1"/>
      <protection locked="0"/>
    </xf>
    <xf numFmtId="0" fontId="5" fillId="7" borderId="12" xfId="0" applyFont="1" applyFill="1" applyBorder="1" applyAlignment="1" applyProtection="1">
      <alignment horizontal="center" vertical="center" shrinkToFit="1"/>
      <protection locked="0"/>
    </xf>
    <xf numFmtId="0" fontId="5" fillId="7" borderId="0" xfId="0" applyFont="1" applyFill="1" applyBorder="1" applyAlignment="1" applyProtection="1">
      <alignment horizontal="center" vertical="center" shrinkToFit="1"/>
    </xf>
    <xf numFmtId="0" fontId="5" fillId="7" borderId="15" xfId="0" applyNumberFormat="1" applyFont="1" applyFill="1" applyBorder="1" applyAlignment="1" applyProtection="1">
      <alignment horizontal="left" vertical="center" wrapText="1"/>
    </xf>
    <xf numFmtId="0" fontId="5" fillId="7" borderId="16"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16"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17" xfId="0" applyFont="1" applyFill="1" applyBorder="1" applyAlignment="1">
      <alignment horizontal="center" vertical="center" wrapText="1"/>
    </xf>
    <xf numFmtId="0" fontId="4" fillId="2" borderId="17" xfId="0" applyFont="1" applyFill="1" applyBorder="1" applyAlignment="1">
      <alignment horizontal="center" vertical="center" shrinkToFit="1"/>
    </xf>
    <xf numFmtId="0" fontId="20" fillId="7" borderId="14" xfId="0" applyFont="1" applyFill="1" applyBorder="1" applyAlignment="1">
      <alignment horizontal="center" vertical="center" shrinkToFit="1"/>
    </xf>
    <xf numFmtId="0" fontId="20" fillId="7" borderId="15" xfId="0" applyFont="1" applyFill="1" applyBorder="1" applyAlignment="1">
      <alignment horizontal="center" vertical="center" shrinkToFit="1"/>
    </xf>
    <xf numFmtId="0" fontId="20" fillId="7" borderId="6" xfId="0" applyFont="1" applyFill="1" applyBorder="1" applyAlignment="1">
      <alignment horizontal="center" vertical="center" shrinkToFit="1"/>
    </xf>
    <xf numFmtId="0" fontId="20" fillId="7" borderId="1" xfId="0" applyFont="1" applyFill="1" applyBorder="1" applyAlignment="1">
      <alignment horizontal="center" vertical="center" shrinkToFi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3" fontId="5" fillId="7" borderId="15"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3" fontId="5" fillId="7" borderId="11" xfId="0" applyNumberFormat="1" applyFont="1" applyFill="1" applyBorder="1" applyAlignment="1">
      <alignment horizontal="center" vertical="center"/>
    </xf>
    <xf numFmtId="0" fontId="5" fillId="7" borderId="0"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1" xfId="0" applyFont="1" applyFill="1" applyBorder="1" applyAlignment="1">
      <alignment horizontal="center" vertical="center"/>
    </xf>
    <xf numFmtId="3" fontId="5" fillId="7" borderId="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5" fillId="8" borderId="59" xfId="0" applyFont="1" applyFill="1" applyBorder="1" applyAlignment="1">
      <alignment horizontal="left" vertical="top" wrapText="1"/>
    </xf>
    <xf numFmtId="0" fontId="5" fillId="8" borderId="27" xfId="0" applyFont="1" applyFill="1" applyBorder="1" applyAlignment="1">
      <alignment horizontal="left" vertical="top" wrapText="1"/>
    </xf>
    <xf numFmtId="0" fontId="5" fillId="8" borderId="28"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8" borderId="6"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8" borderId="12" xfId="0" applyFont="1" applyFill="1" applyBorder="1" applyAlignment="1">
      <alignment horizontal="left" vertical="top" wrapText="1"/>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5" fillId="7" borderId="9" xfId="0" applyFont="1" applyFill="1" applyBorder="1" applyAlignment="1">
      <alignment horizontal="center" vertical="center"/>
    </xf>
    <xf numFmtId="0" fontId="4" fillId="0" borderId="1" xfId="0" applyFont="1" applyBorder="1" applyAlignment="1">
      <alignment horizontal="center" vertical="center"/>
    </xf>
    <xf numFmtId="0" fontId="4" fillId="7" borderId="1" xfId="0" applyFont="1" applyFill="1" applyBorder="1" applyAlignment="1">
      <alignment horizontal="center" vertical="center"/>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10" xfId="0" applyFont="1" applyFill="1" applyBorder="1" applyAlignment="1">
      <alignment horizontal="center" vertical="center"/>
    </xf>
    <xf numFmtId="0" fontId="7" fillId="0" borderId="0" xfId="0" applyFont="1" applyAlignment="1">
      <alignment horizontal="center" vertical="center"/>
    </xf>
    <xf numFmtId="0" fontId="5" fillId="8" borderId="0" xfId="0" applyFont="1" applyFill="1" applyAlignment="1">
      <alignment horizontal="center" vertical="center"/>
    </xf>
    <xf numFmtId="0" fontId="5" fillId="8" borderId="1" xfId="0" applyFont="1" applyFill="1" applyBorder="1" applyAlignment="1">
      <alignment horizontal="center" vertical="center"/>
    </xf>
    <xf numFmtId="0" fontId="5" fillId="7" borderId="9" xfId="0" applyFont="1" applyFill="1" applyBorder="1" applyAlignment="1" applyProtection="1">
      <alignment horizontal="center" vertical="center" wrapText="1"/>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62" xfId="0" applyFont="1" applyBorder="1" applyAlignment="1">
      <alignment horizontal="left" vertical="center"/>
    </xf>
    <xf numFmtId="0" fontId="4" fillId="0" borderId="92" xfId="0" applyFont="1" applyBorder="1" applyAlignment="1">
      <alignment horizontal="left" vertical="center"/>
    </xf>
    <xf numFmtId="0" fontId="5" fillId="7" borderId="59" xfId="0" applyFont="1" applyFill="1" applyBorder="1" applyAlignment="1">
      <alignment horizontal="left" vertical="top"/>
    </xf>
    <xf numFmtId="0" fontId="5" fillId="7" borderId="27" xfId="0" applyFont="1" applyFill="1" applyBorder="1" applyAlignment="1">
      <alignment horizontal="left" vertical="top"/>
    </xf>
    <xf numFmtId="0" fontId="5" fillId="7" borderId="28" xfId="0" applyFont="1" applyFill="1" applyBorder="1" applyAlignment="1">
      <alignment horizontal="left" vertical="top"/>
    </xf>
    <xf numFmtId="0" fontId="5" fillId="7" borderId="11" xfId="0" applyFont="1" applyFill="1" applyBorder="1" applyAlignment="1">
      <alignment horizontal="left" vertical="top"/>
    </xf>
    <xf numFmtId="0" fontId="5" fillId="7" borderId="0" xfId="0" applyFont="1" applyFill="1" applyBorder="1" applyAlignment="1">
      <alignment horizontal="left" vertical="top"/>
    </xf>
    <xf numFmtId="0" fontId="5" fillId="7" borderId="13" xfId="0" applyFont="1" applyFill="1" applyBorder="1" applyAlignment="1">
      <alignment horizontal="left" vertical="top"/>
    </xf>
    <xf numFmtId="0" fontId="5" fillId="7" borderId="6" xfId="0" applyFont="1" applyFill="1" applyBorder="1" applyAlignment="1">
      <alignment horizontal="left" vertical="top"/>
    </xf>
    <xf numFmtId="0" fontId="5" fillId="7" borderId="1" xfId="0" applyFont="1" applyFill="1" applyBorder="1" applyAlignment="1">
      <alignment horizontal="left" vertical="top"/>
    </xf>
    <xf numFmtId="0" fontId="5" fillId="7" borderId="12" xfId="0" applyFont="1" applyFill="1" applyBorder="1" applyAlignment="1">
      <alignment horizontal="left" vertical="top"/>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9" xfId="0" applyFont="1" applyBorder="1" applyAlignment="1">
      <alignment horizontal="center" vertical="center"/>
    </xf>
    <xf numFmtId="0" fontId="4" fillId="0" borderId="0" xfId="0" applyFont="1" applyBorder="1" applyAlignment="1">
      <alignment horizontal="center" vertical="center"/>
    </xf>
    <xf numFmtId="3" fontId="5" fillId="7" borderId="98" xfId="0" applyNumberFormat="1" applyFont="1" applyFill="1" applyBorder="1" applyAlignment="1">
      <alignment horizontal="center" vertical="center"/>
    </xf>
    <xf numFmtId="0" fontId="4" fillId="0" borderId="95" xfId="0" applyFont="1" applyBorder="1" applyAlignment="1">
      <alignment horizontal="left" vertical="center"/>
    </xf>
    <xf numFmtId="0" fontId="4" fillId="0" borderId="27" xfId="0" applyFont="1" applyBorder="1" applyAlignment="1">
      <alignment horizontal="left" vertical="center"/>
    </xf>
    <xf numFmtId="0" fontId="4" fillId="0" borderId="60" xfId="0" applyFont="1" applyBorder="1" applyAlignment="1">
      <alignment horizontal="left" vertical="center"/>
    </xf>
    <xf numFmtId="0" fontId="4" fillId="0" borderId="9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1479738</xdr:colOff>
      <xdr:row>0</xdr:row>
      <xdr:rowOff>47624</xdr:rowOff>
    </xdr:from>
    <xdr:ext cx="7500931" cy="238125"/>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775263" y="47624"/>
          <a:ext cx="7500931" cy="238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12</xdr:col>
      <xdr:colOff>57150</xdr:colOff>
      <xdr:row>2</xdr:row>
      <xdr:rowOff>152400</xdr:rowOff>
    </xdr:from>
    <xdr:to>
      <xdr:col>50</xdr:col>
      <xdr:colOff>31130</xdr:colOff>
      <xdr:row>4</xdr:row>
      <xdr:rowOff>9165</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457450" y="533400"/>
          <a:ext cx="7498730" cy="237765"/>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133350</xdr:colOff>
      <xdr:row>3</xdr:row>
      <xdr:rowOff>66675</xdr:rowOff>
    </xdr:from>
    <xdr:to>
      <xdr:col>49</xdr:col>
      <xdr:colOff>21605</xdr:colOff>
      <xdr:row>4</xdr:row>
      <xdr:rowOff>113940</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733675" y="638175"/>
          <a:ext cx="7498730" cy="237765"/>
        </a:xfrm>
        <a:prstGeom prst="rect">
          <a:avLst/>
        </a:prstGeom>
      </xdr:spPr>
    </xdr:pic>
    <xdr:clientData fPrintsWithSheet="0"/>
  </xdr:twoCellAnchor>
  <xdr:twoCellAnchor>
    <xdr:from>
      <xdr:col>34</xdr:col>
      <xdr:colOff>114300</xdr:colOff>
      <xdr:row>28</xdr:row>
      <xdr:rowOff>161925</xdr:rowOff>
    </xdr:from>
    <xdr:to>
      <xdr:col>45</xdr:col>
      <xdr:colOff>152400</xdr:colOff>
      <xdr:row>35</xdr:row>
      <xdr:rowOff>190500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838950" y="545782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ゆうちょ銀行の場合</a:t>
          </a:r>
          <a:r>
            <a:rPr kumimoji="1" lang="en-US" altLang="ja-JP" sz="1100"/>
            <a:t>】</a:t>
          </a:r>
        </a:p>
        <a:p>
          <a:r>
            <a:rPr kumimoji="1" lang="en-US" altLang="ja-JP" sz="1100"/>
            <a:t>https://www.jpbank.japanpost.jp/kojin/sokin/furikomi/kouza/kj_sk_fm_kz_1.html</a:t>
          </a:r>
          <a:endParaRPr kumimoji="1" lang="ja-JP" altLang="en-US" sz="1100"/>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133350</xdr:colOff>
      <xdr:row>2</xdr:row>
      <xdr:rowOff>133350</xdr:rowOff>
    </xdr:from>
    <xdr:to>
      <xdr:col>50</xdr:col>
      <xdr:colOff>31130</xdr:colOff>
      <xdr:row>3</xdr:row>
      <xdr:rowOff>180615</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533650" y="514350"/>
          <a:ext cx="7498730" cy="237765"/>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85725</xdr:colOff>
      <xdr:row>2</xdr:row>
      <xdr:rowOff>76200</xdr:rowOff>
    </xdr:from>
    <xdr:to>
      <xdr:col>51</xdr:col>
      <xdr:colOff>183530</xdr:colOff>
      <xdr:row>3</xdr:row>
      <xdr:rowOff>123465</xdr:rowOff>
    </xdr:to>
    <xdr:pic>
      <xdr:nvPicPr>
        <xdr:cNvPr id="3" name="図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2886075" y="457200"/>
          <a:ext cx="7498730" cy="237765"/>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11</xdr:col>
      <xdr:colOff>142875</xdr:colOff>
      <xdr:row>2</xdr:row>
      <xdr:rowOff>161925</xdr:rowOff>
    </xdr:from>
    <xdr:ext cx="7500931" cy="23812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3150" y="542925"/>
          <a:ext cx="7500931" cy="238125"/>
        </a:xfrm>
        <a:prstGeom prst="rect">
          <a:avLst/>
        </a:prstGeom>
      </xdr:spPr>
    </xdr:pic>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13</xdr:col>
      <xdr:colOff>95250</xdr:colOff>
      <xdr:row>2</xdr:row>
      <xdr:rowOff>142875</xdr:rowOff>
    </xdr:from>
    <xdr:to>
      <xdr:col>51</xdr:col>
      <xdr:colOff>69230</xdr:colOff>
      <xdr:row>3</xdr:row>
      <xdr:rowOff>190140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695575" y="523875"/>
          <a:ext cx="7498730" cy="237765"/>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133350</xdr:colOff>
      <xdr:row>2</xdr:row>
      <xdr:rowOff>152400</xdr:rowOff>
    </xdr:from>
    <xdr:to>
      <xdr:col>50</xdr:col>
      <xdr:colOff>31130</xdr:colOff>
      <xdr:row>4</xdr:row>
      <xdr:rowOff>9165</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533650" y="533400"/>
          <a:ext cx="7498730" cy="237765"/>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142875</xdr:rowOff>
    </xdr:from>
    <xdr:to>
      <xdr:col>51</xdr:col>
      <xdr:colOff>21605</xdr:colOff>
      <xdr:row>3</xdr:row>
      <xdr:rowOff>190140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647950" y="523875"/>
          <a:ext cx="7498730" cy="237765"/>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38100</xdr:colOff>
      <xdr:row>2</xdr:row>
      <xdr:rowOff>142875</xdr:rowOff>
    </xdr:from>
    <xdr:to>
      <xdr:col>50</xdr:col>
      <xdr:colOff>12080</xdr:colOff>
      <xdr:row>3</xdr:row>
      <xdr:rowOff>190140</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38400" y="523875"/>
          <a:ext cx="7498730" cy="237765"/>
        </a:xfrm>
        <a:prstGeom prst="rect">
          <a:avLst/>
        </a:prstGeom>
      </xdr:spPr>
    </xdr:pic>
    <xdr:clientData fPrintsWithSheet="0"/>
  </xdr:twoCellAnchor>
  <xdr:twoCellAnchor>
    <xdr:from>
      <xdr:col>37</xdr:col>
      <xdr:colOff>123825</xdr:colOff>
      <xdr:row>11</xdr:row>
      <xdr:rowOff>114300</xdr:rowOff>
    </xdr:from>
    <xdr:to>
      <xdr:col>51</xdr:col>
      <xdr:colOff>47625</xdr:colOff>
      <xdr:row>17</xdr:row>
      <xdr:rowOff>161925</xdr:rowOff>
    </xdr:to>
    <xdr:sp macro="" textlink="">
      <xdr:nvSpPr>
        <xdr:cNvPr id="3" name="テキスト ボックス 2">
          <a:extLst>
            <a:ext uri="{FF2B5EF4-FFF2-40B4-BE49-F238E27FC236}">
              <a16:creationId xmlns:a16="http://schemas.microsoft.com/office/drawing/2014/main" id="{1BB812C2-DF56-40A7-9BC1-2E2FBD36230E}"/>
            </a:ext>
          </a:extLst>
        </xdr:cNvPr>
        <xdr:cNvSpPr txBox="1"/>
      </xdr:nvSpPr>
      <xdr:spPr>
        <a:xfrm>
          <a:off x="7448550" y="2324100"/>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変更承認申請書の注意点</a:t>
          </a:r>
          <a:r>
            <a:rPr kumimoji="1" lang="en-US" altLang="ja-JP" sz="1100"/>
            <a:t>】</a:t>
          </a:r>
        </a:p>
        <a:p>
          <a:r>
            <a:rPr kumimoji="1" lang="ja-JP" altLang="ja-JP" sz="1100">
              <a:solidFill>
                <a:schemeClr val="dk1"/>
              </a:solidFill>
              <a:effectLst/>
              <a:latin typeface="+mn-lt"/>
              <a:ea typeface="+mn-ea"/>
              <a:cs typeface="+mn-cs"/>
            </a:rPr>
            <a:t>変更承認申請書</a:t>
          </a:r>
          <a:r>
            <a:rPr kumimoji="1" lang="ja-JP" altLang="en-US" sz="1100"/>
            <a:t>提出後は、新たに交付決定番号が発行されます。古い日付・番号は使わないようにお願いします。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12</xdr:col>
      <xdr:colOff>95250</xdr:colOff>
      <xdr:row>2</xdr:row>
      <xdr:rowOff>152400</xdr:rowOff>
    </xdr:from>
    <xdr:to>
      <xdr:col>50</xdr:col>
      <xdr:colOff>69230</xdr:colOff>
      <xdr:row>4</xdr:row>
      <xdr:rowOff>9165</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495550" y="533400"/>
          <a:ext cx="7498730" cy="237765"/>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114300</xdr:colOff>
      <xdr:row>2</xdr:row>
      <xdr:rowOff>180975</xdr:rowOff>
    </xdr:from>
    <xdr:to>
      <xdr:col>50</xdr:col>
      <xdr:colOff>88280</xdr:colOff>
      <xdr:row>4</xdr:row>
      <xdr:rowOff>37740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514600" y="561975"/>
          <a:ext cx="7498730" cy="237765"/>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180975</xdr:colOff>
      <xdr:row>2</xdr:row>
      <xdr:rowOff>152400</xdr:rowOff>
    </xdr:from>
    <xdr:to>
      <xdr:col>50</xdr:col>
      <xdr:colOff>154955</xdr:colOff>
      <xdr:row>4</xdr:row>
      <xdr:rowOff>9165</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581275" y="533400"/>
          <a:ext cx="7498730" cy="237765"/>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aka.takuya/Desktop/&#12288;&#12288;%20%20&#12304;&#27096;&#24335;&#12305;&#12288;%20&#12288;%20&#30003;&#35531;&#32773;&#37197;&#24067;&#29992;/&#12513;&#12540;&#12523;&#28155;&#20184;&#29992;/&#9733;R2(&#20316;&#25104;&#20013;)/R2&#26408;&#25913;&#20462;&#12288;&#19968;&#24335;/01_&#27096;&#24335;/R2&#27096;&#24335;&#12288;&#26408;&#2591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事前相談"/>
      <sheetName val="交付申請"/>
      <sheetName val="着手届"/>
      <sheetName val="完了実績報告"/>
      <sheetName val="支払請求"/>
      <sheetName val="承継届"/>
      <sheetName val="変更承認申請"/>
      <sheetName val="変更届"/>
      <sheetName val="遅延報告"/>
      <sheetName val="廃止(中止)届"/>
    </sheetNames>
    <sheetDataSet>
      <sheetData sheetId="0" refreshError="1">
        <row r="85">
          <cell r="G85">
            <v>0</v>
          </cell>
        </row>
        <row r="86">
          <cell r="G86">
            <v>0</v>
          </cell>
        </row>
        <row r="178">
          <cell r="G178">
            <v>0</v>
          </cell>
        </row>
        <row r="179">
          <cell r="G179">
            <v>0</v>
          </cell>
        </row>
        <row r="180">
          <cell r="G180">
            <v>0</v>
          </cell>
        </row>
        <row r="181">
          <cell r="G181">
            <v>0</v>
          </cell>
        </row>
        <row r="182">
          <cell r="G182">
            <v>0</v>
          </cell>
        </row>
        <row r="183">
          <cell r="G183">
            <v>0</v>
          </cell>
        </row>
        <row r="184">
          <cell r="G184">
            <v>0</v>
          </cell>
        </row>
        <row r="185">
          <cell r="G185">
            <v>0</v>
          </cell>
        </row>
        <row r="186">
          <cell r="G186">
            <v>0</v>
          </cell>
        </row>
        <row r="187">
          <cell r="G187">
            <v>0</v>
          </cell>
        </row>
        <row r="188">
          <cell r="G188">
            <v>0</v>
          </cell>
        </row>
        <row r="189">
          <cell r="G189">
            <v>0</v>
          </cell>
        </row>
        <row r="190">
          <cell r="G190">
            <v>0</v>
          </cell>
        </row>
        <row r="202">
          <cell r="G202">
            <v>0</v>
          </cell>
        </row>
        <row r="210">
          <cell r="G210">
            <v>0</v>
          </cell>
        </row>
        <row r="211">
          <cell r="G211">
            <v>0</v>
          </cell>
        </row>
        <row r="218">
          <cell r="G218">
            <v>0</v>
          </cell>
        </row>
        <row r="219">
          <cell r="G219">
            <v>0</v>
          </cell>
        </row>
        <row r="226">
          <cell r="G226">
            <v>0</v>
          </cell>
        </row>
        <row r="227">
          <cell r="G227">
            <v>0</v>
          </cell>
        </row>
        <row r="229">
          <cell r="G229">
            <v>0</v>
          </cell>
        </row>
        <row r="230">
          <cell r="G230">
            <v>0</v>
          </cell>
        </row>
        <row r="231">
          <cell r="G231">
            <v>0</v>
          </cell>
        </row>
        <row r="232">
          <cell r="G232">
            <v>0</v>
          </cell>
        </row>
        <row r="233">
          <cell r="G233">
            <v>0</v>
          </cell>
        </row>
        <row r="240">
          <cell r="G2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kazaki.lg.jp/1100/1184/1166/p00343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189"/>
  <sheetViews>
    <sheetView view="pageBreakPreview" zoomScaleNormal="100" zoomScaleSheetLayoutView="100" workbookViewId="0">
      <pane ySplit="2" topLeftCell="A6" activePane="bottomLeft" state="frozen"/>
      <selection activeCell="A20" sqref="A20:AG20"/>
      <selection pane="bottomLeft" activeCell="G29" sqref="G29:G30"/>
    </sheetView>
  </sheetViews>
  <sheetFormatPr defaultColWidth="2.625" defaultRowHeight="19.5" customHeight="1" x14ac:dyDescent="0.4"/>
  <cols>
    <col min="1" max="1" width="1.625" style="2" customWidth="1"/>
    <col min="2" max="2" width="3.375" style="2" customWidth="1"/>
    <col min="3" max="3" width="3.875" style="2" customWidth="1"/>
    <col min="4" max="4" width="3.625" style="2" customWidth="1"/>
    <col min="5" max="5" width="7.625" style="50" customWidth="1"/>
    <col min="6" max="6" width="11" style="50" customWidth="1"/>
    <col min="7" max="7" width="26" style="50" customWidth="1"/>
    <col min="8" max="8" width="26.125" style="51" customWidth="1"/>
    <col min="9" max="9" width="6.875" style="90" customWidth="1"/>
    <col min="10" max="10" width="2.625" style="90"/>
    <col min="11" max="11" width="2.625" style="90" customWidth="1"/>
    <col min="12" max="12" width="2.625" style="70" customWidth="1"/>
    <col min="13" max="18" width="2.625" style="70"/>
    <col min="19" max="16384" width="2.625" style="2"/>
  </cols>
  <sheetData>
    <row r="1" spans="1:9" ht="25.5" customHeight="1" thickBot="1" x14ac:dyDescent="0.45">
      <c r="A1" s="222" t="s">
        <v>369</v>
      </c>
      <c r="B1" s="222"/>
      <c r="C1" s="222"/>
      <c r="D1" s="222"/>
      <c r="E1" s="222"/>
      <c r="F1" s="222"/>
      <c r="G1" s="222"/>
    </row>
    <row r="2" spans="1:9" ht="19.5" customHeight="1" thickTop="1" thickBot="1" x14ac:dyDescent="0.45">
      <c r="A2" s="223" t="s">
        <v>154</v>
      </c>
      <c r="B2" s="224"/>
      <c r="C2" s="224"/>
      <c r="D2" s="224"/>
      <c r="E2" s="224"/>
      <c r="F2" s="224"/>
      <c r="G2" s="53" t="s">
        <v>155</v>
      </c>
      <c r="H2" s="54" t="s">
        <v>326</v>
      </c>
      <c r="I2" s="150" t="s">
        <v>325</v>
      </c>
    </row>
    <row r="3" spans="1:9" ht="19.5" customHeight="1" thickTop="1" x14ac:dyDescent="0.4">
      <c r="A3" s="55"/>
      <c r="B3" s="305" t="s">
        <v>295</v>
      </c>
      <c r="C3" s="305"/>
      <c r="D3" s="305"/>
      <c r="E3" s="305"/>
      <c r="F3" s="305"/>
      <c r="G3" s="305"/>
      <c r="H3" s="305"/>
      <c r="I3" s="89" t="s">
        <v>216</v>
      </c>
    </row>
    <row r="4" spans="1:9" ht="19.5" customHeight="1" thickBot="1" x14ac:dyDescent="0.45">
      <c r="A4" s="55"/>
      <c r="B4" s="305"/>
      <c r="C4" s="305"/>
      <c r="D4" s="305"/>
      <c r="E4" s="305"/>
      <c r="F4" s="305"/>
      <c r="G4" s="305"/>
      <c r="H4" s="305"/>
      <c r="I4" s="151" t="s">
        <v>217</v>
      </c>
    </row>
    <row r="5" spans="1:9" ht="19.5" customHeight="1" thickTop="1" x14ac:dyDescent="0.4">
      <c r="A5" s="55"/>
      <c r="B5" s="265" t="s">
        <v>156</v>
      </c>
      <c r="C5" s="266"/>
      <c r="D5" s="266"/>
      <c r="E5" s="266"/>
      <c r="F5" s="266"/>
      <c r="G5" s="266"/>
      <c r="H5" s="267"/>
      <c r="I5" s="91" t="s">
        <v>218</v>
      </c>
    </row>
    <row r="6" spans="1:9" ht="19.5" customHeight="1" x14ac:dyDescent="0.4">
      <c r="A6" s="55"/>
      <c r="B6" s="268"/>
      <c r="C6" s="263" t="s">
        <v>157</v>
      </c>
      <c r="D6" s="263"/>
      <c r="E6" s="263"/>
      <c r="F6" s="263"/>
      <c r="G6" s="66"/>
      <c r="H6" s="67" t="str">
        <f>IF(G6="","!入力してください","")</f>
        <v>!入力してください</v>
      </c>
      <c r="I6" s="151" t="s">
        <v>219</v>
      </c>
    </row>
    <row r="7" spans="1:9" ht="19.5" customHeight="1" x14ac:dyDescent="0.4">
      <c r="A7" s="55"/>
      <c r="B7" s="269"/>
      <c r="C7" s="263" t="s">
        <v>331</v>
      </c>
      <c r="D7" s="263"/>
      <c r="E7" s="263"/>
      <c r="F7" s="263"/>
      <c r="G7" s="66"/>
      <c r="H7" s="67" t="str">
        <f>IF(G7="","!入力してください","")</f>
        <v>!入力してください</v>
      </c>
      <c r="I7" s="91" t="s">
        <v>228</v>
      </c>
    </row>
    <row r="8" spans="1:9" ht="19.5" customHeight="1" x14ac:dyDescent="0.4">
      <c r="A8" s="55"/>
      <c r="B8" s="269"/>
      <c r="C8" s="263" t="s">
        <v>21</v>
      </c>
      <c r="D8" s="263"/>
      <c r="E8" s="263"/>
      <c r="F8" s="263"/>
      <c r="G8" s="66"/>
      <c r="H8" s="67" t="str">
        <f t="shared" ref="H8" si="0">IF(G8="","!入力してください","")</f>
        <v>!入力してください</v>
      </c>
      <c r="I8" s="91" t="s">
        <v>213</v>
      </c>
    </row>
    <row r="9" spans="1:9" ht="19.5" customHeight="1" x14ac:dyDescent="0.4">
      <c r="A9" s="55"/>
      <c r="B9" s="269"/>
      <c r="C9" s="263" t="s">
        <v>158</v>
      </c>
      <c r="D9" s="263"/>
      <c r="E9" s="263"/>
      <c r="F9" s="263"/>
      <c r="G9" s="66"/>
      <c r="H9" s="67" t="str">
        <f t="shared" ref="H9:H14" si="1">IF(G9="","!入力してください","")</f>
        <v>!入力してください</v>
      </c>
      <c r="I9" s="91" t="s">
        <v>213</v>
      </c>
    </row>
    <row r="10" spans="1:9" ht="19.5" customHeight="1" x14ac:dyDescent="0.4">
      <c r="A10" s="55"/>
      <c r="B10" s="269"/>
      <c r="C10" s="261" t="s">
        <v>49</v>
      </c>
      <c r="D10" s="263" t="s">
        <v>159</v>
      </c>
      <c r="E10" s="263"/>
      <c r="F10" s="263"/>
      <c r="G10" s="65"/>
      <c r="H10" s="67" t="str">
        <f t="shared" si="1"/>
        <v>!入力してください</v>
      </c>
    </row>
    <row r="11" spans="1:9" ht="19.5" customHeight="1" x14ac:dyDescent="0.4">
      <c r="A11" s="55"/>
      <c r="B11" s="269"/>
      <c r="C11" s="261"/>
      <c r="D11" s="263" t="s">
        <v>160</v>
      </c>
      <c r="E11" s="263"/>
      <c r="F11" s="263"/>
      <c r="G11" s="66"/>
      <c r="H11" s="67" t="str">
        <f t="shared" si="1"/>
        <v>!入力してください</v>
      </c>
    </row>
    <row r="12" spans="1:9" ht="19.5" customHeight="1" x14ac:dyDescent="0.4">
      <c r="A12" s="55"/>
      <c r="B12" s="269"/>
      <c r="C12" s="261"/>
      <c r="D12" s="263" t="s">
        <v>161</v>
      </c>
      <c r="E12" s="263"/>
      <c r="F12" s="263"/>
      <c r="G12" s="66"/>
      <c r="H12" s="67" t="str">
        <f t="shared" si="1"/>
        <v>!入力してください</v>
      </c>
    </row>
    <row r="13" spans="1:9" ht="19.5" customHeight="1" x14ac:dyDescent="0.4">
      <c r="A13" s="55"/>
      <c r="B13" s="269"/>
      <c r="C13" s="261"/>
      <c r="D13" s="263" t="s">
        <v>162</v>
      </c>
      <c r="E13" s="263"/>
      <c r="F13" s="263"/>
      <c r="G13" s="66"/>
      <c r="H13" s="67" t="str">
        <f t="shared" si="1"/>
        <v>!入力してください</v>
      </c>
    </row>
    <row r="14" spans="1:9" ht="19.5" customHeight="1" thickBot="1" x14ac:dyDescent="0.45">
      <c r="A14" s="55"/>
      <c r="B14" s="270"/>
      <c r="C14" s="264" t="s">
        <v>299</v>
      </c>
      <c r="D14" s="264"/>
      <c r="E14" s="264"/>
      <c r="F14" s="264"/>
      <c r="G14" s="68"/>
      <c r="H14" s="69" t="str">
        <f t="shared" si="1"/>
        <v>!入力してください</v>
      </c>
    </row>
    <row r="15" spans="1:9" ht="19.5" customHeight="1" thickTop="1" x14ac:dyDescent="0.4">
      <c r="A15" s="55"/>
      <c r="B15" s="56"/>
      <c r="C15" s="56"/>
      <c r="D15" s="56"/>
      <c r="E15" s="56"/>
      <c r="F15" s="56"/>
      <c r="G15" s="56"/>
      <c r="H15" s="57"/>
    </row>
    <row r="16" spans="1:9" ht="19.5" customHeight="1" thickBot="1" x14ac:dyDescent="0.45">
      <c r="A16" s="55"/>
      <c r="B16" s="56"/>
      <c r="C16" s="56"/>
      <c r="D16" s="56"/>
      <c r="E16" s="56"/>
      <c r="F16" s="56"/>
      <c r="G16" s="56"/>
      <c r="H16" s="57"/>
    </row>
    <row r="17" spans="1:18" s="204" customFormat="1" ht="19.5" customHeight="1" thickTop="1" x14ac:dyDescent="0.4">
      <c r="A17" s="55"/>
      <c r="B17" s="265" t="s">
        <v>210</v>
      </c>
      <c r="C17" s="266"/>
      <c r="D17" s="266"/>
      <c r="E17" s="266"/>
      <c r="F17" s="266"/>
      <c r="G17" s="266"/>
      <c r="H17" s="267"/>
      <c r="I17" s="90"/>
      <c r="J17" s="90"/>
      <c r="K17" s="90"/>
      <c r="L17" s="70"/>
      <c r="M17" s="70"/>
      <c r="N17" s="70"/>
      <c r="O17" s="70"/>
      <c r="P17" s="70"/>
      <c r="Q17" s="70"/>
      <c r="R17" s="70"/>
    </row>
    <row r="18" spans="1:18" s="204" customFormat="1" ht="19.5" customHeight="1" x14ac:dyDescent="0.4">
      <c r="A18" s="55"/>
      <c r="B18" s="296"/>
      <c r="C18" s="263" t="s">
        <v>163</v>
      </c>
      <c r="D18" s="263"/>
      <c r="E18" s="263"/>
      <c r="F18" s="263"/>
      <c r="G18" s="65"/>
      <c r="H18" s="67" t="str">
        <f>IF(G18="","!入力してください","")</f>
        <v>!入力してください</v>
      </c>
      <c r="I18" s="90"/>
      <c r="J18" s="90"/>
      <c r="K18" s="90"/>
      <c r="L18" s="70"/>
      <c r="M18" s="70"/>
      <c r="N18" s="70"/>
      <c r="O18" s="70"/>
      <c r="P18" s="70"/>
      <c r="Q18" s="70"/>
      <c r="R18" s="70"/>
    </row>
    <row r="19" spans="1:18" s="204" customFormat="1" ht="19.5" customHeight="1" x14ac:dyDescent="0.4">
      <c r="A19" s="55"/>
      <c r="B19" s="297"/>
      <c r="C19" s="306" t="s">
        <v>164</v>
      </c>
      <c r="D19" s="307"/>
      <c r="E19" s="307"/>
      <c r="F19" s="307"/>
      <c r="G19" s="97"/>
      <c r="H19" s="67" t="s">
        <v>327</v>
      </c>
      <c r="I19" s="89" t="s">
        <v>224</v>
      </c>
      <c r="J19" s="92"/>
      <c r="K19" s="92"/>
      <c r="L19" s="1"/>
      <c r="M19" s="70"/>
      <c r="N19" s="70"/>
      <c r="O19" s="70"/>
      <c r="P19" s="70"/>
      <c r="Q19" s="70"/>
      <c r="R19" s="70"/>
    </row>
    <row r="20" spans="1:18" s="204" customFormat="1" ht="19.5" customHeight="1" x14ac:dyDescent="0.4">
      <c r="A20" s="55"/>
      <c r="B20" s="297"/>
      <c r="C20" s="316"/>
      <c r="D20" s="290" t="s">
        <v>157</v>
      </c>
      <c r="E20" s="291"/>
      <c r="F20" s="292"/>
      <c r="G20" s="66"/>
      <c r="H20" s="67" t="str">
        <f>IF(AND(G18&lt;&gt;"",G20&lt;&gt;""),"",IF(G18="○","入力不要",IF(G18="✕","!入力してください","")))</f>
        <v/>
      </c>
      <c r="I20" s="93" t="s">
        <v>211</v>
      </c>
      <c r="J20" s="90"/>
      <c r="K20" s="90"/>
      <c r="L20" s="70"/>
      <c r="M20" s="70"/>
      <c r="N20" s="70"/>
      <c r="O20" s="70"/>
      <c r="P20" s="70"/>
      <c r="Q20" s="70"/>
      <c r="R20" s="70"/>
    </row>
    <row r="21" spans="1:18" s="204" customFormat="1" ht="19.5" customHeight="1" x14ac:dyDescent="0.4">
      <c r="A21" s="55"/>
      <c r="B21" s="297"/>
      <c r="C21" s="316"/>
      <c r="D21" s="290" t="s">
        <v>80</v>
      </c>
      <c r="E21" s="291"/>
      <c r="F21" s="292"/>
      <c r="G21" s="66"/>
      <c r="H21" s="67" t="str">
        <f>IF(AND(G18&lt;&gt;"",G21&lt;&gt;""),"",IF(G18="○","入力不要",IF(G18="✕","!入力してください","")))</f>
        <v/>
      </c>
      <c r="I21" s="93" t="s">
        <v>212</v>
      </c>
      <c r="J21" s="90"/>
      <c r="K21" s="90"/>
      <c r="L21" s="70"/>
      <c r="M21" s="70"/>
      <c r="N21" s="70"/>
      <c r="O21" s="70"/>
      <c r="P21" s="70"/>
      <c r="Q21" s="70"/>
      <c r="R21" s="70"/>
    </row>
    <row r="22" spans="1:18" s="204" customFormat="1" ht="19.5" customHeight="1" x14ac:dyDescent="0.4">
      <c r="A22" s="55"/>
      <c r="B22" s="297"/>
      <c r="C22" s="316"/>
      <c r="D22" s="290" t="s">
        <v>9</v>
      </c>
      <c r="E22" s="291"/>
      <c r="F22" s="292"/>
      <c r="G22" s="66"/>
      <c r="H22" s="67" t="str">
        <f>IF(AND(G18&lt;&gt;"",G22&lt;&gt;""),"",IF(G18="○","入力不要",IF(G18="✕","!入力してください","")))</f>
        <v/>
      </c>
      <c r="I22" s="93" t="s">
        <v>213</v>
      </c>
      <c r="J22" s="90"/>
      <c r="K22" s="90"/>
      <c r="L22" s="70"/>
      <c r="M22" s="70"/>
      <c r="N22" s="70"/>
      <c r="O22" s="70"/>
      <c r="P22" s="70"/>
      <c r="Q22" s="70"/>
      <c r="R22" s="70"/>
    </row>
    <row r="23" spans="1:18" s="204" customFormat="1" ht="19.5" customHeight="1" x14ac:dyDescent="0.4">
      <c r="A23" s="55"/>
      <c r="B23" s="297"/>
      <c r="C23" s="316"/>
      <c r="D23" s="290" t="s">
        <v>158</v>
      </c>
      <c r="E23" s="291"/>
      <c r="F23" s="292"/>
      <c r="G23" s="66"/>
      <c r="H23" s="67" t="str">
        <f>IF(AND(G18&lt;&gt;"",G23&lt;&gt;""),"",IF(G18="○","入力不要",IF(G18="✕","!入力してください","")))</f>
        <v/>
      </c>
      <c r="I23" s="93" t="s">
        <v>213</v>
      </c>
      <c r="J23" s="90"/>
      <c r="K23" s="90"/>
      <c r="L23" s="70"/>
      <c r="M23" s="70"/>
      <c r="N23" s="70"/>
      <c r="O23" s="70"/>
      <c r="P23" s="70"/>
      <c r="Q23" s="70"/>
      <c r="R23" s="70"/>
    </row>
    <row r="24" spans="1:18" s="204" customFormat="1" ht="19.5" customHeight="1" x14ac:dyDescent="0.4">
      <c r="A24" s="55"/>
      <c r="B24" s="297"/>
      <c r="C24" s="316"/>
      <c r="D24" s="313" t="s">
        <v>49</v>
      </c>
      <c r="E24" s="290" t="s">
        <v>159</v>
      </c>
      <c r="F24" s="292"/>
      <c r="G24" s="65"/>
      <c r="H24" s="67" t="str">
        <f>IF(AND(G18&lt;&gt;"",G24&lt;&gt;""),"",IF(G18="○","入力不要",IF(G18="✕","!入力してください","")))</f>
        <v/>
      </c>
      <c r="I24" s="90"/>
      <c r="J24" s="90"/>
      <c r="K24" s="90"/>
      <c r="L24" s="70"/>
      <c r="M24" s="70"/>
      <c r="N24" s="70"/>
      <c r="O24" s="70"/>
      <c r="P24" s="70"/>
      <c r="Q24" s="70"/>
      <c r="R24" s="70"/>
    </row>
    <row r="25" spans="1:18" s="204" customFormat="1" ht="19.5" customHeight="1" x14ac:dyDescent="0.4">
      <c r="A25" s="55"/>
      <c r="B25" s="297"/>
      <c r="C25" s="316"/>
      <c r="D25" s="314"/>
      <c r="E25" s="290" t="s">
        <v>160</v>
      </c>
      <c r="F25" s="292"/>
      <c r="G25" s="66"/>
      <c r="H25" s="67" t="str">
        <f>IF(AND(G18&lt;&gt;"",G25&lt;&gt;""),"",IF(G18="○","入力不要",IF(G18="✕","!入力してください","")))</f>
        <v/>
      </c>
      <c r="I25" s="90"/>
      <c r="J25" s="90"/>
      <c r="K25" s="90"/>
      <c r="L25" s="70"/>
      <c r="M25" s="70"/>
      <c r="N25" s="70"/>
      <c r="O25" s="70"/>
      <c r="P25" s="70"/>
      <c r="Q25" s="70"/>
      <c r="R25" s="70"/>
    </row>
    <row r="26" spans="1:18" s="204" customFormat="1" ht="19.5" customHeight="1" x14ac:dyDescent="0.4">
      <c r="A26" s="55"/>
      <c r="B26" s="297"/>
      <c r="C26" s="316"/>
      <c r="D26" s="314"/>
      <c r="E26" s="290" t="s">
        <v>161</v>
      </c>
      <c r="F26" s="292"/>
      <c r="G26" s="66"/>
      <c r="H26" s="67" t="str">
        <f>IF(AND(G18&lt;&gt;"",G26&lt;&gt;""),"",IF(G18="○","入力不要",IF(G18="✕","!入力してください","")))</f>
        <v/>
      </c>
      <c r="I26" s="90"/>
      <c r="J26" s="90"/>
      <c r="K26" s="90"/>
      <c r="L26" s="70"/>
      <c r="M26" s="70"/>
      <c r="N26" s="70"/>
      <c r="O26" s="70"/>
      <c r="P26" s="70"/>
      <c r="Q26" s="70"/>
      <c r="R26" s="70"/>
    </row>
    <row r="27" spans="1:18" s="204" customFormat="1" ht="19.5" customHeight="1" x14ac:dyDescent="0.4">
      <c r="A27" s="55"/>
      <c r="B27" s="297"/>
      <c r="C27" s="316"/>
      <c r="D27" s="315"/>
      <c r="E27" s="290" t="s">
        <v>162</v>
      </c>
      <c r="F27" s="292"/>
      <c r="G27" s="66"/>
      <c r="H27" s="67" t="str">
        <f>IF(AND(G18&lt;&gt;"",G27&lt;&gt;""),"",IF(G18="○","入力不要",IF(G18="✕","!入力してください","")))</f>
        <v/>
      </c>
      <c r="I27" s="90"/>
      <c r="J27" s="90"/>
      <c r="K27" s="90"/>
      <c r="L27" s="70"/>
      <c r="M27" s="70"/>
      <c r="N27" s="70"/>
      <c r="O27" s="70"/>
      <c r="P27" s="70"/>
      <c r="Q27" s="70"/>
      <c r="R27" s="70"/>
    </row>
    <row r="28" spans="1:18" s="204" customFormat="1" ht="19.5" customHeight="1" x14ac:dyDescent="0.4">
      <c r="A28" s="55"/>
      <c r="B28" s="298"/>
      <c r="C28" s="317"/>
      <c r="D28" s="290" t="s">
        <v>299</v>
      </c>
      <c r="E28" s="291"/>
      <c r="F28" s="292"/>
      <c r="G28" s="66"/>
      <c r="H28" s="67" t="str">
        <f>IF(AND(G18&lt;&gt;"",G28&lt;&gt;""),"",IF(G18="○","入力不要",IF(G18="✕","!入力してください","")))</f>
        <v/>
      </c>
      <c r="I28" s="90"/>
      <c r="J28" s="90"/>
      <c r="K28" s="90"/>
      <c r="L28" s="70"/>
      <c r="M28" s="70"/>
      <c r="N28" s="70"/>
      <c r="O28" s="70"/>
      <c r="P28" s="70"/>
      <c r="Q28" s="70"/>
      <c r="R28" s="70"/>
    </row>
    <row r="29" spans="1:18" s="204" customFormat="1" ht="19.5" customHeight="1" x14ac:dyDescent="0.4">
      <c r="A29" s="55"/>
      <c r="B29" s="298"/>
      <c r="C29" s="290" t="s">
        <v>394</v>
      </c>
      <c r="D29" s="291"/>
      <c r="E29" s="291"/>
      <c r="F29" s="292"/>
      <c r="G29" s="65"/>
      <c r="H29" s="67" t="str">
        <f>IF(G29="","!入力してください","")</f>
        <v>!入力してください</v>
      </c>
      <c r="I29" s="90"/>
      <c r="J29" s="90"/>
      <c r="K29" s="90"/>
      <c r="L29" s="70"/>
      <c r="M29" s="70"/>
      <c r="N29" s="70"/>
      <c r="O29" s="70"/>
      <c r="P29" s="70"/>
      <c r="Q29" s="70"/>
      <c r="R29" s="70"/>
    </row>
    <row r="30" spans="1:18" s="211" customFormat="1" ht="19.5" customHeight="1" thickBot="1" x14ac:dyDescent="0.45">
      <c r="A30" s="55"/>
      <c r="B30" s="210"/>
      <c r="C30" s="302" t="s">
        <v>411</v>
      </c>
      <c r="D30" s="303"/>
      <c r="E30" s="303"/>
      <c r="F30" s="304"/>
      <c r="G30" s="212"/>
      <c r="H30" s="207" t="str">
        <f>IF(G30="","!入力してください","")</f>
        <v>!入力してください</v>
      </c>
      <c r="I30" s="90"/>
      <c r="J30" s="90"/>
      <c r="K30" s="90"/>
      <c r="L30" s="70"/>
      <c r="M30" s="70"/>
      <c r="N30" s="70"/>
      <c r="O30" s="70"/>
      <c r="P30" s="70"/>
      <c r="Q30" s="70"/>
      <c r="R30" s="70"/>
    </row>
    <row r="31" spans="1:18" ht="19.5" customHeight="1" thickTop="1" x14ac:dyDescent="0.4">
      <c r="A31" s="55"/>
      <c r="B31" s="58"/>
      <c r="C31" s="58"/>
      <c r="D31" s="58"/>
      <c r="E31" s="58"/>
      <c r="F31" s="58"/>
      <c r="G31" s="59"/>
      <c r="H31" s="60"/>
    </row>
    <row r="32" spans="1:18" ht="19.5" customHeight="1" thickBot="1" x14ac:dyDescent="0.45">
      <c r="A32" s="55"/>
      <c r="B32" s="58"/>
      <c r="C32" s="58"/>
      <c r="D32" s="58"/>
      <c r="E32" s="58"/>
      <c r="F32" s="58"/>
      <c r="G32" s="58"/>
      <c r="H32" s="61"/>
    </row>
    <row r="33" spans="1:18" ht="19.5" customHeight="1" thickTop="1" x14ac:dyDescent="0.4">
      <c r="A33" s="55"/>
      <c r="B33" s="265" t="s">
        <v>165</v>
      </c>
      <c r="C33" s="266"/>
      <c r="D33" s="266"/>
      <c r="E33" s="266"/>
      <c r="F33" s="266"/>
      <c r="G33" s="266"/>
      <c r="H33" s="267"/>
    </row>
    <row r="34" spans="1:18" ht="19.5" customHeight="1" x14ac:dyDescent="0.4">
      <c r="A34" s="55"/>
      <c r="B34" s="268"/>
      <c r="C34" s="263" t="s">
        <v>163</v>
      </c>
      <c r="D34" s="263"/>
      <c r="E34" s="263"/>
      <c r="F34" s="263"/>
      <c r="G34" s="65"/>
      <c r="H34" s="67" t="str">
        <f>IF(G34="","!入力してください","")</f>
        <v>!入力してください</v>
      </c>
    </row>
    <row r="35" spans="1:18" ht="19.5" customHeight="1" x14ac:dyDescent="0.4">
      <c r="A35" s="55"/>
      <c r="B35" s="269"/>
      <c r="C35" s="306" t="s">
        <v>166</v>
      </c>
      <c r="D35" s="306"/>
      <c r="E35" s="306"/>
      <c r="F35" s="306"/>
      <c r="G35" s="65"/>
      <c r="H35" s="67" t="str">
        <f>IF(AND(G34&lt;&gt;"",G35&lt;&gt;""),"",IF(G34="○","入力不要",IF(G34="✕","!入力してください","")))</f>
        <v/>
      </c>
    </row>
    <row r="36" spans="1:18" ht="19.5" customHeight="1" x14ac:dyDescent="0.4">
      <c r="A36" s="55"/>
      <c r="B36" s="269"/>
      <c r="C36" s="311"/>
      <c r="D36" s="308" t="s">
        <v>18</v>
      </c>
      <c r="E36" s="309"/>
      <c r="F36" s="310"/>
      <c r="G36" s="66"/>
      <c r="H36" s="75" t="str">
        <f>IF(AND(G34&lt;&gt;"",G35&lt;&gt;"",G36&lt;&gt;""),"",IF(G34="○","入力不要",IF(G35="✕","入力不要",IF(G35="○","!入力してください",""))))</f>
        <v/>
      </c>
    </row>
    <row r="37" spans="1:18" ht="19.5" customHeight="1" x14ac:dyDescent="0.4">
      <c r="A37" s="55"/>
      <c r="B37" s="269"/>
      <c r="C37" s="311"/>
      <c r="D37" s="290" t="s">
        <v>75</v>
      </c>
      <c r="E37" s="291"/>
      <c r="F37" s="292"/>
      <c r="G37" s="66"/>
      <c r="H37" s="75" t="str">
        <f>IF(AND(G34&lt;&gt;"",G35&lt;&gt;"",G37&lt;&gt;""),"",IF(G34="○","入力不要",IF(G35="✕","入力不要",IF(G35="○","!入力してください",""))))</f>
        <v/>
      </c>
    </row>
    <row r="38" spans="1:18" s="5" customFormat="1" ht="19.5" customHeight="1" x14ac:dyDescent="0.4">
      <c r="A38" s="55"/>
      <c r="B38" s="269"/>
      <c r="C38" s="311"/>
      <c r="D38" s="290" t="s">
        <v>157</v>
      </c>
      <c r="E38" s="291"/>
      <c r="F38" s="292"/>
      <c r="G38" s="66"/>
      <c r="H38" s="75" t="str">
        <f>IF(AND(G34&lt;&gt;"",G35&lt;&gt;"",G38&lt;&gt;""),"",IF(G34="○","入力不要",IF(G35="✕","入力不要",IF(G35="○","!入力してください",""))))</f>
        <v/>
      </c>
      <c r="I38" s="90"/>
      <c r="J38" s="90"/>
      <c r="K38" s="90"/>
      <c r="L38" s="70"/>
      <c r="M38" s="70"/>
      <c r="N38" s="70"/>
      <c r="O38" s="70"/>
      <c r="P38" s="70"/>
      <c r="Q38" s="70"/>
      <c r="R38" s="70"/>
    </row>
    <row r="39" spans="1:18" s="5" customFormat="1" ht="19.5" customHeight="1" x14ac:dyDescent="0.4">
      <c r="A39" s="55"/>
      <c r="B39" s="269"/>
      <c r="C39" s="311"/>
      <c r="D39" s="290" t="s">
        <v>80</v>
      </c>
      <c r="E39" s="291"/>
      <c r="F39" s="292"/>
      <c r="G39" s="66"/>
      <c r="H39" s="75" t="str">
        <f>IF(AND(G34&lt;&gt;"",G35&lt;&gt;"",G39&lt;&gt;""),"",IF(G34="○","入力不要",IF(G35="✕","入力不要",IF(G35="○","!入力してください",""))))</f>
        <v/>
      </c>
      <c r="I39" s="90"/>
      <c r="J39" s="90"/>
      <c r="K39" s="90"/>
      <c r="L39" s="70"/>
      <c r="M39" s="70"/>
      <c r="N39" s="70"/>
      <c r="O39" s="70"/>
      <c r="P39" s="70"/>
      <c r="Q39" s="70"/>
      <c r="R39" s="70"/>
    </row>
    <row r="40" spans="1:18" s="5" customFormat="1" ht="19.5" customHeight="1" x14ac:dyDescent="0.4">
      <c r="A40" s="55"/>
      <c r="B40" s="269"/>
      <c r="C40" s="311"/>
      <c r="D40" s="290" t="s">
        <v>9</v>
      </c>
      <c r="E40" s="291"/>
      <c r="F40" s="292"/>
      <c r="G40" s="66"/>
      <c r="H40" s="75" t="str">
        <f>IF(AND(G34&lt;&gt;"",G35&lt;&gt;"",G40&lt;&gt;""),"",IF(G34="○","入力不要",IF(G35="✕","入力不要",IF(G35="○","!入力してください",""))))</f>
        <v/>
      </c>
      <c r="I40" s="90"/>
      <c r="J40" s="90"/>
      <c r="K40" s="90"/>
      <c r="L40" s="70"/>
      <c r="M40" s="70"/>
      <c r="N40" s="70"/>
      <c r="O40" s="70"/>
      <c r="P40" s="70"/>
      <c r="Q40" s="70"/>
      <c r="R40" s="70"/>
    </row>
    <row r="41" spans="1:18" s="5" customFormat="1" ht="19.5" customHeight="1" x14ac:dyDescent="0.4">
      <c r="A41" s="55"/>
      <c r="B41" s="269"/>
      <c r="C41" s="311"/>
      <c r="D41" s="290" t="s">
        <v>158</v>
      </c>
      <c r="E41" s="291"/>
      <c r="F41" s="292"/>
      <c r="G41" s="66"/>
      <c r="H41" s="75" t="str">
        <f>IF(AND(G34&lt;&gt;"",G35&lt;&gt;"",G41&lt;&gt;""),"",IF(G34="○","入力不要",IF(G35="✕","入力不要",IF(G35="○","!入力してください",""))))</f>
        <v/>
      </c>
      <c r="I41" s="90"/>
      <c r="J41" s="90"/>
      <c r="K41" s="90"/>
      <c r="L41" s="70"/>
      <c r="M41" s="70"/>
      <c r="N41" s="70"/>
      <c r="O41" s="70"/>
      <c r="P41" s="70"/>
      <c r="Q41" s="70"/>
      <c r="R41" s="70"/>
    </row>
    <row r="42" spans="1:18" s="5" customFormat="1" ht="19.5" customHeight="1" x14ac:dyDescent="0.4">
      <c r="A42" s="55"/>
      <c r="B42" s="269"/>
      <c r="C42" s="323"/>
      <c r="D42" s="290" t="s">
        <v>11</v>
      </c>
      <c r="E42" s="291"/>
      <c r="F42" s="292"/>
      <c r="G42" s="66"/>
      <c r="H42" s="75" t="str">
        <f>IF(AND(G34&lt;&gt;"",G35&lt;&gt;"",G42&lt;&gt;""),"",IF(G34="○","入力不要",IF(G35="✕","入力不要",IF(G35="○","!入力してください",""))))</f>
        <v/>
      </c>
      <c r="I42" s="90"/>
      <c r="J42" s="90"/>
      <c r="K42" s="90"/>
      <c r="L42" s="70"/>
      <c r="M42" s="70"/>
      <c r="N42" s="70"/>
      <c r="O42" s="70"/>
      <c r="P42" s="70"/>
      <c r="Q42" s="70"/>
      <c r="R42" s="70"/>
    </row>
    <row r="43" spans="1:18" ht="19.5" customHeight="1" x14ac:dyDescent="0.4">
      <c r="A43" s="55"/>
      <c r="B43" s="269"/>
      <c r="C43" s="306" t="s">
        <v>167</v>
      </c>
      <c r="D43" s="306"/>
      <c r="E43" s="306"/>
      <c r="F43" s="306"/>
      <c r="G43" s="97" t="str">
        <f>IF( AND(G34="✕", G35="✕"), "○",IF(G35="○","✕",""))</f>
        <v/>
      </c>
      <c r="H43" s="67" t="s">
        <v>327</v>
      </c>
      <c r="I43" s="89" t="s">
        <v>225</v>
      </c>
    </row>
    <row r="44" spans="1:18" ht="19.5" customHeight="1" x14ac:dyDescent="0.4">
      <c r="A44" s="55"/>
      <c r="B44" s="269"/>
      <c r="C44" s="311" t="s">
        <v>169</v>
      </c>
      <c r="D44" s="290" t="s">
        <v>168</v>
      </c>
      <c r="E44" s="291"/>
      <c r="F44" s="292"/>
      <c r="G44" s="66"/>
      <c r="H44" s="67" t="str">
        <f>IF(AND(G34&lt;&gt;"",G43&lt;&gt;"",G44&lt;&gt;""),"",IF(G34="○","入力不要",IF(G43="✕","入力不要",IF(G43="○","!入力してください",""))))</f>
        <v/>
      </c>
      <c r="I44" s="93" t="s">
        <v>214</v>
      </c>
    </row>
    <row r="45" spans="1:18" ht="19.5" customHeight="1" x14ac:dyDescent="0.4">
      <c r="A45" s="55"/>
      <c r="B45" s="269"/>
      <c r="C45" s="311"/>
      <c r="D45" s="290" t="s">
        <v>157</v>
      </c>
      <c r="E45" s="291"/>
      <c r="F45" s="292"/>
      <c r="G45" s="66"/>
      <c r="H45" s="67" t="str">
        <f>IF(AND(G34&lt;&gt;"",G43&lt;&gt;"",G45&lt;&gt;""),"",IF(G34="○","入力不要",IF(G43="✕","入力不要",IF(G43="○","!入力してください",""))))</f>
        <v/>
      </c>
      <c r="I45" s="93" t="s">
        <v>215</v>
      </c>
    </row>
    <row r="46" spans="1:18" ht="19.5" customHeight="1" x14ac:dyDescent="0.4">
      <c r="A46" s="55"/>
      <c r="B46" s="269"/>
      <c r="C46" s="311"/>
      <c r="D46" s="290" t="s">
        <v>80</v>
      </c>
      <c r="E46" s="291"/>
      <c r="F46" s="292"/>
      <c r="G46" s="66"/>
      <c r="H46" s="67" t="str">
        <f>IF(AND(G34&lt;&gt;"",G43&lt;&gt;"",G46&lt;&gt;""),"",IF(G34="○","入力不要",IF(G43="✕","入力不要",IF(G43="○","!入力してください",""))))</f>
        <v/>
      </c>
    </row>
    <row r="47" spans="1:18" ht="19.5" customHeight="1" x14ac:dyDescent="0.4">
      <c r="A47" s="55"/>
      <c r="B47" s="269"/>
      <c r="C47" s="311"/>
      <c r="D47" s="290" t="s">
        <v>170</v>
      </c>
      <c r="E47" s="291"/>
      <c r="F47" s="292"/>
      <c r="G47" s="66"/>
      <c r="H47" s="67" t="str">
        <f>IF(AND(G34&lt;&gt;"",G43&lt;&gt;"",G47&lt;&gt;""),"",IF(G34="○","入力不要",IF(G43="✕","入力不要",IF(G43="○","!入力してください",""))))</f>
        <v/>
      </c>
    </row>
    <row r="48" spans="1:18" ht="19.5" customHeight="1" x14ac:dyDescent="0.4">
      <c r="A48" s="55"/>
      <c r="B48" s="269"/>
      <c r="C48" s="311"/>
      <c r="D48" s="290" t="s">
        <v>158</v>
      </c>
      <c r="E48" s="291"/>
      <c r="F48" s="292"/>
      <c r="G48" s="66"/>
      <c r="H48" s="67" t="str">
        <f>IF(AND(G34&lt;&gt;"",G43&lt;&gt;"",G48&lt;&gt;""),"",IF(G34="○","入力不要",IF(G43="✕","入力不要",IF(G43="○","!入力してください",""))))</f>
        <v/>
      </c>
    </row>
    <row r="49" spans="1:9" ht="19.5" customHeight="1" thickBot="1" x14ac:dyDescent="0.45">
      <c r="A49" s="55"/>
      <c r="B49" s="270"/>
      <c r="C49" s="312"/>
      <c r="D49" s="293" t="s">
        <v>11</v>
      </c>
      <c r="E49" s="294"/>
      <c r="F49" s="295"/>
      <c r="G49" s="68"/>
      <c r="H49" s="69" t="str">
        <f>IF(AND(G34&lt;&gt;"",G43&lt;&gt;"",G49&lt;&gt;""),"",IF(G34="○","入力不要",IF(G43="✕","入力不要",IF(G43="○","!入力してください",""))))</f>
        <v/>
      </c>
    </row>
    <row r="50" spans="1:9" ht="19.5" customHeight="1" thickTop="1" x14ac:dyDescent="0.4">
      <c r="A50" s="55"/>
      <c r="B50" s="62"/>
      <c r="C50" s="58"/>
      <c r="D50" s="58"/>
      <c r="E50" s="58"/>
      <c r="F50" s="58"/>
      <c r="G50" s="58"/>
      <c r="H50" s="61"/>
    </row>
    <row r="51" spans="1:9" ht="19.5" customHeight="1" thickBot="1" x14ac:dyDescent="0.45">
      <c r="A51" s="55"/>
      <c r="B51" s="58"/>
      <c r="C51" s="58"/>
      <c r="D51" s="58"/>
      <c r="E51" s="58"/>
      <c r="F51" s="58"/>
      <c r="G51" s="58"/>
      <c r="H51" s="61"/>
    </row>
    <row r="52" spans="1:9" ht="19.5" customHeight="1" thickTop="1" x14ac:dyDescent="0.4">
      <c r="A52" s="55"/>
      <c r="B52" s="225" t="s">
        <v>171</v>
      </c>
      <c r="C52" s="226"/>
      <c r="D52" s="226"/>
      <c r="E52" s="226"/>
      <c r="F52" s="226"/>
      <c r="G52" s="226"/>
      <c r="H52" s="227"/>
      <c r="I52" s="89" t="s">
        <v>226</v>
      </c>
    </row>
    <row r="53" spans="1:9" ht="19.5" customHeight="1" x14ac:dyDescent="0.4">
      <c r="A53" s="55"/>
      <c r="B53" s="299"/>
      <c r="C53" s="234" t="s">
        <v>27</v>
      </c>
      <c r="D53" s="234"/>
      <c r="E53" s="234"/>
      <c r="F53" s="234"/>
      <c r="G53" s="80"/>
      <c r="H53" s="76" t="str">
        <f t="shared" ref="H53:H60" si="2">IF(G53="","!入力してください","")</f>
        <v>!入力してください</v>
      </c>
      <c r="I53" s="93" t="s">
        <v>222</v>
      </c>
    </row>
    <row r="54" spans="1:9" ht="19.5" customHeight="1" x14ac:dyDescent="0.4">
      <c r="A54" s="55"/>
      <c r="B54" s="300"/>
      <c r="C54" s="234" t="s">
        <v>75</v>
      </c>
      <c r="D54" s="234"/>
      <c r="E54" s="234"/>
      <c r="F54" s="234"/>
      <c r="G54" s="82"/>
      <c r="H54" s="77" t="str">
        <f t="shared" si="2"/>
        <v>!入力してください</v>
      </c>
      <c r="I54" s="93" t="s">
        <v>223</v>
      </c>
    </row>
    <row r="55" spans="1:9" ht="19.5" customHeight="1" x14ac:dyDescent="0.4">
      <c r="A55" s="55"/>
      <c r="B55" s="300"/>
      <c r="C55" s="234" t="s">
        <v>28</v>
      </c>
      <c r="D55" s="234"/>
      <c r="E55" s="234"/>
      <c r="F55" s="48" t="s">
        <v>172</v>
      </c>
      <c r="G55" s="65"/>
      <c r="H55" s="76" t="str">
        <f t="shared" si="2"/>
        <v>!入力してください</v>
      </c>
    </row>
    <row r="56" spans="1:9" ht="19.5" customHeight="1" x14ac:dyDescent="0.4">
      <c r="A56" s="55"/>
      <c r="B56" s="300"/>
      <c r="C56" s="234"/>
      <c r="D56" s="234"/>
      <c r="E56" s="234"/>
      <c r="F56" s="48" t="s">
        <v>173</v>
      </c>
      <c r="G56" s="80"/>
      <c r="H56" s="76" t="str">
        <f t="shared" si="2"/>
        <v>!入力してください</v>
      </c>
    </row>
    <row r="57" spans="1:9" ht="19.5" customHeight="1" x14ac:dyDescent="0.4">
      <c r="A57" s="55"/>
      <c r="B57" s="300"/>
      <c r="C57" s="234"/>
      <c r="D57" s="234"/>
      <c r="E57" s="234"/>
      <c r="F57" s="48" t="s">
        <v>174</v>
      </c>
      <c r="G57" s="80"/>
      <c r="H57" s="76" t="str">
        <f t="shared" si="2"/>
        <v>!入力してください</v>
      </c>
    </row>
    <row r="58" spans="1:9" ht="19.5" customHeight="1" x14ac:dyDescent="0.4">
      <c r="A58" s="55"/>
      <c r="B58" s="300"/>
      <c r="C58" s="234" t="s">
        <v>175</v>
      </c>
      <c r="D58" s="234"/>
      <c r="E58" s="234"/>
      <c r="F58" s="234"/>
      <c r="G58" s="81"/>
      <c r="H58" s="76" t="str">
        <f t="shared" si="2"/>
        <v>!入力してください</v>
      </c>
    </row>
    <row r="59" spans="1:9" ht="19.5" customHeight="1" x14ac:dyDescent="0.4">
      <c r="A59" s="55"/>
      <c r="B59" s="300"/>
      <c r="C59" s="234" t="s">
        <v>32</v>
      </c>
      <c r="D59" s="234"/>
      <c r="E59" s="234"/>
      <c r="F59" s="234"/>
      <c r="G59" s="81"/>
      <c r="H59" s="76" t="str">
        <f t="shared" si="2"/>
        <v>!入力してください</v>
      </c>
    </row>
    <row r="60" spans="1:9" ht="19.5" customHeight="1" x14ac:dyDescent="0.4">
      <c r="A60" s="55"/>
      <c r="B60" s="300"/>
      <c r="C60" s="234" t="s">
        <v>176</v>
      </c>
      <c r="D60" s="234"/>
      <c r="E60" s="234"/>
      <c r="F60" s="48" t="s">
        <v>34</v>
      </c>
      <c r="G60" s="81"/>
      <c r="H60" s="76" t="str">
        <f t="shared" si="2"/>
        <v>!入力してください</v>
      </c>
    </row>
    <row r="61" spans="1:9" ht="19.5" customHeight="1" x14ac:dyDescent="0.4">
      <c r="A61" s="55"/>
      <c r="B61" s="300"/>
      <c r="C61" s="234"/>
      <c r="D61" s="234"/>
      <c r="E61" s="234"/>
      <c r="F61" s="49" t="s">
        <v>177</v>
      </c>
      <c r="G61" s="200"/>
      <c r="H61" s="78"/>
    </row>
    <row r="62" spans="1:9" ht="19.5" customHeight="1" x14ac:dyDescent="0.4">
      <c r="A62" s="55"/>
      <c r="B62" s="300"/>
      <c r="C62" s="234"/>
      <c r="D62" s="234"/>
      <c r="E62" s="234"/>
      <c r="F62" s="49" t="s">
        <v>178</v>
      </c>
      <c r="G62" s="200"/>
      <c r="H62" s="78"/>
    </row>
    <row r="63" spans="1:9" ht="19.5" customHeight="1" x14ac:dyDescent="0.4">
      <c r="A63" s="55"/>
      <c r="B63" s="300"/>
      <c r="C63" s="234" t="s">
        <v>179</v>
      </c>
      <c r="D63" s="234"/>
      <c r="E63" s="234"/>
      <c r="F63" s="234"/>
      <c r="G63" s="83"/>
      <c r="H63" s="76" t="str">
        <f>IF(G63="","!入力してください","")</f>
        <v>!入力してください</v>
      </c>
      <c r="I63" s="89" t="s">
        <v>227</v>
      </c>
    </row>
    <row r="64" spans="1:9" ht="19.5" customHeight="1" x14ac:dyDescent="0.4">
      <c r="A64" s="55"/>
      <c r="B64" s="300"/>
      <c r="C64" s="234" t="s">
        <v>180</v>
      </c>
      <c r="D64" s="234"/>
      <c r="E64" s="234"/>
      <c r="F64" s="234"/>
      <c r="G64" s="83"/>
      <c r="H64" s="76" t="str">
        <f>IF(G64="","!入力してください","")</f>
        <v>!入力してください</v>
      </c>
      <c r="I64" s="93" t="s">
        <v>220</v>
      </c>
    </row>
    <row r="65" spans="1:9" ht="19.5" customHeight="1" x14ac:dyDescent="0.4">
      <c r="A65" s="55"/>
      <c r="B65" s="300"/>
      <c r="C65" s="234" t="s">
        <v>36</v>
      </c>
      <c r="D65" s="234"/>
      <c r="E65" s="234"/>
      <c r="F65" s="234"/>
      <c r="G65" s="201">
        <f>G63+G64</f>
        <v>0</v>
      </c>
      <c r="H65" s="67" t="s">
        <v>327</v>
      </c>
      <c r="I65" s="93" t="s">
        <v>221</v>
      </c>
    </row>
    <row r="66" spans="1:9" ht="19.5" customHeight="1" thickBot="1" x14ac:dyDescent="0.45">
      <c r="A66" s="55"/>
      <c r="B66" s="301"/>
      <c r="C66" s="334" t="s">
        <v>181</v>
      </c>
      <c r="D66" s="334"/>
      <c r="E66" s="334"/>
      <c r="F66" s="334"/>
      <c r="G66" s="84"/>
      <c r="H66" s="79" t="str">
        <f>IF(G66="","!入力してください","")</f>
        <v>!入力してください</v>
      </c>
    </row>
    <row r="67" spans="1:9" ht="19.5" customHeight="1" thickTop="1" x14ac:dyDescent="0.4">
      <c r="A67" s="55"/>
      <c r="B67" s="58"/>
      <c r="C67" s="58"/>
      <c r="D67" s="58"/>
      <c r="E67" s="58"/>
      <c r="F67" s="58"/>
      <c r="G67" s="58"/>
      <c r="H67" s="61"/>
    </row>
    <row r="68" spans="1:9" ht="19.5" customHeight="1" thickBot="1" x14ac:dyDescent="0.45">
      <c r="A68" s="55"/>
      <c r="B68" s="58"/>
      <c r="C68" s="58"/>
      <c r="D68" s="58"/>
      <c r="E68" s="58"/>
      <c r="F68" s="58"/>
      <c r="G68" s="58"/>
      <c r="H68" s="61"/>
    </row>
    <row r="69" spans="1:9" ht="19.5" customHeight="1" thickTop="1" x14ac:dyDescent="0.4">
      <c r="A69" s="55"/>
      <c r="B69" s="265" t="s">
        <v>182</v>
      </c>
      <c r="C69" s="266"/>
      <c r="D69" s="266"/>
      <c r="E69" s="266"/>
      <c r="F69" s="266"/>
      <c r="G69" s="266"/>
      <c r="H69" s="267"/>
    </row>
    <row r="70" spans="1:9" ht="19.5" customHeight="1" x14ac:dyDescent="0.4">
      <c r="A70" s="55"/>
      <c r="B70" s="326"/>
      <c r="C70" s="281" t="s">
        <v>183</v>
      </c>
      <c r="D70" s="281"/>
      <c r="E70" s="281" t="s">
        <v>184</v>
      </c>
      <c r="F70" s="178" t="s">
        <v>185</v>
      </c>
      <c r="G70" s="66"/>
      <c r="H70" s="67" t="str">
        <f t="shared" ref="H70:H77" si="3">IF(G70="","!入力してください","")</f>
        <v>!入力してください</v>
      </c>
    </row>
    <row r="71" spans="1:9" ht="19.5" customHeight="1" x14ac:dyDescent="0.4">
      <c r="A71" s="55"/>
      <c r="B71" s="326"/>
      <c r="C71" s="281"/>
      <c r="D71" s="281"/>
      <c r="E71" s="281"/>
      <c r="F71" s="178" t="s">
        <v>186</v>
      </c>
      <c r="G71" s="66"/>
      <c r="H71" s="67" t="str">
        <f t="shared" si="3"/>
        <v>!入力してください</v>
      </c>
    </row>
    <row r="72" spans="1:9" ht="19.5" customHeight="1" x14ac:dyDescent="0.4">
      <c r="A72" s="55"/>
      <c r="B72" s="326"/>
      <c r="C72" s="281"/>
      <c r="D72" s="281"/>
      <c r="E72" s="281"/>
      <c r="F72" s="178" t="s">
        <v>127</v>
      </c>
      <c r="G72" s="66"/>
      <c r="H72" s="67" t="str">
        <f t="shared" si="3"/>
        <v>!入力してください</v>
      </c>
    </row>
    <row r="73" spans="1:9" ht="19.5" customHeight="1" x14ac:dyDescent="0.4">
      <c r="A73" s="55"/>
      <c r="B73" s="326"/>
      <c r="C73" s="281"/>
      <c r="D73" s="281"/>
      <c r="E73" s="281" t="s">
        <v>187</v>
      </c>
      <c r="F73" s="178" t="s">
        <v>188</v>
      </c>
      <c r="G73" s="66"/>
      <c r="H73" s="67" t="str">
        <f t="shared" si="3"/>
        <v>!入力してください</v>
      </c>
    </row>
    <row r="74" spans="1:9" ht="19.5" customHeight="1" x14ac:dyDescent="0.4">
      <c r="A74" s="55"/>
      <c r="B74" s="326"/>
      <c r="C74" s="281"/>
      <c r="D74" s="281"/>
      <c r="E74" s="281"/>
      <c r="F74" s="178" t="s">
        <v>186</v>
      </c>
      <c r="G74" s="66"/>
      <c r="H74" s="67" t="str">
        <f t="shared" si="3"/>
        <v>!入力してください</v>
      </c>
    </row>
    <row r="75" spans="1:9" ht="19.5" customHeight="1" x14ac:dyDescent="0.4">
      <c r="A75" s="55"/>
      <c r="B75" s="326"/>
      <c r="C75" s="281"/>
      <c r="D75" s="281"/>
      <c r="E75" s="281"/>
      <c r="F75" s="178" t="s">
        <v>127</v>
      </c>
      <c r="G75" s="66"/>
      <c r="H75" s="67" t="str">
        <f t="shared" si="3"/>
        <v>!入力してください</v>
      </c>
    </row>
    <row r="76" spans="1:9" ht="19.5" customHeight="1" x14ac:dyDescent="0.4">
      <c r="A76" s="55"/>
      <c r="B76" s="326"/>
      <c r="C76" s="283" t="s">
        <v>44</v>
      </c>
      <c r="D76" s="283"/>
      <c r="E76" s="283"/>
      <c r="F76" s="283"/>
      <c r="G76" s="194"/>
      <c r="H76" s="67" t="str">
        <f t="shared" si="3"/>
        <v>!入力してください</v>
      </c>
    </row>
    <row r="77" spans="1:9" s="180" customFormat="1" ht="17.100000000000001" customHeight="1" x14ac:dyDescent="0.4">
      <c r="A77" s="55"/>
      <c r="B77" s="326"/>
      <c r="C77" s="283" t="s">
        <v>370</v>
      </c>
      <c r="D77" s="283"/>
      <c r="E77" s="283"/>
      <c r="F77" s="283"/>
      <c r="G77" s="65"/>
      <c r="H77" s="193" t="str">
        <f t="shared" si="3"/>
        <v>!入力してください</v>
      </c>
    </row>
    <row r="78" spans="1:9" s="180" customFormat="1" ht="17.100000000000001" customHeight="1" thickBot="1" x14ac:dyDescent="0.45">
      <c r="A78" s="55"/>
      <c r="B78" s="327"/>
      <c r="C78" s="328" t="s">
        <v>371</v>
      </c>
      <c r="D78" s="329"/>
      <c r="E78" s="329"/>
      <c r="F78" s="330"/>
      <c r="G78" s="196"/>
      <c r="H78" s="69" t="str">
        <f>IF(AND(G77&lt;&gt;"",G78&lt;&gt;""),"",IF(G77="１段階目","入力不要",IF(G77="２段階目","!入力してください","")))</f>
        <v/>
      </c>
      <c r="I78" s="93" t="s">
        <v>372</v>
      </c>
    </row>
    <row r="79" spans="1:9" ht="19.5" customHeight="1" thickTop="1" x14ac:dyDescent="0.4">
      <c r="A79" s="55"/>
      <c r="B79" s="55"/>
      <c r="C79" s="55"/>
      <c r="D79" s="55"/>
      <c r="E79" s="63"/>
      <c r="F79" s="63"/>
      <c r="G79" s="63"/>
      <c r="H79" s="64"/>
    </row>
    <row r="80" spans="1:9" ht="19.5" customHeight="1" thickBot="1" x14ac:dyDescent="0.45">
      <c r="A80" s="55"/>
      <c r="B80" s="55"/>
      <c r="C80" s="55"/>
      <c r="D80" s="55"/>
      <c r="E80" s="63"/>
      <c r="F80" s="63"/>
      <c r="G80" s="63"/>
      <c r="H80" s="64"/>
    </row>
    <row r="81" spans="1:18" ht="19.5" customHeight="1" thickTop="1" x14ac:dyDescent="0.4">
      <c r="A81" s="55"/>
      <c r="B81" s="265" t="s">
        <v>189</v>
      </c>
      <c r="C81" s="266"/>
      <c r="D81" s="266"/>
      <c r="E81" s="266"/>
      <c r="F81" s="266"/>
      <c r="G81" s="266"/>
      <c r="H81" s="267"/>
    </row>
    <row r="82" spans="1:18" ht="19.5" customHeight="1" x14ac:dyDescent="0.4">
      <c r="A82" s="55"/>
      <c r="B82" s="279"/>
      <c r="C82" s="281" t="s">
        <v>190</v>
      </c>
      <c r="D82" s="283" t="s">
        <v>191</v>
      </c>
      <c r="E82" s="283"/>
      <c r="F82" s="283"/>
      <c r="G82" s="85"/>
      <c r="H82" s="86" t="str">
        <f>IF(G82="","!入力してください","")</f>
        <v>!入力してください</v>
      </c>
      <c r="I82" s="94" t="s">
        <v>229</v>
      </c>
    </row>
    <row r="83" spans="1:18" ht="19.5" customHeight="1" thickBot="1" x14ac:dyDescent="0.45">
      <c r="A83" s="55"/>
      <c r="B83" s="280"/>
      <c r="C83" s="282"/>
      <c r="D83" s="325" t="s">
        <v>58</v>
      </c>
      <c r="E83" s="325"/>
      <c r="F83" s="325"/>
      <c r="G83" s="87"/>
      <c r="H83" s="88" t="str">
        <f>IF(G83="","!入力してください","")</f>
        <v>!入力してください</v>
      </c>
      <c r="I83" s="93" t="s">
        <v>230</v>
      </c>
    </row>
    <row r="84" spans="1:18" ht="19.5" customHeight="1" thickTop="1" x14ac:dyDescent="0.4">
      <c r="A84" s="55"/>
      <c r="B84" s="55"/>
      <c r="C84" s="55"/>
      <c r="D84" s="55"/>
      <c r="E84" s="63"/>
      <c r="F84" s="63"/>
      <c r="G84" s="63"/>
      <c r="H84" s="64"/>
    </row>
    <row r="85" spans="1:18" ht="19.5" customHeight="1" thickBot="1" x14ac:dyDescent="0.45">
      <c r="A85" s="55"/>
      <c r="B85" s="55"/>
      <c r="C85" s="55"/>
      <c r="D85" s="55"/>
      <c r="E85" s="63"/>
      <c r="F85" s="63"/>
      <c r="G85" s="63"/>
      <c r="H85" s="64"/>
    </row>
    <row r="86" spans="1:18" ht="19.5" customHeight="1" thickTop="1" x14ac:dyDescent="0.4">
      <c r="A86" s="55"/>
      <c r="B86" s="265" t="s">
        <v>316</v>
      </c>
      <c r="C86" s="266"/>
      <c r="D86" s="266"/>
      <c r="E86" s="266"/>
      <c r="F86" s="266"/>
      <c r="G86" s="266"/>
      <c r="H86" s="267"/>
    </row>
    <row r="87" spans="1:18" ht="19.5" customHeight="1" x14ac:dyDescent="0.4">
      <c r="A87" s="55"/>
      <c r="B87" s="279"/>
      <c r="C87" s="281" t="s">
        <v>183</v>
      </c>
      <c r="D87" s="283" t="s">
        <v>192</v>
      </c>
      <c r="E87" s="283"/>
      <c r="F87" s="283"/>
      <c r="G87" s="95"/>
      <c r="H87" s="86" t="str">
        <f>IF(G87="","!入力してください","")</f>
        <v>!入力してください</v>
      </c>
      <c r="I87" s="93" t="s">
        <v>231</v>
      </c>
    </row>
    <row r="88" spans="1:18" ht="19.5" customHeight="1" x14ac:dyDescent="0.4">
      <c r="A88" s="55"/>
      <c r="B88" s="284"/>
      <c r="C88" s="281"/>
      <c r="D88" s="283" t="s">
        <v>193</v>
      </c>
      <c r="E88" s="283"/>
      <c r="F88" s="283"/>
      <c r="G88" s="95"/>
      <c r="H88" s="86" t="str">
        <f>IF(G88="","!入力してください","")</f>
        <v>!入力してください</v>
      </c>
      <c r="I88" s="93" t="s">
        <v>232</v>
      </c>
    </row>
    <row r="89" spans="1:18" ht="19.5" customHeight="1" x14ac:dyDescent="0.4">
      <c r="A89" s="55"/>
      <c r="B89" s="284"/>
      <c r="C89" s="281" t="s">
        <v>194</v>
      </c>
      <c r="D89" s="283" t="s">
        <v>195</v>
      </c>
      <c r="E89" s="283"/>
      <c r="F89" s="283"/>
      <c r="G89" s="95"/>
      <c r="H89" s="86" t="str">
        <f>IF(G89="","!入力してください","")</f>
        <v>!入力してください</v>
      </c>
    </row>
    <row r="90" spans="1:18" ht="19.5" customHeight="1" x14ac:dyDescent="0.4">
      <c r="A90" s="55"/>
      <c r="B90" s="284"/>
      <c r="C90" s="281"/>
      <c r="D90" s="283" t="s">
        <v>196</v>
      </c>
      <c r="E90" s="283"/>
      <c r="F90" s="283"/>
      <c r="G90" s="95"/>
      <c r="H90" s="86" t="str">
        <f>IF(G90="","!入力してください","")</f>
        <v>!入力してください</v>
      </c>
    </row>
    <row r="91" spans="1:18" ht="19.5" customHeight="1" x14ac:dyDescent="0.4">
      <c r="A91" s="55"/>
      <c r="B91" s="284"/>
      <c r="C91" s="321" t="s">
        <v>197</v>
      </c>
      <c r="D91" s="331" t="s">
        <v>198</v>
      </c>
      <c r="E91" s="332"/>
      <c r="F91" s="332"/>
      <c r="G91" s="74" t="str">
        <f>IF(G77="１段階目",ROUNDDOWN(MIN(500000,ROUNDDOWN(G87*2/3,-3)),-3),IF(G77="２段階目",ROUNDDOWN(MIN(400000,ROUNDDOWN(G87*0.8*0.9-G78,-3)),-3),""))</f>
        <v/>
      </c>
      <c r="H91" s="67" t="s">
        <v>327</v>
      </c>
    </row>
    <row r="92" spans="1:18" ht="19.5" customHeight="1" thickBot="1" x14ac:dyDescent="0.45">
      <c r="A92" s="55"/>
      <c r="B92" s="285"/>
      <c r="C92" s="322"/>
      <c r="D92" s="333" t="s">
        <v>199</v>
      </c>
      <c r="E92" s="322"/>
      <c r="F92" s="322"/>
      <c r="G92" s="195" t="str">
        <f>IF(G77="１段階目",ROUNDDOWN(MIN(100000,ROUNDDOWN(G89*2/3,-3)),-3),IF(G77="２段階目","\0",""))</f>
        <v/>
      </c>
      <c r="H92" s="69" t="s">
        <v>327</v>
      </c>
      <c r="I92" s="93" t="s">
        <v>377</v>
      </c>
    </row>
    <row r="93" spans="1:18" s="72" customFormat="1" ht="19.5" customHeight="1" thickTop="1" x14ac:dyDescent="0.4">
      <c r="A93" s="55"/>
      <c r="B93" s="62"/>
      <c r="C93" s="58"/>
      <c r="D93" s="58"/>
      <c r="E93" s="58"/>
      <c r="F93" s="58"/>
      <c r="G93" s="58"/>
      <c r="H93" s="61"/>
      <c r="I93" s="90"/>
      <c r="J93" s="90"/>
      <c r="K93" s="90"/>
      <c r="L93" s="70"/>
      <c r="M93" s="70"/>
      <c r="N93" s="70"/>
      <c r="O93" s="70"/>
      <c r="P93" s="70"/>
      <c r="Q93" s="70"/>
      <c r="R93" s="70"/>
    </row>
    <row r="94" spans="1:18" s="72" customFormat="1" ht="19.5" customHeight="1" thickBot="1" x14ac:dyDescent="0.45">
      <c r="A94" s="55"/>
      <c r="B94" s="58"/>
      <c r="C94" s="58"/>
      <c r="D94" s="58"/>
      <c r="E94" s="58"/>
      <c r="F94" s="58"/>
      <c r="G94" s="58"/>
      <c r="H94" s="61"/>
      <c r="I94" s="90"/>
      <c r="J94" s="90"/>
      <c r="K94" s="90"/>
      <c r="L94" s="70"/>
      <c r="M94" s="70"/>
      <c r="N94" s="70"/>
      <c r="O94" s="70"/>
      <c r="P94" s="70"/>
      <c r="Q94" s="70"/>
      <c r="R94" s="70"/>
    </row>
    <row r="95" spans="1:18" s="72" customFormat="1" ht="19.5" customHeight="1" thickTop="1" x14ac:dyDescent="0.4">
      <c r="A95" s="55"/>
      <c r="B95" s="225" t="s">
        <v>296</v>
      </c>
      <c r="C95" s="226"/>
      <c r="D95" s="226"/>
      <c r="E95" s="226"/>
      <c r="F95" s="226"/>
      <c r="G95" s="226"/>
      <c r="H95" s="227"/>
      <c r="I95" s="89"/>
      <c r="J95" s="90"/>
      <c r="K95" s="90"/>
      <c r="L95" s="70"/>
      <c r="M95" s="70"/>
      <c r="N95" s="70"/>
      <c r="O95" s="70"/>
      <c r="P95" s="70"/>
      <c r="Q95" s="70"/>
      <c r="R95" s="70"/>
    </row>
    <row r="96" spans="1:18" s="72" customFormat="1" ht="19.5" customHeight="1" x14ac:dyDescent="0.4">
      <c r="A96" s="55"/>
      <c r="B96" s="235"/>
      <c r="C96" s="234" t="s">
        <v>300</v>
      </c>
      <c r="D96" s="234"/>
      <c r="E96" s="234"/>
      <c r="F96" s="234"/>
      <c r="G96" s="81"/>
      <c r="H96" s="76" t="str">
        <f>IF(G96="","!入力してください","")</f>
        <v>!入力してください</v>
      </c>
      <c r="I96" s="90"/>
      <c r="J96" s="90"/>
      <c r="K96" s="90"/>
      <c r="L96" s="70"/>
      <c r="M96" s="70"/>
      <c r="N96" s="70"/>
      <c r="O96" s="70"/>
      <c r="P96" s="70"/>
      <c r="Q96" s="70"/>
      <c r="R96" s="70"/>
    </row>
    <row r="97" spans="1:18" s="72" customFormat="1" ht="19.5" customHeight="1" x14ac:dyDescent="0.4">
      <c r="A97" s="55"/>
      <c r="B97" s="235"/>
      <c r="C97" s="228" t="s">
        <v>298</v>
      </c>
      <c r="D97" s="229"/>
      <c r="E97" s="230"/>
      <c r="F97" s="71" t="s">
        <v>172</v>
      </c>
      <c r="G97" s="65"/>
      <c r="H97" s="76" t="str">
        <f>IF(G97="","!入力してください","")</f>
        <v>!入力してください</v>
      </c>
      <c r="I97" s="90"/>
      <c r="J97" s="90"/>
      <c r="K97" s="90"/>
      <c r="L97" s="70"/>
      <c r="M97" s="70"/>
      <c r="N97" s="70"/>
      <c r="O97" s="70"/>
      <c r="P97" s="70"/>
      <c r="Q97" s="70"/>
      <c r="R97" s="70"/>
    </row>
    <row r="98" spans="1:18" s="72" customFormat="1" ht="19.5" customHeight="1" x14ac:dyDescent="0.4">
      <c r="A98" s="55"/>
      <c r="B98" s="235"/>
      <c r="C98" s="231"/>
      <c r="D98" s="232"/>
      <c r="E98" s="233"/>
      <c r="F98" s="71" t="s">
        <v>2</v>
      </c>
      <c r="G98" s="80"/>
      <c r="H98" s="76" t="str">
        <f t="shared" ref="H98" si="4">IF(G98="","!入力してください","")</f>
        <v>!入力してください</v>
      </c>
      <c r="I98" s="90"/>
      <c r="J98" s="90"/>
      <c r="K98" s="90"/>
      <c r="L98" s="70"/>
      <c r="M98" s="70"/>
      <c r="N98" s="70"/>
      <c r="O98" s="70"/>
      <c r="P98" s="70"/>
      <c r="Q98" s="70"/>
      <c r="R98" s="70"/>
    </row>
    <row r="99" spans="1:18" s="72" customFormat="1" ht="19.5" customHeight="1" x14ac:dyDescent="0.4">
      <c r="A99" s="55"/>
      <c r="B99" s="235"/>
      <c r="C99" s="335" t="s">
        <v>314</v>
      </c>
      <c r="D99" s="336"/>
      <c r="E99" s="127"/>
      <c r="F99" s="71" t="s">
        <v>303</v>
      </c>
      <c r="G99" s="65"/>
      <c r="H99" s="76" t="str">
        <f t="shared" ref="H99:H101" si="5">IF(G99="","!入力してください","")</f>
        <v>!入力してください</v>
      </c>
      <c r="I99" s="90"/>
      <c r="J99" s="90"/>
      <c r="K99" s="90"/>
      <c r="L99" s="70"/>
      <c r="M99" s="70"/>
      <c r="N99" s="70"/>
      <c r="O99" s="70"/>
      <c r="P99" s="70"/>
      <c r="Q99" s="70"/>
      <c r="R99" s="70"/>
    </row>
    <row r="100" spans="1:18" s="72" customFormat="1" ht="19.5" customHeight="1" x14ac:dyDescent="0.4">
      <c r="A100" s="55"/>
      <c r="B100" s="235"/>
      <c r="C100" s="337"/>
      <c r="D100" s="338"/>
      <c r="E100" s="237" t="s">
        <v>315</v>
      </c>
      <c r="F100" s="71" t="s">
        <v>301</v>
      </c>
      <c r="G100" s="80"/>
      <c r="H100" s="76" t="str">
        <f>IF(G100="","!入力してください","")</f>
        <v>!入力してください</v>
      </c>
      <c r="I100" s="90"/>
      <c r="J100" s="90"/>
      <c r="K100" s="90"/>
      <c r="L100" s="70"/>
      <c r="M100" s="70"/>
      <c r="N100" s="70"/>
      <c r="O100" s="70"/>
      <c r="P100" s="70"/>
      <c r="Q100" s="70"/>
      <c r="R100" s="70"/>
    </row>
    <row r="101" spans="1:18" s="72" customFormat="1" ht="19.5" customHeight="1" x14ac:dyDescent="0.4">
      <c r="A101" s="55"/>
      <c r="B101" s="235"/>
      <c r="C101" s="337"/>
      <c r="D101" s="338"/>
      <c r="E101" s="238"/>
      <c r="F101" s="71" t="s">
        <v>302</v>
      </c>
      <c r="G101" s="80"/>
      <c r="H101" s="76" t="str">
        <f t="shared" si="5"/>
        <v>!入力してください</v>
      </c>
      <c r="I101" s="90"/>
      <c r="J101" s="90"/>
      <c r="K101" s="90"/>
      <c r="L101" s="70"/>
      <c r="M101" s="70"/>
      <c r="N101" s="70"/>
      <c r="O101" s="70"/>
      <c r="P101" s="70"/>
      <c r="Q101" s="70"/>
      <c r="R101" s="70"/>
    </row>
    <row r="102" spans="1:18" s="72" customFormat="1" ht="19.5" customHeight="1" x14ac:dyDescent="0.4">
      <c r="A102" s="55"/>
      <c r="B102" s="235"/>
      <c r="C102" s="337"/>
      <c r="D102" s="338"/>
      <c r="E102" s="238"/>
      <c r="F102" s="71" t="s">
        <v>304</v>
      </c>
      <c r="G102" s="80"/>
      <c r="H102" s="76" t="str">
        <f>IF(AND(G99&lt;&gt;"",G102&lt;&gt;""),"",IF(G99="1階","入力不要",IF(G99="2階","!入力してください","")))</f>
        <v/>
      </c>
      <c r="I102" s="90"/>
      <c r="J102" s="90"/>
      <c r="K102" s="90"/>
      <c r="L102" s="70"/>
      <c r="M102" s="70"/>
      <c r="N102" s="70"/>
      <c r="O102" s="70"/>
      <c r="P102" s="70"/>
      <c r="Q102" s="70"/>
      <c r="R102" s="70"/>
    </row>
    <row r="103" spans="1:18" s="72" customFormat="1" ht="19.5" customHeight="1" x14ac:dyDescent="0.4">
      <c r="A103" s="55"/>
      <c r="B103" s="235"/>
      <c r="C103" s="337"/>
      <c r="D103" s="338"/>
      <c r="E103" s="239"/>
      <c r="F103" s="71" t="s">
        <v>305</v>
      </c>
      <c r="G103" s="80"/>
      <c r="H103" s="76" t="str">
        <f>IF(AND(G99&lt;&gt;"",G103&lt;&gt;""),"",IF(G99="1階","入力不要",IF(G99="2階","!入力してください","")))</f>
        <v/>
      </c>
      <c r="I103" s="90"/>
      <c r="J103" s="90"/>
      <c r="K103" s="90"/>
      <c r="L103" s="70"/>
      <c r="M103" s="70"/>
      <c r="N103" s="70"/>
      <c r="O103" s="70"/>
      <c r="P103" s="70"/>
      <c r="Q103" s="70"/>
      <c r="R103" s="70"/>
    </row>
    <row r="104" spans="1:18" s="99" customFormat="1" ht="19.5" customHeight="1" x14ac:dyDescent="0.4">
      <c r="A104" s="55"/>
      <c r="B104" s="235"/>
      <c r="C104" s="337"/>
      <c r="D104" s="338"/>
      <c r="E104" s="246" t="s">
        <v>373</v>
      </c>
      <c r="F104" s="98" t="s">
        <v>301</v>
      </c>
      <c r="G104" s="80"/>
      <c r="H104" s="76" t="str">
        <f>IF(G104="","!入力してください","")</f>
        <v>!入力してください</v>
      </c>
      <c r="I104" s="90"/>
      <c r="J104" s="90"/>
      <c r="K104" s="90"/>
      <c r="L104" s="70"/>
      <c r="M104" s="70"/>
      <c r="N104" s="70"/>
      <c r="O104" s="70"/>
      <c r="P104" s="70"/>
      <c r="Q104" s="70"/>
      <c r="R104" s="70"/>
    </row>
    <row r="105" spans="1:18" s="99" customFormat="1" ht="19.5" customHeight="1" x14ac:dyDescent="0.4">
      <c r="A105" s="55"/>
      <c r="B105" s="235"/>
      <c r="C105" s="337"/>
      <c r="D105" s="338"/>
      <c r="E105" s="238"/>
      <c r="F105" s="98" t="s">
        <v>302</v>
      </c>
      <c r="G105" s="80"/>
      <c r="H105" s="76" t="str">
        <f t="shared" ref="H105" si="6">IF(G105="","!入力してください","")</f>
        <v>!入力してください</v>
      </c>
      <c r="I105" s="90"/>
      <c r="J105" s="90"/>
      <c r="K105" s="90"/>
      <c r="L105" s="70"/>
      <c r="M105" s="70"/>
      <c r="N105" s="70"/>
      <c r="O105" s="70"/>
      <c r="P105" s="70"/>
      <c r="Q105" s="70"/>
      <c r="R105" s="70"/>
    </row>
    <row r="106" spans="1:18" s="99" customFormat="1" ht="19.5" customHeight="1" x14ac:dyDescent="0.4">
      <c r="A106" s="55"/>
      <c r="B106" s="235"/>
      <c r="C106" s="337"/>
      <c r="D106" s="338"/>
      <c r="E106" s="238"/>
      <c r="F106" s="98" t="s">
        <v>304</v>
      </c>
      <c r="G106" s="80"/>
      <c r="H106" s="76" t="str">
        <f>IF(AND(G99&lt;&gt;"",G106&lt;&gt;""),"",IF(G99="1階","入力不要",IF(G99="2階","!入力してください","")))</f>
        <v/>
      </c>
      <c r="I106" s="90"/>
      <c r="J106" s="90"/>
      <c r="K106" s="90"/>
      <c r="L106" s="70"/>
      <c r="M106" s="70"/>
      <c r="N106" s="70"/>
      <c r="O106" s="70"/>
      <c r="P106" s="70"/>
      <c r="Q106" s="70"/>
      <c r="R106" s="70"/>
    </row>
    <row r="107" spans="1:18" s="99" customFormat="1" ht="19.5" customHeight="1" x14ac:dyDescent="0.4">
      <c r="A107" s="55"/>
      <c r="B107" s="235"/>
      <c r="C107" s="337"/>
      <c r="D107" s="338"/>
      <c r="E107" s="239"/>
      <c r="F107" s="98" t="s">
        <v>305</v>
      </c>
      <c r="G107" s="80"/>
      <c r="H107" s="76" t="str">
        <f>IF(AND(G99&lt;&gt;"",G107&lt;&gt;""),"",IF(G99="1階","入力不要",IF(G99="2階","!入力してください","")))</f>
        <v/>
      </c>
      <c r="I107" s="90"/>
      <c r="J107" s="90"/>
      <c r="K107" s="90"/>
      <c r="L107" s="70"/>
      <c r="M107" s="70"/>
      <c r="N107" s="70"/>
      <c r="O107" s="70"/>
      <c r="P107" s="70"/>
      <c r="Q107" s="70"/>
      <c r="R107" s="70"/>
    </row>
    <row r="108" spans="1:18" s="180" customFormat="1" ht="19.5" customHeight="1" x14ac:dyDescent="0.4">
      <c r="A108" s="55"/>
      <c r="B108" s="235"/>
      <c r="C108" s="337"/>
      <c r="D108" s="338"/>
      <c r="E108" s="246" t="s">
        <v>374</v>
      </c>
      <c r="F108" s="179" t="s">
        <v>301</v>
      </c>
      <c r="G108" s="80"/>
      <c r="H108" s="76" t="str">
        <f>IF(G108="","!入力してください","")</f>
        <v>!入力してください</v>
      </c>
      <c r="I108" s="90"/>
      <c r="J108" s="90"/>
      <c r="K108" s="90"/>
      <c r="L108" s="70"/>
      <c r="M108" s="70"/>
      <c r="N108" s="70"/>
      <c r="O108" s="70"/>
      <c r="P108" s="70"/>
      <c r="Q108" s="70"/>
      <c r="R108" s="70"/>
    </row>
    <row r="109" spans="1:18" s="180" customFormat="1" ht="19.5" customHeight="1" x14ac:dyDescent="0.4">
      <c r="A109" s="55"/>
      <c r="B109" s="235"/>
      <c r="C109" s="337"/>
      <c r="D109" s="338"/>
      <c r="E109" s="238"/>
      <c r="F109" s="179" t="s">
        <v>302</v>
      </c>
      <c r="G109" s="80"/>
      <c r="H109" s="76" t="str">
        <f t="shared" ref="H109" si="7">IF(G109="","!入力してください","")</f>
        <v>!入力してください</v>
      </c>
      <c r="I109" s="90"/>
      <c r="J109" s="90"/>
      <c r="K109" s="90"/>
      <c r="L109" s="70"/>
      <c r="M109" s="70"/>
      <c r="N109" s="70"/>
      <c r="O109" s="70"/>
      <c r="P109" s="70"/>
      <c r="Q109" s="70"/>
      <c r="R109" s="70"/>
    </row>
    <row r="110" spans="1:18" s="180" customFormat="1" ht="19.5" customHeight="1" x14ac:dyDescent="0.4">
      <c r="A110" s="55"/>
      <c r="B110" s="235"/>
      <c r="C110" s="337"/>
      <c r="D110" s="338"/>
      <c r="E110" s="238"/>
      <c r="F110" s="179" t="s">
        <v>304</v>
      </c>
      <c r="G110" s="80"/>
      <c r="H110" s="76" t="str">
        <f>IF(AND(G103&lt;&gt;"",G110&lt;&gt;""),"",IF(G103="1階","入力不要",IF(G103="2階","!入力してください","")))</f>
        <v/>
      </c>
      <c r="I110" s="90"/>
      <c r="J110" s="90"/>
      <c r="K110" s="90"/>
      <c r="L110" s="70"/>
      <c r="M110" s="70"/>
      <c r="N110" s="70"/>
      <c r="O110" s="70"/>
      <c r="P110" s="70"/>
      <c r="Q110" s="70"/>
      <c r="R110" s="70"/>
    </row>
    <row r="111" spans="1:18" s="180" customFormat="1" ht="19.5" customHeight="1" x14ac:dyDescent="0.4">
      <c r="A111" s="55"/>
      <c r="B111" s="235"/>
      <c r="C111" s="339"/>
      <c r="D111" s="340"/>
      <c r="E111" s="239"/>
      <c r="F111" s="179" t="s">
        <v>305</v>
      </c>
      <c r="G111" s="80"/>
      <c r="H111" s="76" t="str">
        <f>IF(AND(G103&lt;&gt;"",G111&lt;&gt;""),"",IF(G103="1階","入力不要",IF(G103="2階","!入力してください","")))</f>
        <v/>
      </c>
      <c r="I111" s="90"/>
      <c r="J111" s="90"/>
      <c r="K111" s="90"/>
      <c r="L111" s="70"/>
      <c r="M111" s="70"/>
      <c r="N111" s="70"/>
      <c r="O111" s="70"/>
      <c r="P111" s="70"/>
      <c r="Q111" s="70"/>
      <c r="R111" s="70"/>
    </row>
    <row r="112" spans="1:18" s="99" customFormat="1" ht="19.5" customHeight="1" x14ac:dyDescent="0.4">
      <c r="A112" s="55"/>
      <c r="B112" s="235"/>
      <c r="C112" s="240" t="s">
        <v>306</v>
      </c>
      <c r="D112" s="241"/>
      <c r="E112" s="237" t="s">
        <v>308</v>
      </c>
      <c r="F112" s="98" t="s">
        <v>158</v>
      </c>
      <c r="G112" s="80"/>
      <c r="H112" s="76" t="str">
        <f>IF(G112="","!入力してください","")</f>
        <v>!入力してください</v>
      </c>
      <c r="I112" s="90"/>
      <c r="J112" s="90"/>
      <c r="K112" s="90"/>
      <c r="L112" s="70"/>
      <c r="M112" s="70"/>
      <c r="N112" s="70"/>
      <c r="O112" s="70"/>
      <c r="P112" s="70"/>
      <c r="Q112" s="70"/>
      <c r="R112" s="70"/>
    </row>
    <row r="113" spans="1:18" s="99" customFormat="1" ht="19.5" customHeight="1" x14ac:dyDescent="0.4">
      <c r="A113" s="55"/>
      <c r="B113" s="235"/>
      <c r="C113" s="242"/>
      <c r="D113" s="243"/>
      <c r="E113" s="238"/>
      <c r="F113" s="98" t="s">
        <v>250</v>
      </c>
      <c r="G113" s="65"/>
      <c r="H113" s="76" t="str">
        <f t="shared" ref="H113" si="8">IF(G113="","!入力してください","")</f>
        <v>!入力してください</v>
      </c>
      <c r="I113" s="90"/>
      <c r="J113" s="90"/>
      <c r="K113" s="90"/>
      <c r="L113" s="70"/>
      <c r="M113" s="70"/>
      <c r="N113" s="70"/>
      <c r="O113" s="70"/>
      <c r="P113" s="70"/>
      <c r="Q113" s="70"/>
      <c r="R113" s="70"/>
    </row>
    <row r="114" spans="1:18" s="99" customFormat="1" ht="19.5" customHeight="1" x14ac:dyDescent="0.4">
      <c r="A114" s="55"/>
      <c r="B114" s="235"/>
      <c r="C114" s="242"/>
      <c r="D114" s="243"/>
      <c r="E114" s="239"/>
      <c r="F114" s="98" t="s">
        <v>307</v>
      </c>
      <c r="G114" s="80"/>
      <c r="H114" s="76" t="str">
        <f t="shared" ref="H114" si="9">IF(G114="","!入力してください","")</f>
        <v>!入力してください</v>
      </c>
      <c r="I114" s="90"/>
      <c r="J114" s="90"/>
      <c r="K114" s="90"/>
      <c r="L114" s="70"/>
      <c r="M114" s="70"/>
      <c r="N114" s="70"/>
      <c r="O114" s="70"/>
      <c r="P114" s="70"/>
      <c r="Q114" s="70"/>
      <c r="R114" s="70"/>
    </row>
    <row r="115" spans="1:18" s="99" customFormat="1" ht="19.5" customHeight="1" x14ac:dyDescent="0.4">
      <c r="A115" s="55"/>
      <c r="B115" s="235"/>
      <c r="C115" s="242"/>
      <c r="D115" s="243"/>
      <c r="E115" s="237" t="s">
        <v>313</v>
      </c>
      <c r="F115" s="98" t="s">
        <v>309</v>
      </c>
      <c r="G115" s="80"/>
      <c r="H115" s="76" t="str">
        <f>IF(G115="","!入力してください","")</f>
        <v>!入力してください</v>
      </c>
      <c r="I115" s="90"/>
      <c r="J115" s="90"/>
      <c r="K115" s="90"/>
      <c r="L115" s="70"/>
      <c r="M115" s="70"/>
      <c r="N115" s="70"/>
      <c r="O115" s="70"/>
      <c r="P115" s="70"/>
      <c r="Q115" s="70"/>
      <c r="R115" s="70"/>
    </row>
    <row r="116" spans="1:18" s="99" customFormat="1" ht="19.5" customHeight="1" x14ac:dyDescent="0.4">
      <c r="A116" s="55"/>
      <c r="B116" s="235"/>
      <c r="C116" s="242"/>
      <c r="D116" s="243"/>
      <c r="E116" s="238"/>
      <c r="F116" s="98" t="s">
        <v>310</v>
      </c>
      <c r="G116" s="80"/>
      <c r="H116" s="76" t="str">
        <f t="shared" ref="H116:H117" si="10">IF(G116="","!入力してください","")</f>
        <v>!入力してください</v>
      </c>
      <c r="I116" s="90"/>
      <c r="J116" s="90"/>
      <c r="K116" s="90"/>
      <c r="L116" s="70"/>
      <c r="M116" s="70"/>
      <c r="N116" s="70"/>
      <c r="O116" s="70"/>
      <c r="P116" s="70"/>
      <c r="Q116" s="70"/>
      <c r="R116" s="70"/>
    </row>
    <row r="117" spans="1:18" s="99" customFormat="1" ht="19.5" customHeight="1" x14ac:dyDescent="0.4">
      <c r="A117" s="55"/>
      <c r="B117" s="235"/>
      <c r="C117" s="242"/>
      <c r="D117" s="243"/>
      <c r="E117" s="238"/>
      <c r="F117" s="98" t="s">
        <v>307</v>
      </c>
      <c r="G117" s="80"/>
      <c r="H117" s="76" t="str">
        <f t="shared" si="10"/>
        <v>!入力してください</v>
      </c>
      <c r="I117" s="90"/>
      <c r="J117" s="90"/>
      <c r="K117" s="90"/>
      <c r="L117" s="70"/>
      <c r="M117" s="70"/>
      <c r="N117" s="70"/>
      <c r="O117" s="70"/>
      <c r="P117" s="70"/>
      <c r="Q117" s="70"/>
      <c r="R117" s="70"/>
    </row>
    <row r="118" spans="1:18" s="99" customFormat="1" ht="19.5" customHeight="1" x14ac:dyDescent="0.4">
      <c r="A118" s="55"/>
      <c r="B118" s="235"/>
      <c r="C118" s="242"/>
      <c r="D118" s="243"/>
      <c r="E118" s="238"/>
      <c r="F118" s="98" t="s">
        <v>311</v>
      </c>
      <c r="G118" s="80"/>
      <c r="H118" s="76" t="str">
        <f t="shared" ref="H118" si="11">IF(G118="","!入力してください","")</f>
        <v>!入力してください</v>
      </c>
      <c r="I118" s="90"/>
      <c r="J118" s="90"/>
      <c r="K118" s="90"/>
      <c r="L118" s="70"/>
      <c r="M118" s="70"/>
      <c r="N118" s="70"/>
      <c r="O118" s="70"/>
      <c r="P118" s="70"/>
      <c r="Q118" s="70"/>
      <c r="R118" s="70"/>
    </row>
    <row r="119" spans="1:18" s="99" customFormat="1" ht="19.5" customHeight="1" x14ac:dyDescent="0.4">
      <c r="A119" s="55"/>
      <c r="B119" s="235"/>
      <c r="C119" s="244"/>
      <c r="D119" s="245"/>
      <c r="E119" s="239"/>
      <c r="F119" s="98" t="s">
        <v>312</v>
      </c>
      <c r="G119" s="80"/>
      <c r="H119" s="76" t="str">
        <f t="shared" ref="H119" si="12">IF(G119="","!入力してください","")</f>
        <v>!入力してください</v>
      </c>
      <c r="I119" s="90"/>
      <c r="J119" s="90"/>
      <c r="K119" s="90"/>
      <c r="L119" s="70"/>
      <c r="M119" s="70"/>
      <c r="N119" s="70"/>
      <c r="O119" s="70"/>
      <c r="P119" s="70"/>
      <c r="Q119" s="70"/>
      <c r="R119" s="70"/>
    </row>
    <row r="120" spans="1:18" s="126" customFormat="1" ht="19.5" customHeight="1" x14ac:dyDescent="0.4">
      <c r="A120" s="55"/>
      <c r="B120" s="235"/>
      <c r="C120" s="240" t="s">
        <v>259</v>
      </c>
      <c r="D120" s="247"/>
      <c r="E120" s="247"/>
      <c r="F120" s="241"/>
      <c r="G120" s="252"/>
      <c r="H120" s="255" t="str">
        <f>IF(G120="","!入力してください","")</f>
        <v>!入力してください</v>
      </c>
      <c r="I120" s="93" t="s">
        <v>317</v>
      </c>
      <c r="J120" s="90"/>
      <c r="K120" s="90"/>
      <c r="L120" s="70"/>
      <c r="M120" s="70"/>
      <c r="N120" s="70"/>
      <c r="O120" s="70"/>
      <c r="P120" s="70"/>
      <c r="Q120" s="70"/>
      <c r="R120" s="70"/>
    </row>
    <row r="121" spans="1:18" s="126" customFormat="1" ht="19.5" customHeight="1" x14ac:dyDescent="0.4">
      <c r="A121" s="55"/>
      <c r="B121" s="235"/>
      <c r="C121" s="242"/>
      <c r="D121" s="248"/>
      <c r="E121" s="248"/>
      <c r="F121" s="243"/>
      <c r="G121" s="253"/>
      <c r="H121" s="256"/>
      <c r="I121" s="93" t="s">
        <v>318</v>
      </c>
      <c r="J121" s="90"/>
      <c r="K121" s="90"/>
      <c r="L121" s="70"/>
      <c r="M121" s="70"/>
      <c r="N121" s="70"/>
      <c r="O121" s="70"/>
      <c r="P121" s="70"/>
      <c r="Q121" s="70"/>
      <c r="R121" s="70"/>
    </row>
    <row r="122" spans="1:18" s="72" customFormat="1" ht="19.5" customHeight="1" thickBot="1" x14ac:dyDescent="0.45">
      <c r="A122" s="55"/>
      <c r="B122" s="236"/>
      <c r="C122" s="249"/>
      <c r="D122" s="250"/>
      <c r="E122" s="250"/>
      <c r="F122" s="251"/>
      <c r="G122" s="254"/>
      <c r="H122" s="257"/>
      <c r="I122" s="93"/>
      <c r="J122" s="90"/>
      <c r="K122" s="90"/>
      <c r="L122" s="70"/>
      <c r="M122" s="70"/>
      <c r="N122" s="70"/>
      <c r="O122" s="70"/>
      <c r="P122" s="70"/>
      <c r="Q122" s="70"/>
      <c r="R122" s="70"/>
    </row>
    <row r="123" spans="1:18" ht="19.5" customHeight="1" thickTop="1" x14ac:dyDescent="0.4">
      <c r="A123" s="55"/>
      <c r="B123" s="55"/>
      <c r="C123" s="55"/>
      <c r="D123" s="55"/>
      <c r="E123" s="63"/>
      <c r="F123" s="63"/>
      <c r="G123" s="63"/>
      <c r="H123" s="64"/>
    </row>
    <row r="124" spans="1:18" ht="19.5" customHeight="1" x14ac:dyDescent="0.4">
      <c r="A124" s="55"/>
      <c r="B124" s="55"/>
      <c r="C124" s="55"/>
      <c r="D124" s="55"/>
      <c r="E124" s="63"/>
      <c r="F124" s="63"/>
      <c r="G124" s="63"/>
      <c r="H124" s="64"/>
    </row>
    <row r="125" spans="1:18" ht="19.5" customHeight="1" x14ac:dyDescent="0.4">
      <c r="A125" s="134"/>
      <c r="B125" s="286" t="s">
        <v>323</v>
      </c>
      <c r="C125" s="286"/>
      <c r="D125" s="286"/>
      <c r="E125" s="286"/>
      <c r="F125" s="286"/>
      <c r="G125" s="286"/>
      <c r="H125" s="286"/>
    </row>
    <row r="126" spans="1:18" ht="19.5" customHeight="1" thickBot="1" x14ac:dyDescent="0.45">
      <c r="A126" s="134"/>
      <c r="B126" s="286"/>
      <c r="C126" s="286"/>
      <c r="D126" s="286"/>
      <c r="E126" s="286"/>
      <c r="F126" s="286"/>
      <c r="G126" s="286"/>
      <c r="H126" s="286"/>
    </row>
    <row r="127" spans="1:18" ht="19.5" customHeight="1" thickTop="1" x14ac:dyDescent="0.4">
      <c r="A127" s="134"/>
      <c r="B127" s="265" t="s">
        <v>200</v>
      </c>
      <c r="C127" s="266"/>
      <c r="D127" s="266"/>
      <c r="E127" s="266"/>
      <c r="F127" s="266"/>
      <c r="G127" s="266"/>
      <c r="H127" s="267"/>
      <c r="I127" s="93" t="s">
        <v>330</v>
      </c>
    </row>
    <row r="128" spans="1:18" ht="19.5" customHeight="1" x14ac:dyDescent="0.4">
      <c r="A128" s="134"/>
      <c r="B128" s="287"/>
      <c r="C128" s="261" t="s">
        <v>201</v>
      </c>
      <c r="D128" s="263" t="s">
        <v>202</v>
      </c>
      <c r="E128" s="263"/>
      <c r="F128" s="263"/>
      <c r="G128" s="66"/>
      <c r="H128" s="67" t="str">
        <f t="shared" ref="H128:H134" si="13">IF(G128="","!入力してください","")</f>
        <v>!入力してください</v>
      </c>
      <c r="I128" s="93" t="s">
        <v>321</v>
      </c>
    </row>
    <row r="129" spans="1:9" ht="19.5" customHeight="1" x14ac:dyDescent="0.4">
      <c r="A129" s="134"/>
      <c r="B129" s="288"/>
      <c r="C129" s="261"/>
      <c r="D129" s="263" t="s">
        <v>186</v>
      </c>
      <c r="E129" s="263"/>
      <c r="F129" s="263"/>
      <c r="G129" s="66"/>
      <c r="H129" s="67" t="str">
        <f t="shared" si="13"/>
        <v>!入力してください</v>
      </c>
    </row>
    <row r="130" spans="1:9" ht="19.5" customHeight="1" x14ac:dyDescent="0.4">
      <c r="A130" s="134"/>
      <c r="B130" s="288"/>
      <c r="C130" s="261"/>
      <c r="D130" s="263" t="s">
        <v>127</v>
      </c>
      <c r="E130" s="263"/>
      <c r="F130" s="263"/>
      <c r="G130" s="66"/>
      <c r="H130" s="67" t="str">
        <f t="shared" si="13"/>
        <v>!入力してください</v>
      </c>
    </row>
    <row r="131" spans="1:9" ht="19.5" customHeight="1" x14ac:dyDescent="0.4">
      <c r="A131" s="134"/>
      <c r="B131" s="288"/>
      <c r="C131" s="263" t="s">
        <v>203</v>
      </c>
      <c r="D131" s="263"/>
      <c r="E131" s="263"/>
      <c r="F131" s="263"/>
      <c r="G131" s="66"/>
      <c r="H131" s="67" t="str">
        <f t="shared" si="13"/>
        <v>!入力してください</v>
      </c>
      <c r="I131" s="93" t="s">
        <v>399</v>
      </c>
    </row>
    <row r="132" spans="1:9" ht="19.5" customHeight="1" x14ac:dyDescent="0.4">
      <c r="A132" s="134"/>
      <c r="B132" s="288"/>
      <c r="C132" s="261" t="s">
        <v>204</v>
      </c>
      <c r="D132" s="263" t="s">
        <v>202</v>
      </c>
      <c r="E132" s="263"/>
      <c r="F132" s="263"/>
      <c r="G132" s="66"/>
      <c r="H132" s="67" t="str">
        <f t="shared" si="13"/>
        <v>!入力してください</v>
      </c>
      <c r="I132" s="93"/>
    </row>
    <row r="133" spans="1:9" ht="19.5" customHeight="1" x14ac:dyDescent="0.4">
      <c r="A133" s="134"/>
      <c r="B133" s="288"/>
      <c r="C133" s="261"/>
      <c r="D133" s="263" t="s">
        <v>186</v>
      </c>
      <c r="E133" s="263"/>
      <c r="F133" s="263"/>
      <c r="G133" s="66"/>
      <c r="H133" s="67" t="str">
        <f t="shared" si="13"/>
        <v>!入力してください</v>
      </c>
    </row>
    <row r="134" spans="1:9" ht="19.5" customHeight="1" thickBot="1" x14ac:dyDescent="0.45">
      <c r="A134" s="134"/>
      <c r="B134" s="289"/>
      <c r="C134" s="262"/>
      <c r="D134" s="264" t="s">
        <v>127</v>
      </c>
      <c r="E134" s="264"/>
      <c r="F134" s="264"/>
      <c r="G134" s="68"/>
      <c r="H134" s="69" t="str">
        <f t="shared" si="13"/>
        <v>!入力してください</v>
      </c>
    </row>
    <row r="135" spans="1:9" ht="19.5" customHeight="1" thickTop="1" x14ac:dyDescent="0.4">
      <c r="A135" s="134"/>
      <c r="B135" s="135"/>
      <c r="C135" s="135"/>
      <c r="D135" s="135"/>
      <c r="E135" s="135"/>
      <c r="F135" s="135"/>
      <c r="G135" s="135"/>
      <c r="H135" s="136"/>
    </row>
    <row r="136" spans="1:9" ht="19.5" customHeight="1" thickBot="1" x14ac:dyDescent="0.45">
      <c r="A136" s="134"/>
      <c r="B136" s="134"/>
      <c r="C136" s="134"/>
      <c r="D136" s="134"/>
      <c r="E136" s="137"/>
      <c r="F136" s="137"/>
      <c r="G136" s="137"/>
      <c r="H136" s="138"/>
    </row>
    <row r="137" spans="1:9" ht="19.5" customHeight="1" thickTop="1" x14ac:dyDescent="0.4">
      <c r="A137" s="134"/>
      <c r="B137" s="265" t="s">
        <v>205</v>
      </c>
      <c r="C137" s="266"/>
      <c r="D137" s="266"/>
      <c r="E137" s="266"/>
      <c r="F137" s="266"/>
      <c r="G137" s="266"/>
      <c r="H137" s="267"/>
    </row>
    <row r="138" spans="1:9" ht="19.5" customHeight="1" x14ac:dyDescent="0.4">
      <c r="A138" s="134"/>
      <c r="B138" s="268"/>
      <c r="C138" s="263" t="s">
        <v>206</v>
      </c>
      <c r="D138" s="263"/>
      <c r="E138" s="263"/>
      <c r="F138" s="263"/>
      <c r="G138" s="66"/>
      <c r="H138" s="67" t="str">
        <f>IF(G36&lt;&gt;"","入力不要",IF(G138="","!入力してください",""))</f>
        <v>!入力してください</v>
      </c>
    </row>
    <row r="139" spans="1:9" ht="19.5" customHeight="1" x14ac:dyDescent="0.4">
      <c r="A139" s="134"/>
      <c r="B139" s="269"/>
      <c r="C139" s="271" t="s">
        <v>75</v>
      </c>
      <c r="D139" s="272"/>
      <c r="E139" s="272"/>
      <c r="F139" s="273"/>
      <c r="G139" s="146"/>
      <c r="H139" s="67" t="str">
        <f>IF(G37&lt;&gt;"","入力不要",IF(G139="","!入力してください",""))</f>
        <v>!入力してください</v>
      </c>
    </row>
    <row r="140" spans="1:9" ht="19.5" customHeight="1" x14ac:dyDescent="0.4">
      <c r="A140" s="134"/>
      <c r="B140" s="269"/>
      <c r="C140" s="271" t="s">
        <v>157</v>
      </c>
      <c r="D140" s="272"/>
      <c r="E140" s="272"/>
      <c r="F140" s="273"/>
      <c r="G140" s="147"/>
      <c r="H140" s="67" t="str">
        <f>IF(G38&lt;&gt;"","入力不要",IF(G140="","!入力してください",""))</f>
        <v>!入力してください</v>
      </c>
    </row>
    <row r="141" spans="1:9" ht="19.5" customHeight="1" x14ac:dyDescent="0.4">
      <c r="A141" s="134"/>
      <c r="B141" s="269"/>
      <c r="C141" s="274" t="s">
        <v>11</v>
      </c>
      <c r="D141" s="275"/>
      <c r="E141" s="275"/>
      <c r="F141" s="275"/>
      <c r="G141" s="147"/>
      <c r="H141" s="67" t="str">
        <f>IF(G42&lt;&gt;"","入力不要",IF(G141="","!入力してください",""))</f>
        <v>!入力してください</v>
      </c>
    </row>
    <row r="142" spans="1:9" ht="19.5" customHeight="1" thickBot="1" x14ac:dyDescent="0.45">
      <c r="A142" s="134"/>
      <c r="B142" s="270"/>
      <c r="C142" s="276" t="s">
        <v>76</v>
      </c>
      <c r="D142" s="277"/>
      <c r="E142" s="277"/>
      <c r="F142" s="277"/>
      <c r="G142" s="149"/>
      <c r="H142" s="69" t="str">
        <f>IF(G142="","!入力してください","")</f>
        <v>!入力してください</v>
      </c>
    </row>
    <row r="143" spans="1:9" ht="19.5" customHeight="1" thickTop="1" x14ac:dyDescent="0.4">
      <c r="A143" s="134"/>
      <c r="B143" s="134"/>
      <c r="C143" s="134"/>
      <c r="D143" s="134"/>
      <c r="E143" s="137"/>
      <c r="F143" s="137"/>
      <c r="G143" s="137"/>
      <c r="H143" s="138"/>
    </row>
    <row r="144" spans="1:9" ht="19.5" customHeight="1" x14ac:dyDescent="0.4">
      <c r="A144" s="134"/>
      <c r="B144" s="134"/>
      <c r="C144" s="134"/>
      <c r="D144" s="134"/>
      <c r="E144" s="137"/>
      <c r="F144" s="137"/>
      <c r="G144" s="137"/>
      <c r="H144" s="138"/>
    </row>
    <row r="145" spans="1:18" ht="19.5" customHeight="1" x14ac:dyDescent="0.4">
      <c r="A145" s="129"/>
      <c r="B145" s="278" t="s">
        <v>324</v>
      </c>
      <c r="C145" s="278"/>
      <c r="D145" s="278"/>
      <c r="E145" s="278"/>
      <c r="F145" s="278"/>
      <c r="G145" s="278"/>
      <c r="H145" s="278"/>
    </row>
    <row r="146" spans="1:18" ht="19.5" customHeight="1" thickBot="1" x14ac:dyDescent="0.45">
      <c r="A146" s="129"/>
      <c r="B146" s="278"/>
      <c r="C146" s="278"/>
      <c r="D146" s="278"/>
      <c r="E146" s="278"/>
      <c r="F146" s="278"/>
      <c r="G146" s="278"/>
      <c r="H146" s="278"/>
    </row>
    <row r="147" spans="1:18" ht="19.5" customHeight="1" thickTop="1" x14ac:dyDescent="0.4">
      <c r="A147" s="129"/>
      <c r="B147" s="265" t="s">
        <v>207</v>
      </c>
      <c r="C147" s="266"/>
      <c r="D147" s="266"/>
      <c r="E147" s="266"/>
      <c r="F147" s="266"/>
      <c r="G147" s="266"/>
      <c r="H147" s="267"/>
    </row>
    <row r="148" spans="1:18" ht="19.5" customHeight="1" x14ac:dyDescent="0.4">
      <c r="A148" s="129"/>
      <c r="B148" s="258"/>
      <c r="C148" s="261" t="s">
        <v>208</v>
      </c>
      <c r="D148" s="263" t="s">
        <v>202</v>
      </c>
      <c r="E148" s="263"/>
      <c r="F148" s="263"/>
      <c r="G148" s="66"/>
      <c r="H148" s="67" t="str">
        <f>IF(G148="","!入力してください","")</f>
        <v>!入力してください</v>
      </c>
    </row>
    <row r="149" spans="1:18" ht="19.5" customHeight="1" x14ac:dyDescent="0.4">
      <c r="A149" s="129"/>
      <c r="B149" s="259"/>
      <c r="C149" s="261"/>
      <c r="D149" s="263" t="s">
        <v>186</v>
      </c>
      <c r="E149" s="263"/>
      <c r="F149" s="263"/>
      <c r="G149" s="66"/>
      <c r="H149" s="67" t="str">
        <f>IF(G149="","!入力してください","")</f>
        <v>!入力してください</v>
      </c>
    </row>
    <row r="150" spans="1:18" ht="19.5" customHeight="1" thickBot="1" x14ac:dyDescent="0.45">
      <c r="A150" s="129"/>
      <c r="B150" s="260"/>
      <c r="C150" s="262"/>
      <c r="D150" s="264" t="s">
        <v>127</v>
      </c>
      <c r="E150" s="264"/>
      <c r="F150" s="264"/>
      <c r="G150" s="68"/>
      <c r="H150" s="69" t="str">
        <f>IF(G150="","!入力してください","")</f>
        <v>!入力してください</v>
      </c>
    </row>
    <row r="151" spans="1:18" ht="19.5" customHeight="1" thickTop="1" x14ac:dyDescent="0.4">
      <c r="A151" s="129"/>
      <c r="B151" s="141"/>
      <c r="C151" s="142"/>
      <c r="D151" s="143"/>
      <c r="E151" s="143"/>
      <c r="F151" s="143"/>
      <c r="G151" s="144"/>
      <c r="H151" s="145"/>
    </row>
    <row r="152" spans="1:18" ht="19.5" customHeight="1" thickBot="1" x14ac:dyDescent="0.45">
      <c r="A152" s="129"/>
      <c r="B152" s="129"/>
      <c r="C152" s="129"/>
      <c r="D152" s="129"/>
      <c r="E152" s="139"/>
      <c r="F152" s="139"/>
      <c r="G152" s="139"/>
      <c r="H152" s="140"/>
    </row>
    <row r="153" spans="1:18" ht="19.5" customHeight="1" thickTop="1" x14ac:dyDescent="0.4">
      <c r="A153" s="129"/>
      <c r="B153" s="265" t="s">
        <v>322</v>
      </c>
      <c r="C153" s="266"/>
      <c r="D153" s="266"/>
      <c r="E153" s="266"/>
      <c r="F153" s="266"/>
      <c r="G153" s="266"/>
      <c r="H153" s="267"/>
    </row>
    <row r="154" spans="1:18" ht="19.5" customHeight="1" x14ac:dyDescent="0.4">
      <c r="A154" s="129"/>
      <c r="B154" s="258"/>
      <c r="C154" s="261" t="s">
        <v>209</v>
      </c>
      <c r="D154" s="263" t="s">
        <v>202</v>
      </c>
      <c r="E154" s="263"/>
      <c r="F154" s="263"/>
      <c r="G154" s="66"/>
      <c r="H154" s="67" t="str">
        <f>IF(G154="","!入力してください","")</f>
        <v>!入力してください</v>
      </c>
    </row>
    <row r="155" spans="1:18" ht="19.5" customHeight="1" x14ac:dyDescent="0.4">
      <c r="A155" s="129"/>
      <c r="B155" s="259"/>
      <c r="C155" s="261"/>
      <c r="D155" s="263" t="s">
        <v>186</v>
      </c>
      <c r="E155" s="263"/>
      <c r="F155" s="263"/>
      <c r="G155" s="66"/>
      <c r="H155" s="67" t="str">
        <f>IF(G155="","!入力してください","")</f>
        <v>!入力してください</v>
      </c>
    </row>
    <row r="156" spans="1:18" ht="19.5" customHeight="1" thickBot="1" x14ac:dyDescent="0.45">
      <c r="A156" s="129"/>
      <c r="B156" s="260"/>
      <c r="C156" s="262"/>
      <c r="D156" s="264" t="s">
        <v>127</v>
      </c>
      <c r="E156" s="264"/>
      <c r="F156" s="264"/>
      <c r="G156" s="68"/>
      <c r="H156" s="69" t="str">
        <f>IF(G156="","!入力してください","")</f>
        <v>!入力してください</v>
      </c>
    </row>
    <row r="157" spans="1:18" s="130" customFormat="1" ht="19.5" customHeight="1" thickTop="1" x14ac:dyDescent="0.4">
      <c r="A157" s="129"/>
      <c r="B157" s="152"/>
      <c r="C157" s="153"/>
      <c r="D157" s="141"/>
      <c r="E157" s="141"/>
      <c r="F157" s="141"/>
      <c r="G157" s="154"/>
      <c r="H157" s="145"/>
      <c r="I157" s="90"/>
      <c r="J157" s="90"/>
      <c r="K157" s="90"/>
      <c r="L157" s="70"/>
      <c r="M157" s="70"/>
      <c r="N157" s="70"/>
      <c r="O157" s="70"/>
      <c r="P157" s="70"/>
      <c r="Q157" s="70"/>
      <c r="R157" s="70"/>
    </row>
    <row r="158" spans="1:18" ht="19.5" customHeight="1" thickBot="1" x14ac:dyDescent="0.45">
      <c r="A158" s="129"/>
      <c r="B158" s="129"/>
      <c r="C158" s="129"/>
      <c r="D158" s="129"/>
      <c r="E158" s="139"/>
      <c r="F158" s="139"/>
      <c r="G158" s="139"/>
      <c r="H158" s="140"/>
    </row>
    <row r="159" spans="1:18" s="130" customFormat="1" ht="19.5" customHeight="1" thickTop="1" x14ac:dyDescent="0.4">
      <c r="A159" s="129"/>
      <c r="B159" s="225" t="s">
        <v>329</v>
      </c>
      <c r="C159" s="226"/>
      <c r="D159" s="226"/>
      <c r="E159" s="226"/>
      <c r="F159" s="226"/>
      <c r="G159" s="226"/>
      <c r="H159" s="227"/>
      <c r="I159" s="89"/>
      <c r="J159" s="90"/>
      <c r="K159" s="90"/>
      <c r="L159" s="70"/>
      <c r="M159" s="70"/>
      <c r="N159" s="70"/>
      <c r="O159" s="70"/>
      <c r="P159" s="70"/>
      <c r="Q159" s="70"/>
      <c r="R159" s="70"/>
    </row>
    <row r="160" spans="1:18" s="130" customFormat="1" ht="19.5" customHeight="1" x14ac:dyDescent="0.4">
      <c r="A160" s="129"/>
      <c r="B160" s="235"/>
      <c r="C160" s="335" t="s">
        <v>314</v>
      </c>
      <c r="D160" s="336"/>
      <c r="E160" s="127"/>
      <c r="F160" s="128" t="s">
        <v>176</v>
      </c>
      <c r="G160" s="65"/>
      <c r="H160" s="76" t="str">
        <f t="shared" ref="H160" si="14">IF(G160="","!入力してください","")</f>
        <v>!入力してください</v>
      </c>
      <c r="I160" s="90"/>
      <c r="J160" s="90"/>
      <c r="K160" s="90"/>
      <c r="L160" s="70"/>
      <c r="M160" s="70"/>
      <c r="N160" s="70"/>
      <c r="O160" s="70"/>
      <c r="P160" s="70"/>
      <c r="Q160" s="70"/>
      <c r="R160" s="70"/>
    </row>
    <row r="161" spans="1:18" s="130" customFormat="1" ht="19.5" customHeight="1" x14ac:dyDescent="0.4">
      <c r="A161" s="129"/>
      <c r="B161" s="235"/>
      <c r="C161" s="337"/>
      <c r="D161" s="338"/>
      <c r="E161" s="246" t="s">
        <v>373</v>
      </c>
      <c r="F161" s="128" t="s">
        <v>301</v>
      </c>
      <c r="G161" s="80"/>
      <c r="H161" s="76" t="str">
        <f>IF(G161="","!入力してください","")</f>
        <v>!入力してください</v>
      </c>
      <c r="I161" s="90"/>
      <c r="J161" s="90"/>
      <c r="K161" s="90"/>
      <c r="L161" s="70"/>
      <c r="M161" s="70"/>
      <c r="N161" s="70"/>
      <c r="O161" s="70"/>
      <c r="P161" s="70"/>
      <c r="Q161" s="70"/>
      <c r="R161" s="70"/>
    </row>
    <row r="162" spans="1:18" s="130" customFormat="1" ht="19.5" customHeight="1" x14ac:dyDescent="0.4">
      <c r="A162" s="129"/>
      <c r="B162" s="235"/>
      <c r="C162" s="337"/>
      <c r="D162" s="338"/>
      <c r="E162" s="238"/>
      <c r="F162" s="128" t="s">
        <v>302</v>
      </c>
      <c r="G162" s="80"/>
      <c r="H162" s="76" t="str">
        <f t="shared" ref="H162" si="15">IF(G162="","!入力してください","")</f>
        <v>!入力してください</v>
      </c>
      <c r="I162" s="90"/>
      <c r="J162" s="90"/>
      <c r="K162" s="90"/>
      <c r="L162" s="70"/>
      <c r="M162" s="70"/>
      <c r="N162" s="70"/>
      <c r="O162" s="70"/>
      <c r="P162" s="70"/>
      <c r="Q162" s="70"/>
      <c r="R162" s="70"/>
    </row>
    <row r="163" spans="1:18" s="130" customFormat="1" ht="19.5" customHeight="1" x14ac:dyDescent="0.4">
      <c r="A163" s="129"/>
      <c r="B163" s="235"/>
      <c r="C163" s="337"/>
      <c r="D163" s="338"/>
      <c r="E163" s="238"/>
      <c r="F163" s="128" t="s">
        <v>304</v>
      </c>
      <c r="G163" s="80"/>
      <c r="H163" s="76" t="str">
        <f>IF(AND(G160&lt;&gt;"",G163&lt;&gt;""),"",IF(G160="1階","入力不要",IF(G160="2階","!入力してください","")))</f>
        <v/>
      </c>
      <c r="I163" s="90"/>
      <c r="J163" s="90"/>
      <c r="K163" s="90"/>
      <c r="L163" s="70"/>
      <c r="M163" s="70"/>
      <c r="N163" s="70"/>
      <c r="O163" s="70"/>
      <c r="P163" s="70"/>
      <c r="Q163" s="70"/>
      <c r="R163" s="70"/>
    </row>
    <row r="164" spans="1:18" s="130" customFormat="1" ht="19.5" customHeight="1" x14ac:dyDescent="0.4">
      <c r="A164" s="129"/>
      <c r="B164" s="235"/>
      <c r="C164" s="337"/>
      <c r="D164" s="338"/>
      <c r="E164" s="239"/>
      <c r="F164" s="128" t="s">
        <v>305</v>
      </c>
      <c r="G164" s="80"/>
      <c r="H164" s="76" t="str">
        <f>IF(AND(G160&lt;&gt;"",G164&lt;&gt;""),"",IF(G160="1階","入力不要",IF(G160="2階","!入力してください","")))</f>
        <v/>
      </c>
      <c r="I164" s="90"/>
      <c r="J164" s="90"/>
      <c r="K164" s="90"/>
      <c r="L164" s="70"/>
      <c r="M164" s="70"/>
      <c r="N164" s="70"/>
      <c r="O164" s="70"/>
      <c r="P164" s="70"/>
      <c r="Q164" s="70"/>
      <c r="R164" s="70"/>
    </row>
    <row r="165" spans="1:18" s="180" customFormat="1" ht="19.5" customHeight="1" x14ac:dyDescent="0.4">
      <c r="A165" s="177"/>
      <c r="B165" s="235"/>
      <c r="C165" s="337"/>
      <c r="D165" s="338"/>
      <c r="E165" s="246" t="s">
        <v>374</v>
      </c>
      <c r="F165" s="179" t="s">
        <v>301</v>
      </c>
      <c r="G165" s="80"/>
      <c r="H165" s="76" t="str">
        <f>IF(G165="","!入力してください","")</f>
        <v>!入力してください</v>
      </c>
      <c r="I165" s="90"/>
      <c r="J165" s="90"/>
      <c r="K165" s="90"/>
      <c r="L165" s="70"/>
      <c r="M165" s="70"/>
      <c r="N165" s="70"/>
      <c r="O165" s="70"/>
      <c r="P165" s="70"/>
      <c r="Q165" s="70"/>
      <c r="R165" s="70"/>
    </row>
    <row r="166" spans="1:18" s="180" customFormat="1" ht="19.5" customHeight="1" x14ac:dyDescent="0.4">
      <c r="A166" s="177"/>
      <c r="B166" s="235"/>
      <c r="C166" s="337"/>
      <c r="D166" s="338"/>
      <c r="E166" s="238"/>
      <c r="F166" s="179" t="s">
        <v>302</v>
      </c>
      <c r="G166" s="80"/>
      <c r="H166" s="76" t="str">
        <f t="shared" ref="H166" si="16">IF(G166="","!入力してください","")</f>
        <v>!入力してください</v>
      </c>
      <c r="I166" s="90"/>
      <c r="J166" s="90"/>
      <c r="K166" s="90"/>
      <c r="L166" s="70"/>
      <c r="M166" s="70"/>
      <c r="N166" s="70"/>
      <c r="O166" s="70"/>
      <c r="P166" s="70"/>
      <c r="Q166" s="70"/>
      <c r="R166" s="70"/>
    </row>
    <row r="167" spans="1:18" s="180" customFormat="1" ht="19.5" customHeight="1" x14ac:dyDescent="0.4">
      <c r="A167" s="177"/>
      <c r="B167" s="235"/>
      <c r="C167" s="337"/>
      <c r="D167" s="338"/>
      <c r="E167" s="238"/>
      <c r="F167" s="179" t="s">
        <v>304</v>
      </c>
      <c r="G167" s="80"/>
      <c r="H167" s="76" t="str">
        <f>IF(AND(G164&lt;&gt;"",G167&lt;&gt;""),"",IF(G164="1階","入力不要",IF(G164="2階","!入力してください","")))</f>
        <v/>
      </c>
      <c r="I167" s="90"/>
      <c r="J167" s="90"/>
      <c r="K167" s="90"/>
      <c r="L167" s="70"/>
      <c r="M167" s="70"/>
      <c r="N167" s="70"/>
      <c r="O167" s="70"/>
      <c r="P167" s="70"/>
      <c r="Q167" s="70"/>
      <c r="R167" s="70"/>
    </row>
    <row r="168" spans="1:18" s="180" customFormat="1" ht="19.5" customHeight="1" x14ac:dyDescent="0.4">
      <c r="A168" s="177"/>
      <c r="B168" s="235"/>
      <c r="C168" s="339"/>
      <c r="D168" s="340"/>
      <c r="E168" s="239"/>
      <c r="F168" s="179" t="s">
        <v>305</v>
      </c>
      <c r="G168" s="80"/>
      <c r="H168" s="76" t="str">
        <f>IF(AND(G164&lt;&gt;"",G168&lt;&gt;""),"",IF(G164="1階","入力不要",IF(G164="2階","!入力してください","")))</f>
        <v/>
      </c>
      <c r="I168" s="90"/>
      <c r="J168" s="90"/>
      <c r="K168" s="90"/>
      <c r="L168" s="70"/>
      <c r="M168" s="70"/>
      <c r="N168" s="70"/>
      <c r="O168" s="70"/>
      <c r="P168" s="70"/>
      <c r="Q168" s="70"/>
      <c r="R168" s="70"/>
    </row>
    <row r="169" spans="1:18" s="130" customFormat="1" ht="19.5" customHeight="1" x14ac:dyDescent="0.4">
      <c r="A169" s="129"/>
      <c r="B169" s="235"/>
      <c r="C169" s="240" t="s">
        <v>259</v>
      </c>
      <c r="D169" s="247"/>
      <c r="E169" s="247"/>
      <c r="F169" s="241"/>
      <c r="G169" s="252"/>
      <c r="H169" s="255" t="str">
        <f>IF(G169="","!入力してください","")</f>
        <v>!入力してください</v>
      </c>
      <c r="I169" s="93" t="s">
        <v>317</v>
      </c>
      <c r="J169" s="90"/>
      <c r="K169" s="90"/>
      <c r="L169" s="70"/>
      <c r="M169" s="70"/>
      <c r="N169" s="70"/>
      <c r="O169" s="70"/>
      <c r="P169" s="70"/>
      <c r="Q169" s="70"/>
      <c r="R169" s="70"/>
    </row>
    <row r="170" spans="1:18" s="130" customFormat="1" ht="19.5" customHeight="1" x14ac:dyDescent="0.4">
      <c r="A170" s="129"/>
      <c r="B170" s="235"/>
      <c r="C170" s="242"/>
      <c r="D170" s="248"/>
      <c r="E170" s="248"/>
      <c r="F170" s="243"/>
      <c r="G170" s="253"/>
      <c r="H170" s="256"/>
      <c r="I170" s="93" t="s">
        <v>318</v>
      </c>
      <c r="J170" s="90"/>
      <c r="K170" s="90"/>
      <c r="L170" s="70"/>
      <c r="M170" s="70"/>
      <c r="N170" s="70"/>
      <c r="O170" s="70"/>
      <c r="P170" s="70"/>
      <c r="Q170" s="70"/>
      <c r="R170" s="70"/>
    </row>
    <row r="171" spans="1:18" s="130" customFormat="1" ht="19.5" customHeight="1" thickBot="1" x14ac:dyDescent="0.45">
      <c r="A171" s="129"/>
      <c r="B171" s="236"/>
      <c r="C171" s="249"/>
      <c r="D171" s="250"/>
      <c r="E171" s="250"/>
      <c r="F171" s="251"/>
      <c r="G171" s="254"/>
      <c r="H171" s="257"/>
      <c r="I171" s="93"/>
      <c r="J171" s="90"/>
      <c r="K171" s="90"/>
      <c r="L171" s="70"/>
      <c r="M171" s="70"/>
      <c r="N171" s="70"/>
      <c r="O171" s="70"/>
      <c r="P171" s="70"/>
      <c r="Q171" s="70"/>
      <c r="R171" s="70"/>
    </row>
    <row r="172" spans="1:18" ht="19.5" customHeight="1" thickTop="1" x14ac:dyDescent="0.4">
      <c r="A172" s="52"/>
      <c r="B172" s="52"/>
      <c r="C172" s="318"/>
      <c r="D172" s="319"/>
      <c r="E172" s="319"/>
      <c r="F172" s="319"/>
      <c r="G172" s="319"/>
      <c r="H172" s="319"/>
    </row>
    <row r="173" spans="1:18" ht="19.5" customHeight="1" thickBot="1" x14ac:dyDescent="0.45">
      <c r="A173" s="52"/>
      <c r="B173" s="52"/>
      <c r="C173" s="320"/>
      <c r="D173" s="320"/>
      <c r="E173" s="320"/>
      <c r="F173" s="320"/>
      <c r="G173" s="320"/>
      <c r="H173" s="320"/>
    </row>
    <row r="174" spans="1:18" s="130" customFormat="1" ht="19.5" customHeight="1" thickTop="1" x14ac:dyDescent="0.4">
      <c r="A174" s="129"/>
      <c r="B174" s="265" t="s">
        <v>389</v>
      </c>
      <c r="C174" s="266"/>
      <c r="D174" s="266"/>
      <c r="E174" s="266"/>
      <c r="F174" s="266"/>
      <c r="G174" s="266"/>
      <c r="H174" s="267"/>
      <c r="I174" s="93" t="s">
        <v>393</v>
      </c>
      <c r="J174" s="90"/>
      <c r="K174" s="90"/>
      <c r="L174" s="70"/>
      <c r="M174" s="70"/>
      <c r="N174" s="70"/>
      <c r="O174" s="70"/>
      <c r="P174" s="70"/>
      <c r="Q174" s="70"/>
      <c r="R174" s="70"/>
    </row>
    <row r="175" spans="1:18" s="130" customFormat="1" ht="19.5" customHeight="1" x14ac:dyDescent="0.4">
      <c r="A175" s="129"/>
      <c r="B175" s="279"/>
      <c r="C175" s="281" t="s">
        <v>183</v>
      </c>
      <c r="D175" s="341" t="s">
        <v>388</v>
      </c>
      <c r="E175" s="324"/>
      <c r="F175" s="219"/>
      <c r="G175" s="202">
        <f>SUM(G176:G182)*1.1</f>
        <v>0</v>
      </c>
      <c r="H175" s="67" t="s">
        <v>327</v>
      </c>
      <c r="I175" s="93" t="s">
        <v>328</v>
      </c>
      <c r="J175" s="90"/>
      <c r="K175" s="90"/>
      <c r="L175" s="70"/>
      <c r="M175" s="70"/>
      <c r="N175" s="70"/>
      <c r="O175" s="70"/>
      <c r="P175" s="70"/>
      <c r="Q175" s="70"/>
      <c r="R175" s="70"/>
    </row>
    <row r="176" spans="1:18" s="130" customFormat="1" ht="19.5" customHeight="1" x14ac:dyDescent="0.4">
      <c r="A176" s="129"/>
      <c r="B176" s="279"/>
      <c r="C176" s="281"/>
      <c r="D176" s="316"/>
      <c r="E176" s="324" t="s">
        <v>381</v>
      </c>
      <c r="F176" s="219"/>
      <c r="G176" s="95"/>
      <c r="H176" s="86" t="str">
        <f>IF(G176="","!入力してください","")</f>
        <v>!入力してください</v>
      </c>
      <c r="I176" s="93"/>
      <c r="J176" s="90"/>
      <c r="K176" s="90"/>
      <c r="L176" s="70"/>
      <c r="M176" s="70"/>
      <c r="N176" s="70"/>
      <c r="O176" s="70"/>
      <c r="P176" s="70"/>
      <c r="Q176" s="70"/>
      <c r="R176" s="70"/>
    </row>
    <row r="177" spans="1:18" s="130" customFormat="1" ht="19.5" customHeight="1" x14ac:dyDescent="0.4">
      <c r="A177" s="129"/>
      <c r="B177" s="279"/>
      <c r="C177" s="281"/>
      <c r="D177" s="316"/>
      <c r="E177" s="218" t="s">
        <v>382</v>
      </c>
      <c r="F177" s="219"/>
      <c r="G177" s="95"/>
      <c r="H177" s="86" t="str">
        <f t="shared" ref="H177:H182" si="17">IF(G177="","!入力してください","")</f>
        <v>!入力してください</v>
      </c>
      <c r="I177" s="93"/>
      <c r="J177" s="90"/>
      <c r="K177" s="90"/>
      <c r="L177" s="70"/>
      <c r="M177" s="70"/>
      <c r="N177" s="70"/>
      <c r="O177" s="70"/>
      <c r="P177" s="70"/>
      <c r="Q177" s="70"/>
      <c r="R177" s="70"/>
    </row>
    <row r="178" spans="1:18" s="130" customFormat="1" ht="19.5" customHeight="1" x14ac:dyDescent="0.4">
      <c r="A178" s="129"/>
      <c r="B178" s="279"/>
      <c r="C178" s="281"/>
      <c r="D178" s="316"/>
      <c r="E178" s="324" t="s">
        <v>383</v>
      </c>
      <c r="F178" s="219"/>
      <c r="G178" s="95"/>
      <c r="H178" s="86" t="str">
        <f t="shared" si="17"/>
        <v>!入力してください</v>
      </c>
      <c r="I178" s="93"/>
      <c r="J178" s="90"/>
      <c r="K178" s="90"/>
      <c r="L178" s="70"/>
      <c r="M178" s="70"/>
      <c r="N178" s="70"/>
      <c r="O178" s="70"/>
      <c r="P178" s="70"/>
      <c r="Q178" s="70"/>
      <c r="R178" s="70"/>
    </row>
    <row r="179" spans="1:18" s="130" customFormat="1" ht="19.5" customHeight="1" x14ac:dyDescent="0.4">
      <c r="A179" s="129"/>
      <c r="B179" s="279"/>
      <c r="C179" s="281"/>
      <c r="D179" s="316"/>
      <c r="E179" s="220" t="s">
        <v>384</v>
      </c>
      <c r="F179" s="221"/>
      <c r="G179" s="95"/>
      <c r="H179" s="86" t="str">
        <f t="shared" si="17"/>
        <v>!入力してください</v>
      </c>
      <c r="I179" s="93"/>
      <c r="J179" s="90"/>
      <c r="K179" s="90"/>
      <c r="L179" s="70"/>
      <c r="M179" s="70"/>
      <c r="N179" s="70"/>
      <c r="O179" s="70"/>
      <c r="P179" s="70"/>
      <c r="Q179" s="70"/>
      <c r="R179" s="70"/>
    </row>
    <row r="180" spans="1:18" s="130" customFormat="1" ht="19.5" customHeight="1" x14ac:dyDescent="0.4">
      <c r="A180" s="129"/>
      <c r="B180" s="279"/>
      <c r="C180" s="281"/>
      <c r="D180" s="316"/>
      <c r="E180" s="218" t="s">
        <v>385</v>
      </c>
      <c r="F180" s="219"/>
      <c r="G180" s="95"/>
      <c r="H180" s="86" t="str">
        <f t="shared" si="17"/>
        <v>!入力してください</v>
      </c>
      <c r="I180" s="93"/>
      <c r="J180" s="90"/>
      <c r="K180" s="90"/>
      <c r="L180" s="70"/>
      <c r="M180" s="70"/>
      <c r="N180" s="70"/>
      <c r="O180" s="70"/>
      <c r="P180" s="70"/>
      <c r="Q180" s="70"/>
      <c r="R180" s="70"/>
    </row>
    <row r="181" spans="1:18" s="130" customFormat="1" ht="19.5" customHeight="1" x14ac:dyDescent="0.4">
      <c r="A181" s="129"/>
      <c r="B181" s="279"/>
      <c r="C181" s="281"/>
      <c r="D181" s="316"/>
      <c r="E181" s="218" t="s">
        <v>386</v>
      </c>
      <c r="F181" s="219"/>
      <c r="G181" s="95"/>
      <c r="H181" s="86" t="str">
        <f t="shared" si="17"/>
        <v>!入力してください</v>
      </c>
      <c r="I181" s="93"/>
      <c r="J181" s="90"/>
      <c r="K181" s="90"/>
      <c r="L181" s="70"/>
      <c r="M181" s="70"/>
      <c r="N181" s="70"/>
      <c r="O181" s="70"/>
      <c r="P181" s="70"/>
      <c r="Q181" s="70"/>
      <c r="R181" s="70"/>
    </row>
    <row r="182" spans="1:18" s="130" customFormat="1" ht="19.5" customHeight="1" x14ac:dyDescent="0.4">
      <c r="A182" s="129"/>
      <c r="B182" s="279"/>
      <c r="C182" s="281"/>
      <c r="D182" s="317"/>
      <c r="E182" s="324" t="s">
        <v>387</v>
      </c>
      <c r="F182" s="219"/>
      <c r="G182" s="95"/>
      <c r="H182" s="86" t="str">
        <f t="shared" si="17"/>
        <v>!入力してください</v>
      </c>
      <c r="I182" s="93"/>
      <c r="J182" s="90"/>
      <c r="K182" s="90"/>
      <c r="L182" s="70"/>
      <c r="M182" s="70"/>
      <c r="N182" s="70"/>
      <c r="O182" s="70"/>
      <c r="P182" s="70"/>
      <c r="Q182" s="70"/>
      <c r="R182" s="70"/>
    </row>
    <row r="183" spans="1:18" s="130" customFormat="1" ht="19.5" customHeight="1" x14ac:dyDescent="0.4">
      <c r="A183" s="129"/>
      <c r="B183" s="284"/>
      <c r="C183" s="281"/>
      <c r="D183" s="283" t="s">
        <v>390</v>
      </c>
      <c r="E183" s="283"/>
      <c r="F183" s="283"/>
      <c r="G183" s="95"/>
      <c r="H183" s="86" t="str">
        <f>IF(G183="","!入力してください","")</f>
        <v>!入力してください</v>
      </c>
      <c r="I183" s="93" t="s">
        <v>232</v>
      </c>
      <c r="J183" s="90"/>
      <c r="K183" s="90"/>
      <c r="L183" s="70"/>
      <c r="M183" s="70"/>
      <c r="N183" s="70"/>
      <c r="O183" s="70"/>
      <c r="P183" s="70"/>
      <c r="Q183" s="70"/>
      <c r="R183" s="70"/>
    </row>
    <row r="184" spans="1:18" s="130" customFormat="1" ht="19.5" customHeight="1" x14ac:dyDescent="0.4">
      <c r="A184" s="129"/>
      <c r="B184" s="284"/>
      <c r="C184" s="281" t="s">
        <v>194</v>
      </c>
      <c r="D184" s="283" t="s">
        <v>391</v>
      </c>
      <c r="E184" s="283"/>
      <c r="F184" s="283"/>
      <c r="G184" s="95"/>
      <c r="H184" s="86" t="str">
        <f>IF(G184="","!入力してください","")</f>
        <v>!入力してください</v>
      </c>
      <c r="I184" s="90"/>
      <c r="J184" s="90"/>
      <c r="K184" s="90"/>
      <c r="L184" s="70"/>
      <c r="M184" s="70"/>
      <c r="N184" s="70"/>
      <c r="O184" s="70"/>
      <c r="P184" s="70"/>
      <c r="Q184" s="70"/>
      <c r="R184" s="70"/>
    </row>
    <row r="185" spans="1:18" s="130" customFormat="1" ht="19.5" customHeight="1" x14ac:dyDescent="0.4">
      <c r="A185" s="129"/>
      <c r="B185" s="284"/>
      <c r="C185" s="281"/>
      <c r="D185" s="283" t="s">
        <v>392</v>
      </c>
      <c r="E185" s="283"/>
      <c r="F185" s="283"/>
      <c r="G185" s="95"/>
      <c r="H185" s="86" t="str">
        <f>IF(G185="","!入力してください","")</f>
        <v>!入力してください</v>
      </c>
      <c r="I185" s="90"/>
      <c r="J185" s="90"/>
      <c r="K185" s="90"/>
      <c r="L185" s="70"/>
      <c r="M185" s="70"/>
      <c r="N185" s="70"/>
      <c r="O185" s="70"/>
      <c r="P185" s="70"/>
      <c r="Q185" s="70"/>
      <c r="R185" s="70"/>
    </row>
    <row r="186" spans="1:18" s="130" customFormat="1" ht="19.5" customHeight="1" x14ac:dyDescent="0.4">
      <c r="A186" s="129"/>
      <c r="B186" s="284"/>
      <c r="C186" s="321" t="s">
        <v>197</v>
      </c>
      <c r="D186" s="331" t="s">
        <v>198</v>
      </c>
      <c r="E186" s="332"/>
      <c r="F186" s="332"/>
      <c r="G186" s="74" t="str">
        <f>IF(G77="１段階目",ROUNDDOWN(MIN(500000,ROUNDDOWN(G175*2/3,-3)),-3),IF(G77="２段階目",ROUNDDOWN(MIN(400000,ROUNDDOWN(G175*0.8*0.9-G78,-3)),-3),""))</f>
        <v/>
      </c>
      <c r="H186" s="67" t="s">
        <v>327</v>
      </c>
      <c r="I186" s="90"/>
      <c r="J186" s="90"/>
      <c r="K186" s="90"/>
      <c r="L186" s="70"/>
      <c r="M186" s="70"/>
      <c r="N186" s="70"/>
      <c r="O186" s="70"/>
      <c r="P186" s="70"/>
      <c r="Q186" s="70"/>
      <c r="R186" s="70"/>
    </row>
    <row r="187" spans="1:18" s="130" customFormat="1" ht="19.5" customHeight="1" thickBot="1" x14ac:dyDescent="0.45">
      <c r="A187" s="129"/>
      <c r="B187" s="285"/>
      <c r="C187" s="322"/>
      <c r="D187" s="333" t="s">
        <v>199</v>
      </c>
      <c r="E187" s="322"/>
      <c r="F187" s="322"/>
      <c r="G187" s="96" t="str">
        <f>IF(G77="１段階目",ROUNDDOWN(MIN(100000,ROUNDDOWN(G184*2/3,-3)),-3),IF(G77="２段階目","",""))</f>
        <v/>
      </c>
      <c r="H187" s="69" t="s">
        <v>327</v>
      </c>
      <c r="I187" s="93" t="s">
        <v>377</v>
      </c>
      <c r="J187" s="90"/>
      <c r="K187" s="90"/>
      <c r="L187" s="70"/>
      <c r="M187" s="70"/>
      <c r="N187" s="70"/>
      <c r="O187" s="70"/>
      <c r="P187" s="70"/>
      <c r="Q187" s="70"/>
      <c r="R187" s="70"/>
    </row>
    <row r="188" spans="1:18" s="130" customFormat="1" ht="19.5" customHeight="1" thickTop="1" x14ac:dyDescent="0.4">
      <c r="A188" s="129"/>
      <c r="B188" s="155"/>
      <c r="C188" s="156"/>
      <c r="D188" s="156"/>
      <c r="E188" s="156"/>
      <c r="F188" s="156"/>
      <c r="G188" s="156"/>
      <c r="H188" s="157"/>
      <c r="I188" s="90"/>
      <c r="J188" s="90"/>
      <c r="K188" s="90"/>
      <c r="L188" s="70"/>
      <c r="M188" s="70"/>
      <c r="N188" s="70"/>
      <c r="O188" s="70"/>
      <c r="P188" s="70"/>
      <c r="Q188" s="70"/>
      <c r="R188" s="70"/>
    </row>
    <row r="189" spans="1:18" s="130" customFormat="1" ht="19.5" customHeight="1" x14ac:dyDescent="0.4">
      <c r="A189" s="129"/>
      <c r="B189" s="156"/>
      <c r="C189" s="156"/>
      <c r="D189" s="156"/>
      <c r="E189" s="156"/>
      <c r="F189" s="156"/>
      <c r="G189" s="156"/>
      <c r="H189" s="157"/>
      <c r="I189" s="90"/>
      <c r="J189" s="90"/>
      <c r="K189" s="90"/>
      <c r="L189" s="70"/>
      <c r="M189" s="70"/>
      <c r="N189" s="70"/>
      <c r="O189" s="70"/>
      <c r="P189" s="70"/>
      <c r="Q189" s="70"/>
      <c r="R189" s="70"/>
    </row>
  </sheetData>
  <mergeCells count="162">
    <mergeCell ref="D186:F186"/>
    <mergeCell ref="D187:F187"/>
    <mergeCell ref="E176:F176"/>
    <mergeCell ref="E182:F182"/>
    <mergeCell ref="E25:F25"/>
    <mergeCell ref="E26:F26"/>
    <mergeCell ref="E108:E111"/>
    <mergeCell ref="E27:F27"/>
    <mergeCell ref="C99:D111"/>
    <mergeCell ref="E165:E168"/>
    <mergeCell ref="C160:D168"/>
    <mergeCell ref="E181:F181"/>
    <mergeCell ref="B159:H159"/>
    <mergeCell ref="B160:B171"/>
    <mergeCell ref="E161:E164"/>
    <mergeCell ref="C169:F171"/>
    <mergeCell ref="G169:G171"/>
    <mergeCell ref="H169:H171"/>
    <mergeCell ref="B174:H174"/>
    <mergeCell ref="B175:B187"/>
    <mergeCell ref="C175:C183"/>
    <mergeCell ref="D175:F175"/>
    <mergeCell ref="D183:F183"/>
    <mergeCell ref="C184:C185"/>
    <mergeCell ref="D184:F184"/>
    <mergeCell ref="D185:F185"/>
    <mergeCell ref="C172:H173"/>
    <mergeCell ref="C186:C187"/>
    <mergeCell ref="D20:F20"/>
    <mergeCell ref="D21:F21"/>
    <mergeCell ref="E24:F24"/>
    <mergeCell ref="C36:C42"/>
    <mergeCell ref="D176:D182"/>
    <mergeCell ref="E178:F178"/>
    <mergeCell ref="B52:H52"/>
    <mergeCell ref="D83:F83"/>
    <mergeCell ref="C63:F63"/>
    <mergeCell ref="B70:B78"/>
    <mergeCell ref="C78:F78"/>
    <mergeCell ref="D90:F90"/>
    <mergeCell ref="C91:C92"/>
    <mergeCell ref="D91:F91"/>
    <mergeCell ref="D92:F92"/>
    <mergeCell ref="B86:H86"/>
    <mergeCell ref="C64:F64"/>
    <mergeCell ref="C65:F65"/>
    <mergeCell ref="C66:F66"/>
    <mergeCell ref="B69:H69"/>
    <mergeCell ref="B17:H17"/>
    <mergeCell ref="C18:F18"/>
    <mergeCell ref="C19:F19"/>
    <mergeCell ref="D36:F36"/>
    <mergeCell ref="D37:F37"/>
    <mergeCell ref="D44:F44"/>
    <mergeCell ref="D45:F45"/>
    <mergeCell ref="D46:F46"/>
    <mergeCell ref="D38:F38"/>
    <mergeCell ref="D39:F39"/>
    <mergeCell ref="D40:F40"/>
    <mergeCell ref="D41:F41"/>
    <mergeCell ref="D42:F42"/>
    <mergeCell ref="D28:F28"/>
    <mergeCell ref="B33:H33"/>
    <mergeCell ref="B34:B49"/>
    <mergeCell ref="C44:C49"/>
    <mergeCell ref="C34:F34"/>
    <mergeCell ref="C35:F35"/>
    <mergeCell ref="C43:F43"/>
    <mergeCell ref="D22:F22"/>
    <mergeCell ref="D23:F23"/>
    <mergeCell ref="D24:D27"/>
    <mergeCell ref="C20:C28"/>
    <mergeCell ref="B3:H4"/>
    <mergeCell ref="B5:H5"/>
    <mergeCell ref="B6:B14"/>
    <mergeCell ref="C6:F6"/>
    <mergeCell ref="C7:F7"/>
    <mergeCell ref="C8:F8"/>
    <mergeCell ref="C9:F9"/>
    <mergeCell ref="C10:C13"/>
    <mergeCell ref="D10:F10"/>
    <mergeCell ref="D11:F11"/>
    <mergeCell ref="D12:F12"/>
    <mergeCell ref="D13:F13"/>
    <mergeCell ref="C14:F14"/>
    <mergeCell ref="C77:F77"/>
    <mergeCell ref="D47:F47"/>
    <mergeCell ref="D48:F48"/>
    <mergeCell ref="D49:F49"/>
    <mergeCell ref="B18:B29"/>
    <mergeCell ref="C29:F29"/>
    <mergeCell ref="C70:D75"/>
    <mergeCell ref="E70:E72"/>
    <mergeCell ref="E73:E75"/>
    <mergeCell ref="C76:F76"/>
    <mergeCell ref="B53:B66"/>
    <mergeCell ref="C53:F53"/>
    <mergeCell ref="C54:F54"/>
    <mergeCell ref="C55:E57"/>
    <mergeCell ref="C58:F58"/>
    <mergeCell ref="C59:F59"/>
    <mergeCell ref="C60:E62"/>
    <mergeCell ref="C30:F30"/>
    <mergeCell ref="D129:F129"/>
    <mergeCell ref="D130:F130"/>
    <mergeCell ref="C131:F131"/>
    <mergeCell ref="C132:C134"/>
    <mergeCell ref="D132:F132"/>
    <mergeCell ref="D133:F133"/>
    <mergeCell ref="D134:F134"/>
    <mergeCell ref="B81:H81"/>
    <mergeCell ref="B82:B83"/>
    <mergeCell ref="C82:C83"/>
    <mergeCell ref="D82:F82"/>
    <mergeCell ref="B87:B92"/>
    <mergeCell ref="C87:C88"/>
    <mergeCell ref="D87:F87"/>
    <mergeCell ref="D88:F88"/>
    <mergeCell ref="C89:C90"/>
    <mergeCell ref="D89:F89"/>
    <mergeCell ref="B125:H126"/>
    <mergeCell ref="B127:H127"/>
    <mergeCell ref="B128:B134"/>
    <mergeCell ref="C128:C130"/>
    <mergeCell ref="D128:F128"/>
    <mergeCell ref="C154:C156"/>
    <mergeCell ref="D154:F154"/>
    <mergeCell ref="D155:F155"/>
    <mergeCell ref="D156:F156"/>
    <mergeCell ref="B137:H137"/>
    <mergeCell ref="B138:B142"/>
    <mergeCell ref="C138:F138"/>
    <mergeCell ref="C139:F139"/>
    <mergeCell ref="C140:F140"/>
    <mergeCell ref="C141:F141"/>
    <mergeCell ref="C142:F142"/>
    <mergeCell ref="B145:H146"/>
    <mergeCell ref="B147:H147"/>
    <mergeCell ref="E180:F180"/>
    <mergeCell ref="E177:F177"/>
    <mergeCell ref="E179:F179"/>
    <mergeCell ref="A1:G1"/>
    <mergeCell ref="A2:F2"/>
    <mergeCell ref="B95:H95"/>
    <mergeCell ref="C97:E98"/>
    <mergeCell ref="C96:F96"/>
    <mergeCell ref="B96:B122"/>
    <mergeCell ref="E112:E114"/>
    <mergeCell ref="E115:E119"/>
    <mergeCell ref="C112:D119"/>
    <mergeCell ref="E100:E103"/>
    <mergeCell ref="E104:E107"/>
    <mergeCell ref="C120:F122"/>
    <mergeCell ref="G120:G122"/>
    <mergeCell ref="H120:H122"/>
    <mergeCell ref="B148:B150"/>
    <mergeCell ref="C148:C150"/>
    <mergeCell ref="D148:F148"/>
    <mergeCell ref="D149:F149"/>
    <mergeCell ref="D150:F150"/>
    <mergeCell ref="B153:H153"/>
    <mergeCell ref="B154:B156"/>
  </mergeCells>
  <phoneticPr fontId="1"/>
  <dataValidations xWindow="358" yWindow="641" count="12">
    <dataValidation type="list" allowBlank="1" showErrorMessage="1" promptTitle="チェックで確認" prompt="✓か空白を選択してください" sqref="G34:G35 G18 G29:G30" xr:uid="{00000000-0002-0000-0000-000000000000}">
      <formula1>"○,✕"</formula1>
    </dataValidation>
    <dataValidation type="list" allowBlank="1" showErrorMessage="1" promptTitle="土地区画整理事業" prompt="内か外を選択してください" sqref="G82" xr:uid="{00000000-0002-0000-0000-000001000000}">
      <formula1>"内, 外"</formula1>
    </dataValidation>
    <dataValidation type="list" allowBlank="1" showErrorMessage="1" promptTitle="都市計画施設" prompt="内か外を選択してください" sqref="G83" xr:uid="{00000000-0002-0000-0000-000002000000}">
      <formula1>"内, 外"</formula1>
    </dataValidation>
    <dataValidation type="list" allowBlank="1" showErrorMessage="1" promptTitle="構造形式を確認" prompt="構造形式を選択してください" sqref="G59" xr:uid="{00000000-0002-0000-0000-000003000000}">
      <formula1>"在来軸組工法,伝統構法"</formula1>
    </dataValidation>
    <dataValidation type="list" allowBlank="1" showErrorMessage="1" prompt="2階建て越えは対象外_x000a_" sqref="G60" xr:uid="{00000000-0002-0000-0000-000004000000}">
      <formula1>"1,2"</formula1>
    </dataValidation>
    <dataValidation type="list" allowBlank="1" showInputMessage="1" showErrorMessage="1" sqref="G10 G55 G24" xr:uid="{00000000-0002-0000-0000-000005000000}">
      <formula1>"大正,昭和,平成"</formula1>
    </dataValidation>
    <dataValidation type="list" allowBlank="1" showInputMessage="1" showErrorMessage="1" sqref="G58" xr:uid="{00000000-0002-0000-0000-000006000000}">
      <formula1>"専用住宅,併用住宅,長屋,共同住宅"</formula1>
    </dataValidation>
    <dataValidation type="list" allowBlank="1" showInputMessage="1" showErrorMessage="1" sqref="G97" xr:uid="{00000000-0002-0000-0000-000007000000}">
      <formula1>"平成,令和"</formula1>
    </dataValidation>
    <dataValidation type="list" allowBlank="1" showInputMessage="1" showErrorMessage="1" sqref="G96" xr:uid="{00000000-0002-0000-0000-000008000000}">
      <formula1>"岡崎市の無料耐震診断,㈶愛知建築住宅ｾﾝﾀｰの耐震診断"</formula1>
    </dataValidation>
    <dataValidation type="list" allowBlank="1" showInputMessage="1" showErrorMessage="1" sqref="G99 G160" xr:uid="{00000000-0002-0000-0000-000009000000}">
      <formula1>"1階,2階"</formula1>
    </dataValidation>
    <dataValidation type="list" allowBlank="1" showInputMessage="1" showErrorMessage="1" sqref="G113" xr:uid="{00000000-0002-0000-0000-00000A000000}">
      <formula1>"一級建築士,二級建築士,木造建築士"</formula1>
    </dataValidation>
    <dataValidation type="list" allowBlank="1" showInputMessage="1" showErrorMessage="1" promptTitle="チェックで確認" prompt="✓か空白を選択してください" sqref="G77" xr:uid="{00000000-0002-0000-0000-00000B000000}">
      <formula1>"１段階目, ２段階目"</formula1>
    </dataValidation>
  </dataValidations>
  <hyperlinks>
    <hyperlink ref="I82" r:id="rId1" display="https://www.city.okazaki.lg.jp/1100/1184/1166/p003434.html" xr:uid="{00000000-0004-0000-0000-000000000000}"/>
  </hyperlinks>
  <pageMargins left="0.78740157480314965" right="0.78740157480314965" top="0.78740157480314965" bottom="0.78740157480314965" header="0" footer="0"/>
  <pageSetup paperSize="9" scale="13" orientation="portrait" blackAndWhite="1" r:id="rId2"/>
  <rowBreaks count="2" manualBreakCount="2">
    <brk id="124" max="16383" man="1"/>
    <brk id="144"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9" tint="0.39997558519241921"/>
  </sheetPr>
  <dimension ref="A1:AG65"/>
  <sheetViews>
    <sheetView showZeros="0" view="pageBreakPreview" topLeftCell="A34" zoomScaleNormal="100" zoomScaleSheetLayoutView="100" workbookViewId="0">
      <selection activeCell="A42" sqref="A42:AG42"/>
    </sheetView>
  </sheetViews>
  <sheetFormatPr defaultColWidth="2.625" defaultRowHeight="17.100000000000001" customHeight="1" x14ac:dyDescent="0.4"/>
  <cols>
    <col min="1" max="33" width="2.625" style="2"/>
    <col min="34" max="34" width="1.625" style="2" customWidth="1"/>
    <col min="35" max="16384" width="2.625" style="2"/>
  </cols>
  <sheetData>
    <row r="1" spans="1:33" ht="15" customHeight="1" x14ac:dyDescent="0.4">
      <c r="A1" s="347" t="s">
        <v>78</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ht="15" customHeight="1" x14ac:dyDescent="0.4">
      <c r="W2" s="419" t="s">
        <v>1</v>
      </c>
      <c r="X2" s="419"/>
      <c r="Y2" s="420"/>
      <c r="Z2" s="420"/>
      <c r="AA2" s="2" t="s">
        <v>2</v>
      </c>
      <c r="AB2" s="420"/>
      <c r="AC2" s="420"/>
      <c r="AD2" s="2" t="s">
        <v>3</v>
      </c>
      <c r="AE2" s="420"/>
      <c r="AF2" s="420"/>
      <c r="AG2" s="2" t="s">
        <v>4</v>
      </c>
    </row>
    <row r="3" spans="1:33" ht="15" customHeight="1" x14ac:dyDescent="0.4"/>
    <row r="4" spans="1:33" ht="15" customHeight="1" x14ac:dyDescent="0.4">
      <c r="A4" s="347" t="s">
        <v>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371" t="s">
        <v>68</v>
      </c>
      <c r="P6" s="321" t="s">
        <v>7</v>
      </c>
      <c r="Q6" s="321"/>
      <c r="R6" s="321"/>
      <c r="S6" s="220"/>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3"/>
      <c r="B7" s="3"/>
      <c r="C7" s="3"/>
      <c r="D7" s="3"/>
      <c r="E7" s="3"/>
      <c r="F7" s="3"/>
      <c r="G7" s="3"/>
      <c r="H7" s="3"/>
      <c r="I7" s="3"/>
      <c r="J7" s="3"/>
      <c r="K7" s="3"/>
      <c r="L7" s="3"/>
      <c r="M7" s="3"/>
      <c r="N7" s="3"/>
      <c r="O7" s="372"/>
      <c r="P7" s="321"/>
      <c r="Q7" s="321"/>
      <c r="R7" s="321"/>
      <c r="S7" s="321"/>
      <c r="T7" s="458" t="str">
        <f>IF(★入力シート!G18="○",★入力シート!G7,IF(★入力シート!G18="✕",★入力シート!G21,""))</f>
        <v/>
      </c>
      <c r="U7" s="459"/>
      <c r="V7" s="459"/>
      <c r="W7" s="459"/>
      <c r="X7" s="459"/>
      <c r="Y7" s="459"/>
      <c r="Z7" s="459"/>
      <c r="AA7" s="459"/>
      <c r="AB7" s="459"/>
      <c r="AC7" s="459"/>
      <c r="AD7" s="459"/>
      <c r="AE7" s="459"/>
      <c r="AF7" s="459"/>
      <c r="AG7" s="460"/>
    </row>
    <row r="8" spans="1:33" ht="20.100000000000001" customHeight="1" x14ac:dyDescent="0.4">
      <c r="A8" s="3"/>
      <c r="B8" s="3"/>
      <c r="C8" s="3"/>
      <c r="D8" s="3"/>
      <c r="E8" s="3"/>
      <c r="F8" s="3"/>
      <c r="G8" s="3"/>
      <c r="H8" s="3"/>
      <c r="I8" s="3"/>
      <c r="J8" s="3"/>
      <c r="K8" s="3"/>
      <c r="L8" s="3"/>
      <c r="M8" s="3"/>
      <c r="N8" s="3"/>
      <c r="O8" s="373"/>
      <c r="P8" s="384" t="s">
        <v>10</v>
      </c>
      <c r="Q8" s="384"/>
      <c r="R8" s="384"/>
      <c r="S8" s="384"/>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4">
      <c r="A10" s="394" t="s">
        <v>359</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row>
    <row r="11" spans="1:33" ht="15" customHeight="1" x14ac:dyDescent="0.4"/>
    <row r="12" spans="1:33" ht="15" customHeight="1" x14ac:dyDescent="0.4">
      <c r="B12" s="419" t="s">
        <v>1</v>
      </c>
      <c r="C12" s="419"/>
      <c r="D12" s="451">
        <f>★入力シート!G128</f>
        <v>0</v>
      </c>
      <c r="E12" s="451"/>
      <c r="F12" s="2" t="s">
        <v>2</v>
      </c>
      <c r="G12" s="451">
        <f>★入力シート!G129</f>
        <v>0</v>
      </c>
      <c r="H12" s="451"/>
      <c r="I12" s="2"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52" t="s">
        <v>360</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row>
    <row r="14" spans="1:33" ht="15" customHeight="1" x14ac:dyDescent="0.4">
      <c r="A14" s="452"/>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4">
      <c r="A16" s="419" t="s">
        <v>50</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row>
    <row r="17" spans="1:33" ht="15"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4">
      <c r="A18" s="347" t="s">
        <v>71</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row>
    <row r="19" spans="1:33" ht="5.0999999999999996" customHeight="1" x14ac:dyDescent="0.4">
      <c r="A19" s="3"/>
      <c r="B19" s="3"/>
      <c r="C19" s="3"/>
      <c r="D19" s="3"/>
      <c r="E19" s="3"/>
      <c r="F19" s="3"/>
      <c r="G19" s="3"/>
      <c r="H19" s="3"/>
      <c r="I19" s="3"/>
    </row>
    <row r="20" spans="1:33" ht="15" customHeight="1" x14ac:dyDescent="0.4">
      <c r="A20" s="3"/>
      <c r="B20" s="3"/>
      <c r="C20" s="3"/>
      <c r="D20" s="3"/>
      <c r="E20" s="3"/>
      <c r="F20" s="3"/>
      <c r="G20" s="3"/>
      <c r="H20" s="3"/>
      <c r="I20" s="3"/>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3"/>
      <c r="B21" s="3"/>
      <c r="C21" s="3"/>
      <c r="D21" s="3"/>
      <c r="E21" s="3"/>
      <c r="F21" s="3"/>
      <c r="G21" s="3"/>
      <c r="H21" s="3"/>
      <c r="I21" s="3"/>
    </row>
    <row r="22" spans="1:33" ht="15" customHeight="1" x14ac:dyDescent="0.4">
      <c r="A22" s="347" t="s">
        <v>79</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row>
    <row r="23" spans="1:33" ht="5.0999999999999996" customHeight="1" x14ac:dyDescent="0.4">
      <c r="A23" s="3"/>
      <c r="B23" s="3"/>
      <c r="C23" s="3"/>
      <c r="D23" s="3"/>
      <c r="E23" s="3"/>
      <c r="F23" s="3"/>
      <c r="G23" s="3"/>
      <c r="H23" s="3"/>
      <c r="I23" s="3"/>
    </row>
    <row r="24" spans="1:33" ht="15" customHeight="1" x14ac:dyDescent="0.4">
      <c r="A24" s="3"/>
      <c r="B24" s="3"/>
      <c r="C24" s="3"/>
      <c r="D24" s="3"/>
      <c r="E24" s="3"/>
      <c r="F24" s="3"/>
      <c r="G24" s="3"/>
      <c r="H24" s="3"/>
      <c r="I24" s="3"/>
      <c r="J24" s="390" t="s">
        <v>1</v>
      </c>
      <c r="K24" s="390"/>
      <c r="L24" s="443">
        <f>★入力シート!G148</f>
        <v>0</v>
      </c>
      <c r="M24" s="443"/>
      <c r="N24" s="20" t="s">
        <v>2</v>
      </c>
      <c r="O24" s="443">
        <f>★入力シート!G149</f>
        <v>0</v>
      </c>
      <c r="P24" s="443"/>
      <c r="Q24" s="20" t="s">
        <v>3</v>
      </c>
      <c r="R24" s="443">
        <f>★入力シート!G150</f>
        <v>0</v>
      </c>
      <c r="S24" s="443"/>
      <c r="T24" s="20" t="s">
        <v>4</v>
      </c>
      <c r="U24" s="12"/>
      <c r="V24" s="12"/>
    </row>
    <row r="25" spans="1:33" ht="15" customHeight="1" x14ac:dyDescent="0.4">
      <c r="A25" s="3"/>
      <c r="B25" s="3"/>
      <c r="C25" s="3"/>
      <c r="D25" s="3"/>
      <c r="E25" s="3"/>
      <c r="F25" s="3"/>
      <c r="G25" s="3"/>
      <c r="H25" s="3"/>
      <c r="I25" s="3"/>
    </row>
    <row r="26" spans="1:33" ht="15" customHeight="1" x14ac:dyDescent="0.4">
      <c r="A26" s="347" t="s">
        <v>73</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row>
    <row r="27" spans="1:33" ht="5.0999999999999996" customHeight="1" x14ac:dyDescent="0.4">
      <c r="A27" s="3"/>
      <c r="B27" s="3"/>
      <c r="C27" s="3"/>
      <c r="D27" s="3"/>
      <c r="E27" s="3"/>
      <c r="F27" s="3"/>
      <c r="G27" s="3"/>
      <c r="H27" s="3"/>
      <c r="I27" s="3"/>
    </row>
    <row r="28" spans="1:33" ht="20.100000000000001" customHeight="1" x14ac:dyDescent="0.4">
      <c r="A28" s="437" t="s">
        <v>74</v>
      </c>
      <c r="B28" s="438"/>
      <c r="C28" s="438"/>
      <c r="D28" s="438"/>
      <c r="E28" s="438"/>
      <c r="F28" s="439"/>
      <c r="G28" s="440" t="str">
        <f>IF(★入力シート!G36&lt;&gt;"",★入力シート!G36,IF(★入力シート!G138&lt;&gt;"",★入力シート!G138,""))</f>
        <v/>
      </c>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2"/>
    </row>
    <row r="29" spans="1:33" ht="20.100000000000001" customHeight="1" x14ac:dyDescent="0.4">
      <c r="A29" s="437" t="s">
        <v>80</v>
      </c>
      <c r="B29" s="438"/>
      <c r="C29" s="438"/>
      <c r="D29" s="438"/>
      <c r="E29" s="438"/>
      <c r="F29" s="439"/>
      <c r="G29" s="8" t="s">
        <v>81</v>
      </c>
      <c r="H29" s="521" t="str">
        <f>IF(★入力シート!G38&lt;&gt;"",★入力シート!G38,IF(★入力シート!G140&lt;&gt;"",★入力シート!G140,""))</f>
        <v/>
      </c>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2"/>
    </row>
    <row r="30" spans="1:33" ht="20.100000000000001" customHeight="1" x14ac:dyDescent="0.4">
      <c r="A30" s="437"/>
      <c r="B30" s="438"/>
      <c r="C30" s="438"/>
      <c r="D30" s="438"/>
      <c r="E30" s="438"/>
      <c r="F30" s="439"/>
      <c r="G30" s="458" t="str">
        <f>IF(★入力シート!G37&lt;&gt;"",★入力シート!G37,IF(★入力シート!G139&lt;&gt;"",★入力シート!G139,""))</f>
        <v/>
      </c>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60"/>
    </row>
    <row r="31" spans="1:33" ht="20.100000000000001" customHeight="1" x14ac:dyDescent="0.4">
      <c r="A31" s="22"/>
      <c r="B31" s="22"/>
      <c r="C31" s="22"/>
      <c r="D31" s="22"/>
      <c r="E31" s="22"/>
      <c r="F31" s="22"/>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ht="20.100000000000001" customHeight="1" x14ac:dyDescent="0.4">
      <c r="A32" s="347" t="s">
        <v>82</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row>
    <row r="33" spans="1:33" ht="5.0999999999999996" customHeight="1" x14ac:dyDescent="0.4">
      <c r="A33" s="22"/>
      <c r="B33" s="22"/>
      <c r="C33" s="22"/>
      <c r="D33" s="22"/>
      <c r="E33" s="22"/>
      <c r="F33" s="22"/>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3" ht="15" customHeight="1" x14ac:dyDescent="0.4">
      <c r="A34" s="397"/>
      <c r="B34" s="397"/>
      <c r="C34" s="397"/>
      <c r="D34" s="397"/>
      <c r="E34" s="397"/>
      <c r="F34" s="397"/>
      <c r="G34" s="390" t="s">
        <v>1</v>
      </c>
      <c r="H34" s="390"/>
      <c r="I34" s="443">
        <f>★入力シート!G132</f>
        <v>0</v>
      </c>
      <c r="J34" s="443"/>
      <c r="K34" s="20" t="s">
        <v>2</v>
      </c>
      <c r="L34" s="443">
        <f>★入力シート!G133</f>
        <v>0</v>
      </c>
      <c r="M34" s="443"/>
      <c r="N34" s="20" t="s">
        <v>3</v>
      </c>
      <c r="O34" s="443">
        <f>★入力シート!G134</f>
        <v>0</v>
      </c>
      <c r="P34" s="443"/>
      <c r="Q34" s="20" t="s">
        <v>4</v>
      </c>
      <c r="R34" s="23" t="s">
        <v>43</v>
      </c>
      <c r="S34" s="390" t="s">
        <v>1</v>
      </c>
      <c r="T34" s="523"/>
      <c r="U34" s="443">
        <f>★入力シート!G148</f>
        <v>0</v>
      </c>
      <c r="V34" s="443"/>
      <c r="W34" s="20" t="s">
        <v>2</v>
      </c>
      <c r="X34" s="443">
        <f>★入力シート!G149</f>
        <v>0</v>
      </c>
      <c r="Y34" s="443"/>
      <c r="Z34" s="20" t="s">
        <v>3</v>
      </c>
      <c r="AA34" s="443">
        <f>★入力シート!G150</f>
        <v>0</v>
      </c>
      <c r="AB34" s="443"/>
      <c r="AC34" s="20" t="s">
        <v>4</v>
      </c>
      <c r="AD34" s="19"/>
      <c r="AE34" s="19"/>
      <c r="AF34" s="19"/>
      <c r="AG34" s="19"/>
    </row>
    <row r="35" spans="1:33" ht="15" customHeight="1" x14ac:dyDescent="0.4">
      <c r="A35" s="3"/>
      <c r="B35" s="3"/>
      <c r="C35" s="3"/>
      <c r="D35" s="3"/>
      <c r="E35" s="3"/>
      <c r="F35" s="3"/>
      <c r="G35" s="3"/>
    </row>
    <row r="36" spans="1:33" ht="15" customHeight="1" x14ac:dyDescent="0.4">
      <c r="A36" s="347" t="s">
        <v>83</v>
      </c>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row>
    <row r="37" spans="1:33" ht="5.0999999999999996"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ht="15" customHeight="1" x14ac:dyDescent="0.4">
      <c r="A38" s="347" t="s">
        <v>404</v>
      </c>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row>
    <row r="39" spans="1:33" s="204" customFormat="1" ht="15" customHeight="1" x14ac:dyDescent="0.4">
      <c r="A39" s="347"/>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row>
    <row r="40" spans="1:33" ht="15" customHeight="1" x14ac:dyDescent="0.4">
      <c r="A40" s="347" t="s">
        <v>403</v>
      </c>
      <c r="B40" s="347"/>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row>
    <row r="41" spans="1:33" ht="15" customHeight="1" x14ac:dyDescent="0.4">
      <c r="A41" s="347" t="s">
        <v>410</v>
      </c>
      <c r="B41" s="347"/>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row>
    <row r="42" spans="1:33" ht="15" customHeight="1" x14ac:dyDescent="0.4">
      <c r="A42" s="347" t="s">
        <v>398</v>
      </c>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row>
    <row r="43" spans="1:33" s="209" customFormat="1" ht="15" customHeight="1" x14ac:dyDescent="0.4">
      <c r="A43" s="347" t="s">
        <v>405</v>
      </c>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row>
    <row r="44" spans="1:33" s="204" customFormat="1" ht="15" customHeight="1" x14ac:dyDescent="0.4">
      <c r="A44" s="347" t="s">
        <v>406</v>
      </c>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row>
    <row r="45" spans="1:33" s="204" customFormat="1" ht="15" customHeight="1" x14ac:dyDescent="0.4">
      <c r="A45" s="347"/>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row>
    <row r="46" spans="1:33" ht="15" customHeight="1" x14ac:dyDescent="0.4">
      <c r="A46" s="369" t="s">
        <v>407</v>
      </c>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row>
    <row r="47" spans="1:33" ht="5.0999999999999996" customHeight="1" x14ac:dyDescent="0.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ht="15" customHeight="1" x14ac:dyDescent="0.4">
      <c r="A48" s="425" t="s">
        <v>84</v>
      </c>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7"/>
    </row>
    <row r="49" spans="1:33" ht="15" customHeight="1" x14ac:dyDescent="0.4">
      <c r="A49" s="428" t="s">
        <v>361</v>
      </c>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70"/>
    </row>
    <row r="50" spans="1:33" ht="15" customHeight="1" x14ac:dyDescent="0.4">
      <c r="A50" s="428"/>
      <c r="B50" s="369"/>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70"/>
    </row>
    <row r="51" spans="1:33" ht="15" customHeight="1" x14ac:dyDescent="0.4">
      <c r="A51" s="24"/>
      <c r="B51" s="9"/>
      <c r="C51" s="9"/>
      <c r="D51" s="12"/>
      <c r="E51" s="12"/>
      <c r="F51" s="12"/>
      <c r="G51" s="12"/>
      <c r="H51" s="12"/>
      <c r="I51" s="12"/>
      <c r="J51" s="12"/>
      <c r="K51" s="12"/>
      <c r="L51" s="12"/>
      <c r="M51" s="12"/>
      <c r="N51" s="12"/>
      <c r="O51" s="12"/>
      <c r="P51" s="12"/>
      <c r="Q51" s="12"/>
      <c r="R51" s="12"/>
      <c r="S51" s="12"/>
      <c r="T51" s="12"/>
      <c r="U51" s="12"/>
      <c r="V51" s="12"/>
      <c r="W51" s="397" t="s">
        <v>1</v>
      </c>
      <c r="X51" s="397"/>
      <c r="Y51" s="520">
        <f>★入力シート!G154</f>
        <v>0</v>
      </c>
      <c r="Z51" s="520"/>
      <c r="AA51" s="12" t="s">
        <v>2</v>
      </c>
      <c r="AB51" s="520">
        <f>★入力シート!G155</f>
        <v>0</v>
      </c>
      <c r="AC51" s="520"/>
      <c r="AD51" s="12" t="s">
        <v>3</v>
      </c>
      <c r="AE51" s="520">
        <f>★入力シート!G156</f>
        <v>0</v>
      </c>
      <c r="AF51" s="520"/>
      <c r="AG51" s="11" t="s">
        <v>4</v>
      </c>
    </row>
    <row r="52" spans="1:33" ht="20.100000000000001" customHeight="1" x14ac:dyDescent="0.4">
      <c r="A52" s="24"/>
      <c r="B52" s="9"/>
      <c r="C52" s="9"/>
      <c r="D52" s="9"/>
      <c r="E52" s="12"/>
      <c r="F52" s="369" t="s">
        <v>85</v>
      </c>
      <c r="G52" s="369"/>
      <c r="H52" s="369"/>
      <c r="I52" s="369"/>
      <c r="J52" s="369"/>
      <c r="K52" s="369"/>
      <c r="L52" s="369"/>
      <c r="M52" s="369"/>
      <c r="N52" s="369"/>
      <c r="O52" s="369"/>
      <c r="P52" s="397" t="s">
        <v>10</v>
      </c>
      <c r="Q52" s="397"/>
      <c r="R52" s="397"/>
      <c r="S52" s="397"/>
      <c r="T52" s="518">
        <f>別紙1!L17</f>
        <v>0</v>
      </c>
      <c r="U52" s="518"/>
      <c r="V52" s="518"/>
      <c r="W52" s="518"/>
      <c r="X52" s="518"/>
      <c r="Y52" s="518"/>
      <c r="Z52" s="518"/>
      <c r="AA52" s="518"/>
      <c r="AB52" s="518"/>
      <c r="AC52" s="518"/>
      <c r="AD52" s="518"/>
      <c r="AE52" s="518"/>
      <c r="AF52" s="518"/>
      <c r="AG52" s="519"/>
    </row>
    <row r="53" spans="1:33" ht="5.0999999999999996" customHeight="1" x14ac:dyDescent="0.4">
      <c r="A53" s="24"/>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25"/>
    </row>
    <row r="54" spans="1:33" ht="15" customHeight="1" x14ac:dyDescent="0.4">
      <c r="A54" s="24"/>
      <c r="B54" s="9"/>
      <c r="C54" s="9"/>
      <c r="D54" s="9"/>
      <c r="E54" s="9"/>
      <c r="F54" s="369" t="s">
        <v>86</v>
      </c>
      <c r="G54" s="369"/>
      <c r="H54" s="369"/>
      <c r="I54" s="369"/>
      <c r="J54" s="369"/>
      <c r="K54" s="9"/>
      <c r="L54" s="9"/>
      <c r="M54" s="9"/>
      <c r="N54" s="9"/>
      <c r="O54" s="9"/>
      <c r="P54" s="9" t="s">
        <v>87</v>
      </c>
      <c r="Q54" s="73" t="str">
        <f>IF(★入力シート!G113="一級建築士","✓","")</f>
        <v/>
      </c>
      <c r="R54" s="397" t="s">
        <v>88</v>
      </c>
      <c r="S54" s="397"/>
      <c r="T54" s="9" t="s">
        <v>89</v>
      </c>
      <c r="U54" s="73" t="str">
        <f>IF(★入力シート!G113="二級建築士","✓","")</f>
        <v/>
      </c>
      <c r="V54" s="397" t="s">
        <v>90</v>
      </c>
      <c r="W54" s="397"/>
      <c r="X54" s="9" t="s">
        <v>91</v>
      </c>
      <c r="Y54" s="73" t="str">
        <f>IF(★入力シート!G113="木造建築士","✓","")</f>
        <v/>
      </c>
      <c r="Z54" s="397" t="s">
        <v>92</v>
      </c>
      <c r="AA54" s="397"/>
      <c r="AB54" s="9" t="s">
        <v>93</v>
      </c>
      <c r="AC54" s="397" t="s">
        <v>94</v>
      </c>
      <c r="AD54" s="397"/>
      <c r="AE54" s="397"/>
      <c r="AF54" s="12"/>
      <c r="AG54" s="11"/>
    </row>
    <row r="55" spans="1:33" ht="5.0999999999999996" customHeight="1" x14ac:dyDescent="0.4">
      <c r="A55" s="24"/>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25"/>
    </row>
    <row r="56" spans="1:33" ht="20.100000000000001" customHeight="1" x14ac:dyDescent="0.4">
      <c r="A56" s="26"/>
      <c r="B56" s="10"/>
      <c r="C56" s="10"/>
      <c r="D56" s="10"/>
      <c r="E56" s="20"/>
      <c r="F56" s="20"/>
      <c r="G56" s="20"/>
      <c r="H56" s="20"/>
      <c r="I56" s="20"/>
      <c r="J56" s="20"/>
      <c r="K56" s="20"/>
      <c r="L56" s="20"/>
      <c r="M56" s="20"/>
      <c r="N56" s="10" t="s">
        <v>251</v>
      </c>
      <c r="O56" s="518">
        <f>IF(★入力シート!G113="一級建築士","大臣",IF(★入力シート!G113="二級建築士","愛知県知事",IF(★入力シート!G113="木造建築士","愛知県知事",)))</f>
        <v>0</v>
      </c>
      <c r="P56" s="518"/>
      <c r="Q56" s="518"/>
      <c r="R56" s="518"/>
      <c r="S56" s="518"/>
      <c r="T56" s="20" t="s">
        <v>17</v>
      </c>
      <c r="U56" s="390" t="s">
        <v>95</v>
      </c>
      <c r="V56" s="390"/>
      <c r="W56" s="390"/>
      <c r="X56" s="518">
        <f>★入力シート!G114</f>
        <v>0</v>
      </c>
      <c r="Y56" s="518"/>
      <c r="Z56" s="518"/>
      <c r="AA56" s="518"/>
      <c r="AB56" s="518"/>
      <c r="AC56" s="518"/>
      <c r="AD56" s="518"/>
      <c r="AE56" s="20" t="s">
        <v>96</v>
      </c>
      <c r="AF56" s="20"/>
      <c r="AG56" s="27"/>
    </row>
    <row r="57" spans="1:33" ht="20.100000000000001" customHeight="1" x14ac:dyDescent="0.4">
      <c r="A57" s="17"/>
      <c r="B57" s="3"/>
      <c r="C57" s="3"/>
      <c r="D57" s="3"/>
      <c r="E57" s="3"/>
      <c r="F57" s="3"/>
      <c r="G57" s="3"/>
      <c r="H57" s="3"/>
      <c r="AA57" s="3"/>
      <c r="AB57" s="3"/>
      <c r="AC57" s="3"/>
      <c r="AD57" s="3"/>
      <c r="AE57" s="3"/>
      <c r="AF57" s="3"/>
      <c r="AG57" s="17"/>
    </row>
    <row r="58" spans="1:33" ht="15" customHeight="1" x14ac:dyDescent="0.4">
      <c r="A58" s="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7"/>
    </row>
    <row r="59" spans="1:33" ht="15" customHeight="1" x14ac:dyDescent="0.4">
      <c r="A59" s="17"/>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7"/>
    </row>
    <row r="60" spans="1:33" ht="15" customHeight="1" x14ac:dyDescent="0.4">
      <c r="A60" s="17"/>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7"/>
    </row>
    <row r="61" spans="1:33" ht="15" customHeight="1" x14ac:dyDescent="0.4">
      <c r="A61" s="17"/>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17"/>
    </row>
    <row r="62" spans="1:33" ht="15" customHeight="1" x14ac:dyDescent="0.4">
      <c r="A62" s="17"/>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17"/>
    </row>
    <row r="63" spans="1:33" ht="15" customHeight="1" x14ac:dyDescent="0.4">
      <c r="A63" s="17"/>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7"/>
    </row>
    <row r="64" spans="1:33" ht="15" customHeight="1" x14ac:dyDescent="0.4">
      <c r="A64" s="17"/>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17"/>
    </row>
    <row r="65" spans="1:33" ht="15" customHeight="1" x14ac:dyDescent="0.4">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sheetData>
  <mergeCells count="74">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Y12:Z12"/>
    <mergeCell ref="O12:P12"/>
    <mergeCell ref="Q12:X12"/>
    <mergeCell ref="A28:F28"/>
    <mergeCell ref="G28:AG28"/>
    <mergeCell ref="A13:AG14"/>
    <mergeCell ref="A16:AG16"/>
    <mergeCell ref="A18:AG18"/>
    <mergeCell ref="J20:T20"/>
    <mergeCell ref="A22:AG22"/>
    <mergeCell ref="J24:K24"/>
    <mergeCell ref="L24:M24"/>
    <mergeCell ref="O24:P24"/>
    <mergeCell ref="R24:S24"/>
    <mergeCell ref="A26:AG26"/>
    <mergeCell ref="U20:AB20"/>
    <mergeCell ref="AE20:AF20"/>
    <mergeCell ref="A29:F30"/>
    <mergeCell ref="H29:AG29"/>
    <mergeCell ref="G30:AG30"/>
    <mergeCell ref="A32:AG32"/>
    <mergeCell ref="A34:F34"/>
    <mergeCell ref="G34:H34"/>
    <mergeCell ref="I34:J34"/>
    <mergeCell ref="L34:M34"/>
    <mergeCell ref="O34:P34"/>
    <mergeCell ref="S34:T34"/>
    <mergeCell ref="U34:V34"/>
    <mergeCell ref="X34:Y34"/>
    <mergeCell ref="AA34:AB34"/>
    <mergeCell ref="A36:AG36"/>
    <mergeCell ref="A40:AG40"/>
    <mergeCell ref="A48:AG48"/>
    <mergeCell ref="A49:AG50"/>
    <mergeCell ref="W51:X51"/>
    <mergeCell ref="Y51:Z51"/>
    <mergeCell ref="AB51:AC51"/>
    <mergeCell ref="AE51:AF51"/>
    <mergeCell ref="A41:AG41"/>
    <mergeCell ref="A42:AG42"/>
    <mergeCell ref="A46:AG46"/>
    <mergeCell ref="A38:AG39"/>
    <mergeCell ref="A44:AG45"/>
    <mergeCell ref="A43:AG43"/>
    <mergeCell ref="O56:S56"/>
    <mergeCell ref="U56:W56"/>
    <mergeCell ref="X56:AD56"/>
    <mergeCell ref="F52:O52"/>
    <mergeCell ref="P52:S52"/>
    <mergeCell ref="F54:J54"/>
    <mergeCell ref="R54:S54"/>
    <mergeCell ref="V54:W54"/>
    <mergeCell ref="Z54:AA54"/>
    <mergeCell ref="AC54:AE54"/>
    <mergeCell ref="T52:AG52"/>
  </mergeCells>
  <phoneticPr fontId="1"/>
  <pageMargins left="0.78740157480314965" right="0.78740157480314965" top="0.78740157480314965" bottom="0.78740157480314965" header="0" footer="0"/>
  <pageSetup paperSize="9" scale="88" orientation="portrait" blackAndWhite="1" r:id="rId1"/>
  <ignoredErrors>
    <ignoredError sqref="T52 Q54 U54 Y54 O56 X56"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9" tint="0.39997558519241921"/>
  </sheetPr>
  <dimension ref="A1:AG51"/>
  <sheetViews>
    <sheetView view="pageBreakPreview" topLeftCell="A28" zoomScaleNormal="100" zoomScaleSheetLayoutView="100" workbookViewId="0">
      <selection activeCell="AJ56" sqref="AJ56"/>
    </sheetView>
  </sheetViews>
  <sheetFormatPr defaultColWidth="2.625" defaultRowHeight="17.100000000000001" customHeight="1" x14ac:dyDescent="0.4"/>
  <cols>
    <col min="1" max="33" width="2.625" style="28"/>
    <col min="34" max="34" width="1.625" style="28" customWidth="1"/>
    <col min="35" max="36" width="2.625" style="28"/>
    <col min="37" max="37" width="8.5" style="28" bestFit="1" customWidth="1"/>
    <col min="38" max="39" width="2.625" style="28"/>
    <col min="40" max="40" width="3.125" style="28" customWidth="1"/>
    <col min="41" max="16384" width="2.625" style="28"/>
  </cols>
  <sheetData>
    <row r="1" spans="1:33" ht="15" customHeight="1" x14ac:dyDescent="0.4">
      <c r="A1" s="436" t="s">
        <v>97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20.100000000000001"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362</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row r="12" spans="1:33" ht="15" customHeight="1" x14ac:dyDescent="0.4">
      <c r="A12" s="435" t="s">
        <v>98</v>
      </c>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row>
    <row r="13" spans="1:33" ht="15" customHeight="1" x14ac:dyDescent="0.4">
      <c r="A13" s="435"/>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15" customHeight="1" x14ac:dyDescent="0.4">
      <c r="A15" s="434" t="s">
        <v>50</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row>
    <row r="16" spans="1:33" ht="15" customHeight="1" x14ac:dyDescent="0.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33" ht="15" customHeight="1" x14ac:dyDescent="0.4">
      <c r="A17" s="436" t="s">
        <v>71</v>
      </c>
      <c r="B17" s="436"/>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row>
    <row r="18" spans="1:33" ht="5.0999999999999996" customHeight="1" x14ac:dyDescent="0.4">
      <c r="A18" s="29"/>
      <c r="B18" s="29"/>
      <c r="C18" s="29"/>
      <c r="D18" s="29"/>
      <c r="E18" s="29"/>
      <c r="F18" s="29"/>
      <c r="G18" s="29"/>
      <c r="H18" s="29"/>
      <c r="I18" s="29"/>
    </row>
    <row r="19" spans="1:33" ht="15" customHeight="1" x14ac:dyDescent="0.4">
      <c r="A19" s="29"/>
      <c r="B19" s="29"/>
      <c r="C19" s="29"/>
      <c r="D19" s="29"/>
      <c r="E19" s="29"/>
      <c r="F19" s="29"/>
      <c r="G19" s="29"/>
      <c r="H19" s="29"/>
      <c r="I19" s="29"/>
      <c r="J19" s="443">
        <f>★入力シート!G53</f>
        <v>0</v>
      </c>
      <c r="K19" s="443"/>
      <c r="L19" s="443"/>
      <c r="M19" s="443"/>
      <c r="N19" s="443"/>
      <c r="O19" s="443"/>
      <c r="P19" s="443"/>
      <c r="Q19" s="443"/>
      <c r="R19" s="443"/>
      <c r="S19" s="443"/>
      <c r="T19" s="443"/>
      <c r="U19" s="390" t="s">
        <v>345</v>
      </c>
      <c r="V19" s="390"/>
      <c r="W19" s="390"/>
      <c r="X19" s="390"/>
      <c r="Y19" s="390"/>
      <c r="Z19" s="390"/>
      <c r="AA19" s="390"/>
      <c r="AB19" s="390"/>
      <c r="AC19" s="20" t="s">
        <v>16</v>
      </c>
      <c r="AD19" s="199" t="str">
        <f>IF(★入力シート!G77="１段階目","１",IF(★入力シート!G77="２段階目","２",""))</f>
        <v/>
      </c>
      <c r="AE19" s="390" t="s">
        <v>364</v>
      </c>
      <c r="AF19" s="390"/>
      <c r="AG19" s="20" t="s">
        <v>365</v>
      </c>
    </row>
    <row r="20" spans="1:33" ht="15" customHeight="1" x14ac:dyDescent="0.4">
      <c r="A20" s="29"/>
      <c r="B20" s="29"/>
      <c r="C20" s="29"/>
      <c r="D20" s="29"/>
      <c r="E20" s="29"/>
      <c r="F20" s="29"/>
      <c r="G20" s="29"/>
      <c r="H20" s="29"/>
      <c r="I20" s="29"/>
    </row>
    <row r="21" spans="1:33" ht="15" customHeight="1" x14ac:dyDescent="0.4">
      <c r="A21" s="436" t="s">
        <v>99</v>
      </c>
      <c r="B21" s="436"/>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row>
    <row r="22" spans="1:33" ht="5.0999999999999996" customHeight="1" x14ac:dyDescent="0.4">
      <c r="A22" s="29"/>
      <c r="B22" s="29"/>
      <c r="C22" s="29"/>
      <c r="D22" s="29"/>
      <c r="E22" s="29"/>
      <c r="F22" s="29"/>
      <c r="G22" s="29"/>
      <c r="H22" s="29"/>
      <c r="I22" s="29"/>
    </row>
    <row r="23" spans="1:33" ht="30" customHeight="1" x14ac:dyDescent="0.4">
      <c r="A23" s="29"/>
      <c r="B23" s="29"/>
      <c r="D23" s="473" t="s">
        <v>100</v>
      </c>
      <c r="E23" s="474"/>
      <c r="F23" s="534"/>
      <c r="G23" s="543" t="e">
        <f>MOD(ROUNDDOWN((★入力シート!G186+★入力シート!G187)/100000,0),10)</f>
        <v>#VALUE!</v>
      </c>
      <c r="H23" s="544"/>
      <c r="I23" s="31"/>
      <c r="J23" s="543" t="e">
        <f>MOD(ROUNDDOWN((★入力シート!G186+★入力シート!G187)/10000,0),10)</f>
        <v>#VALUE!</v>
      </c>
      <c r="K23" s="544"/>
      <c r="L23" s="31"/>
      <c r="M23" s="543" t="e">
        <f>MOD(ROUNDDOWN((★入力シート!G186+★入力シート!G187)/1000,0),10)</f>
        <v>#VALUE!</v>
      </c>
      <c r="N23" s="544"/>
      <c r="O23" s="31"/>
      <c r="P23" s="547">
        <v>0</v>
      </c>
      <c r="Q23" s="548"/>
      <c r="R23" s="31"/>
      <c r="S23" s="547">
        <v>0</v>
      </c>
      <c r="T23" s="548"/>
      <c r="U23" s="31"/>
      <c r="V23" s="547">
        <v>0</v>
      </c>
      <c r="W23" s="548"/>
      <c r="X23" s="31"/>
      <c r="Y23" s="191"/>
      <c r="Z23" s="192"/>
      <c r="AA23" s="34"/>
    </row>
    <row r="24" spans="1:33" ht="30" customHeight="1" x14ac:dyDescent="0.4">
      <c r="A24" s="29"/>
      <c r="B24" s="29"/>
      <c r="D24" s="477"/>
      <c r="E24" s="470"/>
      <c r="F24" s="489"/>
      <c r="G24" s="545"/>
      <c r="H24" s="546"/>
      <c r="I24" s="32" t="s">
        <v>102</v>
      </c>
      <c r="J24" s="545"/>
      <c r="K24" s="546"/>
      <c r="L24" s="32" t="s">
        <v>103</v>
      </c>
      <c r="M24" s="545"/>
      <c r="N24" s="546"/>
      <c r="O24" s="32" t="s">
        <v>104</v>
      </c>
      <c r="P24" s="549"/>
      <c r="Q24" s="550"/>
      <c r="R24" s="32" t="s">
        <v>101</v>
      </c>
      <c r="S24" s="549"/>
      <c r="T24" s="550"/>
      <c r="U24" s="32" t="s">
        <v>102</v>
      </c>
      <c r="V24" s="549"/>
      <c r="W24" s="550"/>
      <c r="X24" s="32" t="s">
        <v>45</v>
      </c>
      <c r="Y24" s="191"/>
      <c r="Z24" s="192"/>
      <c r="AA24" s="34"/>
    </row>
    <row r="25" spans="1:33" ht="15" customHeight="1" x14ac:dyDescent="0.4">
      <c r="A25" s="29"/>
      <c r="B25" s="29"/>
      <c r="C25" s="29"/>
      <c r="D25" s="29"/>
      <c r="E25" s="29"/>
      <c r="F25" s="29"/>
      <c r="G25" s="29"/>
      <c r="H25" s="29"/>
      <c r="I25" s="29"/>
    </row>
    <row r="26" spans="1:33" ht="15" customHeight="1" x14ac:dyDescent="0.4">
      <c r="A26" s="436" t="s">
        <v>105</v>
      </c>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row>
    <row r="27" spans="1:33" ht="5.0999999999999996" customHeight="1" x14ac:dyDescent="0.4">
      <c r="A27" s="29"/>
      <c r="B27" s="29"/>
      <c r="C27" s="29"/>
      <c r="D27" s="29"/>
      <c r="E27" s="29"/>
      <c r="F27" s="29"/>
      <c r="G27" s="29"/>
      <c r="H27" s="29"/>
      <c r="I27" s="29"/>
    </row>
    <row r="28" spans="1:33" ht="5.0999999999999996" customHeight="1" x14ac:dyDescent="0.4">
      <c r="A28" s="29"/>
      <c r="B28" s="29"/>
      <c r="C28" s="29"/>
      <c r="D28" s="525" t="s">
        <v>106</v>
      </c>
      <c r="E28" s="526"/>
      <c r="F28" s="527"/>
      <c r="G28" s="473" t="s">
        <v>107</v>
      </c>
      <c r="H28" s="474"/>
      <c r="I28" s="474"/>
      <c r="J28" s="474"/>
      <c r="K28" s="534"/>
      <c r="L28" s="33"/>
      <c r="M28" s="33"/>
      <c r="N28" s="33"/>
      <c r="O28" s="33"/>
      <c r="P28" s="33"/>
      <c r="Q28" s="33"/>
      <c r="R28" s="33"/>
      <c r="S28" s="33"/>
      <c r="T28" s="33"/>
      <c r="U28" s="33"/>
      <c r="V28" s="33"/>
      <c r="W28" s="33"/>
      <c r="X28" s="33"/>
      <c r="Y28" s="33"/>
      <c r="Z28" s="33"/>
      <c r="AA28" s="31"/>
    </row>
    <row r="29" spans="1:33" ht="20.100000000000001" customHeight="1" x14ac:dyDescent="0.4">
      <c r="A29" s="29"/>
      <c r="B29" s="29"/>
      <c r="C29" s="29"/>
      <c r="D29" s="528"/>
      <c r="E29" s="529"/>
      <c r="F29" s="530"/>
      <c r="G29" s="475"/>
      <c r="H29" s="476"/>
      <c r="I29" s="476"/>
      <c r="J29" s="476"/>
      <c r="K29" s="524"/>
      <c r="L29" s="535"/>
      <c r="M29" s="535"/>
      <c r="N29" s="535"/>
      <c r="O29" s="535"/>
      <c r="P29" s="535"/>
      <c r="Q29" s="160" t="s">
        <v>400</v>
      </c>
      <c r="R29" s="476" t="s">
        <v>108</v>
      </c>
      <c r="S29" s="476"/>
      <c r="T29" s="535"/>
      <c r="U29" s="535"/>
      <c r="V29" s="535"/>
      <c r="W29" s="535"/>
      <c r="X29" s="535"/>
      <c r="Y29" s="160" t="s">
        <v>400</v>
      </c>
      <c r="Z29" s="476" t="s">
        <v>109</v>
      </c>
      <c r="AA29" s="524"/>
    </row>
    <row r="30" spans="1:33" ht="5.0999999999999996" customHeight="1" x14ac:dyDescent="0.4">
      <c r="A30" s="29"/>
      <c r="B30" s="29"/>
      <c r="C30" s="29"/>
      <c r="D30" s="528"/>
      <c r="E30" s="529"/>
      <c r="F30" s="530"/>
      <c r="G30" s="475"/>
      <c r="H30" s="476"/>
      <c r="I30" s="476"/>
      <c r="J30" s="476"/>
      <c r="K30" s="524"/>
      <c r="L30" s="535"/>
      <c r="M30" s="535"/>
      <c r="N30" s="535"/>
      <c r="O30" s="535"/>
      <c r="P30" s="535"/>
      <c r="Q30" s="34"/>
      <c r="R30" s="35"/>
      <c r="S30" s="35"/>
      <c r="T30" s="535"/>
      <c r="U30" s="535"/>
      <c r="V30" s="535"/>
      <c r="W30" s="535"/>
      <c r="X30" s="535"/>
      <c r="Y30" s="34"/>
      <c r="Z30" s="35"/>
      <c r="AA30" s="36"/>
    </row>
    <row r="31" spans="1:33" ht="20.100000000000001" customHeight="1" x14ac:dyDescent="0.4">
      <c r="A31" s="29"/>
      <c r="B31" s="29"/>
      <c r="C31" s="29"/>
      <c r="D31" s="528"/>
      <c r="E31" s="529"/>
      <c r="F31" s="530"/>
      <c r="G31" s="475"/>
      <c r="H31" s="476"/>
      <c r="I31" s="476"/>
      <c r="J31" s="476"/>
      <c r="K31" s="524"/>
      <c r="L31" s="535"/>
      <c r="M31" s="535"/>
      <c r="N31" s="535"/>
      <c r="O31" s="535"/>
      <c r="P31" s="535"/>
      <c r="Q31" s="160" t="s">
        <v>400</v>
      </c>
      <c r="R31" s="476" t="s">
        <v>110</v>
      </c>
      <c r="S31" s="476"/>
      <c r="T31" s="535"/>
      <c r="U31" s="535"/>
      <c r="V31" s="535"/>
      <c r="W31" s="535"/>
      <c r="X31" s="535"/>
      <c r="Y31" s="160" t="s">
        <v>400</v>
      </c>
      <c r="Z31" s="476" t="s">
        <v>111</v>
      </c>
      <c r="AA31" s="524"/>
    </row>
    <row r="32" spans="1:33" ht="5.0999999999999996" customHeight="1" x14ac:dyDescent="0.4">
      <c r="A32" s="29"/>
      <c r="B32" s="29"/>
      <c r="C32" s="29"/>
      <c r="D32" s="528"/>
      <c r="E32" s="529"/>
      <c r="F32" s="530"/>
      <c r="G32" s="475"/>
      <c r="H32" s="476"/>
      <c r="I32" s="476"/>
      <c r="J32" s="476"/>
      <c r="K32" s="524"/>
      <c r="L32" s="535"/>
      <c r="M32" s="535"/>
      <c r="N32" s="535"/>
      <c r="O32" s="535"/>
      <c r="P32" s="535"/>
      <c r="Q32" s="34"/>
      <c r="R32" s="35"/>
      <c r="S32" s="35"/>
      <c r="T32" s="535"/>
      <c r="U32" s="535"/>
      <c r="V32" s="535"/>
      <c r="W32" s="535"/>
      <c r="X32" s="535"/>
      <c r="Y32" s="34"/>
      <c r="Z32" s="35"/>
      <c r="AA32" s="36"/>
    </row>
    <row r="33" spans="1:33" ht="20.100000000000001" customHeight="1" x14ac:dyDescent="0.4">
      <c r="A33" s="29"/>
      <c r="B33" s="29"/>
      <c r="C33" s="29"/>
      <c r="D33" s="528"/>
      <c r="E33" s="529"/>
      <c r="F33" s="530"/>
      <c r="G33" s="475"/>
      <c r="H33" s="476"/>
      <c r="I33" s="476"/>
      <c r="J33" s="476"/>
      <c r="K33" s="524"/>
      <c r="L33" s="535"/>
      <c r="M33" s="535"/>
      <c r="N33" s="535"/>
      <c r="O33" s="535"/>
      <c r="P33" s="535"/>
      <c r="Q33" s="160" t="s">
        <v>400</v>
      </c>
      <c r="R33" s="476" t="s">
        <v>112</v>
      </c>
      <c r="S33" s="476"/>
      <c r="T33" s="535"/>
      <c r="U33" s="535"/>
      <c r="V33" s="535"/>
      <c r="W33" s="535"/>
      <c r="X33" s="535"/>
      <c r="Y33" s="160" t="s">
        <v>400</v>
      </c>
      <c r="Z33" s="476" t="s">
        <v>113</v>
      </c>
      <c r="AA33" s="524"/>
    </row>
    <row r="34" spans="1:33" ht="5.0999999999999996" customHeight="1" x14ac:dyDescent="0.4">
      <c r="A34" s="29"/>
      <c r="B34" s="29"/>
      <c r="C34" s="29"/>
      <c r="D34" s="528"/>
      <c r="E34" s="529"/>
      <c r="F34" s="530"/>
      <c r="G34" s="477"/>
      <c r="H34" s="470"/>
      <c r="I34" s="470"/>
      <c r="J34" s="470"/>
      <c r="K34" s="489"/>
      <c r="L34" s="37"/>
      <c r="M34" s="37"/>
      <c r="N34" s="37"/>
      <c r="O34" s="37"/>
      <c r="P34" s="37"/>
      <c r="Q34" s="37"/>
      <c r="R34" s="37"/>
      <c r="S34" s="37"/>
      <c r="T34" s="37"/>
      <c r="U34" s="37"/>
      <c r="V34" s="37"/>
      <c r="W34" s="37"/>
      <c r="X34" s="37"/>
      <c r="Y34" s="37"/>
      <c r="Z34" s="37"/>
      <c r="AA34" s="32"/>
    </row>
    <row r="35" spans="1:33" ht="20.100000000000001" customHeight="1" x14ac:dyDescent="0.4">
      <c r="A35" s="29"/>
      <c r="B35" s="29"/>
      <c r="C35" s="29"/>
      <c r="D35" s="528"/>
      <c r="E35" s="529"/>
      <c r="F35" s="530"/>
      <c r="G35" s="473" t="s">
        <v>114</v>
      </c>
      <c r="H35" s="474"/>
      <c r="I35" s="474"/>
      <c r="J35" s="474"/>
      <c r="K35" s="534"/>
      <c r="L35" s="33"/>
      <c r="M35" s="33"/>
      <c r="N35" s="33"/>
      <c r="O35" s="33"/>
      <c r="P35" s="33"/>
      <c r="Q35" s="33"/>
      <c r="R35" s="33"/>
      <c r="S35" s="33"/>
      <c r="T35" s="33"/>
      <c r="U35" s="33"/>
      <c r="V35" s="33"/>
      <c r="W35" s="33"/>
      <c r="X35" s="33"/>
      <c r="Y35" s="33"/>
      <c r="Z35" s="33"/>
      <c r="AA35" s="31"/>
    </row>
    <row r="36" spans="1:33" ht="20.100000000000001" customHeight="1" x14ac:dyDescent="0.4">
      <c r="A36" s="29"/>
      <c r="B36" s="29"/>
      <c r="C36" s="29"/>
      <c r="D36" s="528"/>
      <c r="E36" s="529"/>
      <c r="F36" s="530"/>
      <c r="G36" s="475"/>
      <c r="H36" s="476"/>
      <c r="I36" s="476"/>
      <c r="J36" s="476"/>
      <c r="K36" s="524"/>
      <c r="L36" s="34"/>
      <c r="M36" s="34"/>
      <c r="N36" s="160" t="s">
        <v>400</v>
      </c>
      <c r="O36" s="476" t="s">
        <v>115</v>
      </c>
      <c r="P36" s="476"/>
      <c r="Q36" s="34"/>
      <c r="R36" s="34"/>
      <c r="S36" s="34" t="s">
        <v>116</v>
      </c>
      <c r="T36" s="34"/>
      <c r="U36" s="34"/>
      <c r="V36" s="160" t="s">
        <v>400</v>
      </c>
      <c r="W36" s="476" t="s">
        <v>117</v>
      </c>
      <c r="X36" s="476"/>
      <c r="Y36" s="34"/>
      <c r="Z36" s="34"/>
      <c r="AA36" s="38"/>
    </row>
    <row r="37" spans="1:33" ht="20.100000000000001" customHeight="1" x14ac:dyDescent="0.4">
      <c r="A37" s="29"/>
      <c r="B37" s="29"/>
      <c r="C37" s="29"/>
      <c r="D37" s="528"/>
      <c r="E37" s="529"/>
      <c r="F37" s="530"/>
      <c r="G37" s="477"/>
      <c r="H37" s="470"/>
      <c r="I37" s="470"/>
      <c r="J37" s="470"/>
      <c r="K37" s="489"/>
      <c r="L37" s="37"/>
      <c r="M37" s="37"/>
      <c r="N37" s="37"/>
      <c r="O37" s="37"/>
      <c r="P37" s="37"/>
      <c r="Q37" s="37"/>
      <c r="R37" s="37"/>
      <c r="S37" s="37"/>
      <c r="T37" s="37"/>
      <c r="U37" s="37"/>
      <c r="V37" s="37"/>
      <c r="W37" s="37"/>
      <c r="X37" s="37"/>
      <c r="Y37" s="37"/>
      <c r="Z37" s="37"/>
      <c r="AA37" s="32"/>
    </row>
    <row r="38" spans="1:33" ht="20.100000000000001" customHeight="1" x14ac:dyDescent="0.4">
      <c r="A38" s="29"/>
      <c r="B38" s="29"/>
      <c r="C38" s="29"/>
      <c r="D38" s="528"/>
      <c r="E38" s="529"/>
      <c r="F38" s="530"/>
      <c r="G38" s="488" t="s">
        <v>118</v>
      </c>
      <c r="H38" s="488"/>
      <c r="I38" s="488"/>
      <c r="J38" s="488"/>
      <c r="K38" s="488"/>
      <c r="L38" s="540"/>
      <c r="M38" s="540"/>
      <c r="N38" s="540"/>
      <c r="O38" s="540"/>
      <c r="P38" s="540"/>
      <c r="Q38" s="540"/>
      <c r="R38" s="540"/>
      <c r="S38" s="540"/>
      <c r="T38" s="540"/>
      <c r="U38" s="540"/>
      <c r="V38" s="540"/>
      <c r="W38" s="540"/>
      <c r="X38" s="540"/>
      <c r="Y38" s="540"/>
      <c r="Z38" s="540"/>
      <c r="AA38" s="540"/>
    </row>
    <row r="39" spans="1:33" ht="20.100000000000001" customHeight="1" x14ac:dyDescent="0.4">
      <c r="A39" s="29"/>
      <c r="B39" s="29"/>
      <c r="C39" s="29"/>
      <c r="D39" s="528"/>
      <c r="E39" s="529"/>
      <c r="F39" s="530"/>
      <c r="G39" s="488"/>
      <c r="H39" s="488"/>
      <c r="I39" s="488"/>
      <c r="J39" s="488"/>
      <c r="K39" s="488"/>
      <c r="L39" s="540"/>
      <c r="M39" s="540"/>
      <c r="N39" s="540"/>
      <c r="O39" s="540"/>
      <c r="P39" s="540"/>
      <c r="Q39" s="540"/>
      <c r="R39" s="540"/>
      <c r="S39" s="540"/>
      <c r="T39" s="540"/>
      <c r="U39" s="540"/>
      <c r="V39" s="540"/>
      <c r="W39" s="540"/>
      <c r="X39" s="540"/>
      <c r="Y39" s="540"/>
      <c r="Z39" s="540"/>
      <c r="AA39" s="540"/>
    </row>
    <row r="40" spans="1:33" ht="20.100000000000001" customHeight="1" x14ac:dyDescent="0.4">
      <c r="A40" s="29"/>
      <c r="B40" s="29"/>
      <c r="C40" s="29"/>
      <c r="D40" s="528"/>
      <c r="E40" s="529"/>
      <c r="F40" s="530"/>
      <c r="G40" s="488"/>
      <c r="H40" s="488"/>
      <c r="I40" s="488"/>
      <c r="J40" s="488"/>
      <c r="K40" s="488"/>
      <c r="L40" s="540"/>
      <c r="M40" s="540"/>
      <c r="N40" s="540"/>
      <c r="O40" s="540"/>
      <c r="P40" s="540"/>
      <c r="Q40" s="540"/>
      <c r="R40" s="540"/>
      <c r="S40" s="540"/>
      <c r="T40" s="540"/>
      <c r="U40" s="540"/>
      <c r="V40" s="540"/>
      <c r="W40" s="540"/>
      <c r="X40" s="540"/>
      <c r="Y40" s="540"/>
      <c r="Z40" s="540"/>
      <c r="AA40" s="540"/>
    </row>
    <row r="41" spans="1:33" ht="20.100000000000001" customHeight="1" x14ac:dyDescent="0.4">
      <c r="A41" s="29"/>
      <c r="B41" s="29"/>
      <c r="C41" s="29"/>
      <c r="D41" s="528"/>
      <c r="E41" s="529"/>
      <c r="F41" s="530"/>
      <c r="G41" s="541" t="s">
        <v>119</v>
      </c>
      <c r="H41" s="541"/>
      <c r="I41" s="541"/>
      <c r="J41" s="541"/>
      <c r="K41" s="541"/>
      <c r="L41" s="542"/>
      <c r="M41" s="542"/>
      <c r="N41" s="542"/>
      <c r="O41" s="542"/>
      <c r="P41" s="542"/>
      <c r="Q41" s="542"/>
      <c r="R41" s="542"/>
      <c r="S41" s="542"/>
      <c r="T41" s="542"/>
      <c r="U41" s="542"/>
      <c r="V41" s="542"/>
      <c r="W41" s="542"/>
      <c r="X41" s="542"/>
      <c r="Y41" s="542"/>
      <c r="Z41" s="542"/>
      <c r="AA41" s="542"/>
    </row>
    <row r="42" spans="1:33" ht="20.100000000000001" customHeight="1" x14ac:dyDescent="0.4">
      <c r="A42" s="29"/>
      <c r="B42" s="29"/>
      <c r="C42" s="29"/>
      <c r="D42" s="528"/>
      <c r="E42" s="529"/>
      <c r="F42" s="530"/>
      <c r="G42" s="536" t="s">
        <v>120</v>
      </c>
      <c r="H42" s="536"/>
      <c r="I42" s="536"/>
      <c r="J42" s="536"/>
      <c r="K42" s="536"/>
      <c r="L42" s="538"/>
      <c r="M42" s="538"/>
      <c r="N42" s="538"/>
      <c r="O42" s="538"/>
      <c r="P42" s="538"/>
      <c r="Q42" s="538"/>
      <c r="R42" s="538"/>
      <c r="S42" s="538"/>
      <c r="T42" s="538"/>
      <c r="U42" s="538"/>
      <c r="V42" s="538"/>
      <c r="W42" s="538"/>
      <c r="X42" s="538"/>
      <c r="Y42" s="538"/>
      <c r="Z42" s="538"/>
      <c r="AA42" s="538"/>
    </row>
    <row r="43" spans="1:33" ht="20.100000000000001" customHeight="1" x14ac:dyDescent="0.4">
      <c r="A43" s="29"/>
      <c r="B43" s="29"/>
      <c r="C43" s="29"/>
      <c r="D43" s="531"/>
      <c r="E43" s="532"/>
      <c r="F43" s="533"/>
      <c r="G43" s="537"/>
      <c r="H43" s="537"/>
      <c r="I43" s="537"/>
      <c r="J43" s="537"/>
      <c r="K43" s="537"/>
      <c r="L43" s="539"/>
      <c r="M43" s="539"/>
      <c r="N43" s="539"/>
      <c r="O43" s="539"/>
      <c r="P43" s="539"/>
      <c r="Q43" s="539"/>
      <c r="R43" s="539"/>
      <c r="S43" s="539"/>
      <c r="T43" s="539"/>
      <c r="U43" s="539"/>
      <c r="V43" s="539"/>
      <c r="W43" s="539"/>
      <c r="X43" s="539"/>
      <c r="Y43" s="539"/>
      <c r="Z43" s="539"/>
      <c r="AA43" s="539"/>
    </row>
    <row r="44" spans="1:33" ht="15" customHeight="1" x14ac:dyDescent="0.4">
      <c r="A44" s="30"/>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0"/>
    </row>
    <row r="45" spans="1:33" s="204" customFormat="1" ht="15" customHeight="1" x14ac:dyDescent="0.4">
      <c r="A45" s="347"/>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row>
    <row r="46" spans="1:33" s="204" customFormat="1" ht="5.0999999999999996" customHeight="1" x14ac:dyDescent="0.4">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row>
    <row r="47" spans="1:33" ht="15" customHeight="1" x14ac:dyDescent="0.4">
      <c r="A47" s="347"/>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row>
    <row r="48" spans="1:33" ht="15" customHeight="1" x14ac:dyDescent="0.4">
      <c r="A48" s="347"/>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row>
    <row r="49" spans="1:33" ht="15" customHeight="1" x14ac:dyDescent="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9">
    <mergeCell ref="A4:AG4"/>
    <mergeCell ref="A1:AG1"/>
    <mergeCell ref="W2:X2"/>
    <mergeCell ref="Y2:Z2"/>
    <mergeCell ref="AB2:AC2"/>
    <mergeCell ref="AE2:AF2"/>
    <mergeCell ref="P23:Q24"/>
    <mergeCell ref="S23:T24"/>
    <mergeCell ref="V23:W24"/>
    <mergeCell ref="O6:O8"/>
    <mergeCell ref="P6:S7"/>
    <mergeCell ref="U6:AG6"/>
    <mergeCell ref="T7:AG7"/>
    <mergeCell ref="P8:S8"/>
    <mergeCell ref="AE19:AF19"/>
    <mergeCell ref="U19:AB19"/>
    <mergeCell ref="T8:AG8"/>
    <mergeCell ref="R33:S33"/>
    <mergeCell ref="G41:K41"/>
    <mergeCell ref="L41:AA41"/>
    <mergeCell ref="G38:K40"/>
    <mergeCell ref="A10:AF10"/>
    <mergeCell ref="A12:AG13"/>
    <mergeCell ref="A15:AG15"/>
    <mergeCell ref="A17:AG17"/>
    <mergeCell ref="J19:T19"/>
    <mergeCell ref="G35:K37"/>
    <mergeCell ref="A21:AG21"/>
    <mergeCell ref="D23:F24"/>
    <mergeCell ref="G23:H24"/>
    <mergeCell ref="J23:K24"/>
    <mergeCell ref="M23:N24"/>
    <mergeCell ref="A26:AG26"/>
    <mergeCell ref="A45:AG45"/>
    <mergeCell ref="A47:AG48"/>
    <mergeCell ref="Z29:AA29"/>
    <mergeCell ref="R31:S31"/>
    <mergeCell ref="Z31:AA31"/>
    <mergeCell ref="D28:F43"/>
    <mergeCell ref="G28:K34"/>
    <mergeCell ref="L29:P33"/>
    <mergeCell ref="R29:S29"/>
    <mergeCell ref="T29:X33"/>
    <mergeCell ref="G42:K43"/>
    <mergeCell ref="L42:AA43"/>
    <mergeCell ref="Z33:AA33"/>
    <mergeCell ref="O36:P36"/>
    <mergeCell ref="W36:X36"/>
    <mergeCell ref="L38:AA40"/>
  </mergeCells>
  <phoneticPr fontId="1"/>
  <dataValidations count="1">
    <dataValidation type="list" allowBlank="1" showInputMessage="1" showErrorMessage="1" sqref="Q29 Q33 Q31 Y29 Y33 Y31 N36 V36" xr:uid="{24C50000-8D68-4A1E-93E3-006585BB6C22}">
      <formula1>"✓,　"</formula1>
    </dataValidation>
  </dataValidations>
  <pageMargins left="0.78740157480314965" right="0.78740157480314965" top="0.78740157480314965" bottom="0.78740157480314965" header="0" footer="0"/>
  <pageSetup paperSize="9" scale="81" orientation="portrait" blackAndWhite="1" r:id="rId1"/>
  <ignoredErrors>
    <ignoredError sqref="G23 J23 M23" evalError="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4" tint="0.59999389629810485"/>
  </sheetPr>
  <dimension ref="A1:AG55"/>
  <sheetViews>
    <sheetView showZeros="0" view="pageBreakPreview" topLeftCell="A55" zoomScaleNormal="130" zoomScaleSheetLayoutView="100" workbookViewId="0">
      <selection activeCell="D23" sqref="D23:AG23"/>
    </sheetView>
  </sheetViews>
  <sheetFormatPr defaultColWidth="2.625" defaultRowHeight="15" customHeight="1" x14ac:dyDescent="0.4"/>
  <cols>
    <col min="1" max="16384" width="2.625" style="100"/>
  </cols>
  <sheetData>
    <row r="1" spans="1:33" ht="15" customHeight="1" x14ac:dyDescent="0.4">
      <c r="A1" s="588" t="s">
        <v>237</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row>
    <row r="2" spans="1:33" ht="15" customHeight="1" x14ac:dyDescent="0.4">
      <c r="A2" s="597" t="s">
        <v>363</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row>
    <row r="4" spans="1:33" ht="15" customHeight="1" x14ac:dyDescent="0.4">
      <c r="A4" s="588" t="s">
        <v>238</v>
      </c>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row>
    <row r="5" spans="1:33" ht="15" customHeight="1" x14ac:dyDescent="0.4">
      <c r="A5" s="588" t="s">
        <v>297</v>
      </c>
      <c r="B5" s="588"/>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row>
    <row r="6" spans="1:33" ht="15" customHeight="1" x14ac:dyDescent="0.4">
      <c r="B6" s="133" t="str">
        <f>IF(★入力シート!G96="岡崎市の無料耐震診断","☑","□")</f>
        <v>□</v>
      </c>
      <c r="C6" s="100" t="s">
        <v>239</v>
      </c>
      <c r="D6" s="588" t="s">
        <v>240</v>
      </c>
      <c r="E6" s="588"/>
      <c r="F6" s="588"/>
      <c r="G6" s="588"/>
      <c r="H6" s="588"/>
      <c r="I6" s="588"/>
      <c r="J6" s="588"/>
      <c r="K6" s="588"/>
      <c r="L6" s="588"/>
      <c r="M6" s="588"/>
      <c r="N6" s="588"/>
      <c r="O6" s="588"/>
      <c r="P6" s="588"/>
      <c r="Q6" s="588"/>
      <c r="R6" s="101" t="s">
        <v>87</v>
      </c>
      <c r="S6" s="598" t="str">
        <f>IF(★入力シート!G96="岡崎市の無料耐震診断",★入力シート!G97,"")</f>
        <v/>
      </c>
      <c r="T6" s="598"/>
      <c r="U6" s="598" t="str">
        <f>IF(★入力シート!G96="岡崎市の無料耐震診断",★入力シート!G98,"")</f>
        <v/>
      </c>
      <c r="V6" s="598"/>
      <c r="W6" s="590" t="s">
        <v>241</v>
      </c>
      <c r="X6" s="590"/>
      <c r="Y6" s="590"/>
      <c r="Z6" s="590"/>
      <c r="AA6" s="100" t="s">
        <v>93</v>
      </c>
    </row>
    <row r="7" spans="1:33" ht="15" customHeight="1" x14ac:dyDescent="0.4">
      <c r="B7" s="133" t="str">
        <f>IF(★入力シート!G96="㈶愛知建築住宅ｾﾝﾀｰの耐震診断","☑","□")</f>
        <v>□</v>
      </c>
      <c r="C7" s="100" t="s">
        <v>242</v>
      </c>
      <c r="D7" s="588" t="s">
        <v>243</v>
      </c>
      <c r="E7" s="588"/>
      <c r="F7" s="588"/>
      <c r="G7" s="588"/>
      <c r="H7" s="588"/>
      <c r="I7" s="588"/>
      <c r="J7" s="588"/>
      <c r="K7" s="588"/>
      <c r="L7" s="588"/>
      <c r="M7" s="588"/>
      <c r="N7" s="588"/>
      <c r="O7" s="588"/>
      <c r="P7" s="588"/>
      <c r="Q7" s="588"/>
      <c r="R7" s="588"/>
      <c r="S7" s="588"/>
      <c r="T7" s="588"/>
      <c r="U7" s="588"/>
      <c r="V7" s="588"/>
      <c r="W7" s="588"/>
      <c r="X7" s="102" t="s">
        <v>87</v>
      </c>
      <c r="Y7" s="598" t="str">
        <f>IF(★入力シート!G96="㈶愛知建築住宅ｾﾝﾀｰの耐震診断",★入力シート!G97,"")</f>
        <v/>
      </c>
      <c r="Z7" s="598"/>
      <c r="AA7" s="598" t="str">
        <f>IF(★入力シート!G96="㈶愛知建築住宅ｾﾝﾀｰの耐震診断",★入力シート!G98,"")</f>
        <v/>
      </c>
      <c r="AB7" s="598"/>
      <c r="AC7" s="590" t="s">
        <v>241</v>
      </c>
      <c r="AD7" s="590"/>
      <c r="AE7" s="590"/>
      <c r="AF7" s="590"/>
      <c r="AG7" s="100" t="s">
        <v>93</v>
      </c>
    </row>
    <row r="8" spans="1:33" s="103" customFormat="1" ht="5.0999999999999996" customHeight="1" x14ac:dyDescent="0.4">
      <c r="D8" s="104"/>
      <c r="E8" s="104"/>
      <c r="F8" s="104"/>
      <c r="G8" s="104"/>
      <c r="H8" s="104"/>
      <c r="I8" s="104"/>
      <c r="J8" s="104"/>
      <c r="K8" s="104"/>
      <c r="L8" s="104"/>
      <c r="M8" s="104"/>
      <c r="N8" s="104"/>
      <c r="O8" s="104"/>
      <c r="P8" s="104"/>
      <c r="Q8" s="104"/>
      <c r="R8" s="104"/>
      <c r="S8" s="104"/>
      <c r="T8" s="104"/>
      <c r="U8" s="104"/>
      <c r="V8" s="104"/>
      <c r="W8" s="104"/>
      <c r="X8" s="105"/>
      <c r="Y8" s="106"/>
      <c r="Z8" s="106"/>
      <c r="AA8" s="106"/>
      <c r="AB8" s="106"/>
      <c r="AC8" s="106"/>
      <c r="AD8" s="106"/>
      <c r="AE8" s="106"/>
      <c r="AF8" s="106"/>
    </row>
    <row r="9" spans="1:33" ht="15" customHeight="1" x14ac:dyDescent="0.4">
      <c r="A9" s="588" t="s">
        <v>244</v>
      </c>
      <c r="B9" s="588"/>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row>
    <row r="10" spans="1:33" ht="15" customHeight="1" x14ac:dyDescent="0.4">
      <c r="C10" s="590" t="s">
        <v>37</v>
      </c>
      <c r="D10" s="590"/>
      <c r="E10" s="592" t="s">
        <v>245</v>
      </c>
      <c r="F10" s="592"/>
      <c r="G10" s="592"/>
      <c r="H10" s="599">
        <f>★入力シート!G100</f>
        <v>0</v>
      </c>
      <c r="I10" s="599"/>
      <c r="J10" s="599"/>
      <c r="K10" s="599"/>
      <c r="N10" s="592" t="s">
        <v>246</v>
      </c>
      <c r="O10" s="592"/>
      <c r="P10" s="592"/>
      <c r="Q10" s="599">
        <f>★入力シート!G101</f>
        <v>0</v>
      </c>
      <c r="R10" s="599"/>
      <c r="S10" s="599"/>
      <c r="T10" s="599"/>
    </row>
    <row r="11" spans="1:33" ht="15" customHeight="1" x14ac:dyDescent="0.4">
      <c r="C11" s="590" t="s">
        <v>39</v>
      </c>
      <c r="D11" s="590"/>
      <c r="E11" s="592" t="s">
        <v>245</v>
      </c>
      <c r="F11" s="592"/>
      <c r="G11" s="592"/>
      <c r="H11" s="599">
        <f>★入力シート!G102</f>
        <v>0</v>
      </c>
      <c r="I11" s="599"/>
      <c r="J11" s="599"/>
      <c r="K11" s="599"/>
      <c r="N11" s="592" t="s">
        <v>246</v>
      </c>
      <c r="O11" s="592"/>
      <c r="P11" s="592"/>
      <c r="Q11" s="599">
        <f>★入力シート!G103</f>
        <v>0</v>
      </c>
      <c r="R11" s="599"/>
      <c r="S11" s="599"/>
      <c r="T11" s="599"/>
      <c r="W11" s="198"/>
      <c r="X11" s="198"/>
      <c r="Y11" s="198"/>
      <c r="Z11" s="198"/>
      <c r="AA11" s="198"/>
      <c r="AB11" s="198"/>
      <c r="AC11" s="198"/>
      <c r="AD11" s="198"/>
    </row>
    <row r="12" spans="1:33" s="103" customFormat="1" ht="5.0999999999999996" customHeight="1" x14ac:dyDescent="0.4">
      <c r="C12" s="106"/>
      <c r="D12" s="106"/>
      <c r="E12" s="107"/>
      <c r="F12" s="107"/>
      <c r="G12" s="107"/>
      <c r="H12" s="107"/>
      <c r="I12" s="107"/>
      <c r="J12" s="107"/>
      <c r="K12" s="107"/>
      <c r="N12" s="107"/>
      <c r="O12" s="107"/>
      <c r="P12" s="107"/>
      <c r="Q12" s="107"/>
      <c r="R12" s="107"/>
      <c r="S12" s="107"/>
      <c r="T12" s="107"/>
    </row>
    <row r="13" spans="1:33" ht="15" customHeight="1" x14ac:dyDescent="0.4">
      <c r="A13" s="588" t="s">
        <v>247</v>
      </c>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row>
    <row r="14" spans="1:33" ht="15" customHeight="1" x14ac:dyDescent="0.4">
      <c r="A14" s="590" t="s">
        <v>248</v>
      </c>
      <c r="B14" s="590"/>
      <c r="C14" s="590"/>
      <c r="D14" s="590"/>
      <c r="E14" s="590"/>
      <c r="F14" s="590"/>
      <c r="G14" s="590"/>
      <c r="H14" s="590"/>
      <c r="I14" s="102"/>
      <c r="L14" s="570">
        <f>★入力シート!G53</f>
        <v>0</v>
      </c>
      <c r="M14" s="570"/>
      <c r="N14" s="570"/>
      <c r="O14" s="570"/>
      <c r="P14" s="570"/>
      <c r="Q14" s="570"/>
      <c r="R14" s="570"/>
      <c r="S14" s="570"/>
      <c r="T14" s="570"/>
      <c r="U14" s="390" t="s">
        <v>345</v>
      </c>
      <c r="V14" s="390"/>
      <c r="W14" s="390"/>
      <c r="X14" s="390"/>
      <c r="Y14" s="390"/>
      <c r="Z14" s="390"/>
      <c r="AA14" s="390"/>
      <c r="AB14" s="390"/>
      <c r="AC14" s="20" t="s">
        <v>16</v>
      </c>
      <c r="AD14" s="199" t="str">
        <f>IF(★入力シート!G77="１段階目","１",IF(★入力シート!G77="２段階目","２",""))</f>
        <v/>
      </c>
      <c r="AE14" s="390" t="s">
        <v>364</v>
      </c>
      <c r="AF14" s="390"/>
      <c r="AG14" s="20" t="s">
        <v>365</v>
      </c>
    </row>
    <row r="15" spans="1:33" s="103" customFormat="1" ht="5.0999999999999996" customHeight="1" x14ac:dyDescent="0.4">
      <c r="A15" s="106"/>
      <c r="B15" s="106"/>
      <c r="C15" s="106"/>
      <c r="D15" s="106"/>
      <c r="E15" s="106"/>
      <c r="F15" s="106"/>
      <c r="G15" s="106"/>
      <c r="H15" s="106"/>
      <c r="I15" s="105"/>
      <c r="L15" s="107"/>
      <c r="M15" s="107"/>
      <c r="N15" s="107"/>
      <c r="O15" s="107"/>
      <c r="P15" s="107"/>
      <c r="Q15" s="107"/>
      <c r="R15" s="107"/>
      <c r="S15" s="107"/>
      <c r="T15" s="107"/>
      <c r="U15" s="107"/>
      <c r="V15" s="107"/>
      <c r="W15" s="107"/>
      <c r="X15" s="107"/>
      <c r="Y15" s="107"/>
      <c r="Z15" s="107"/>
      <c r="AA15" s="107"/>
      <c r="AB15" s="105"/>
      <c r="AC15" s="105"/>
      <c r="AD15" s="105"/>
      <c r="AE15" s="105"/>
      <c r="AF15" s="105"/>
      <c r="AG15" s="105"/>
    </row>
    <row r="16" spans="1:33" ht="15" customHeight="1" x14ac:dyDescent="0.4">
      <c r="A16" s="590" t="s">
        <v>249</v>
      </c>
      <c r="B16" s="590"/>
      <c r="C16" s="590"/>
      <c r="D16" s="590"/>
      <c r="E16" s="590"/>
      <c r="F16" s="590"/>
      <c r="G16" s="590"/>
      <c r="H16" s="590"/>
    </row>
    <row r="17" spans="1:33" ht="15" customHeight="1" x14ac:dyDescent="0.4">
      <c r="D17" s="590" t="s">
        <v>158</v>
      </c>
      <c r="E17" s="590"/>
      <c r="F17" s="590"/>
      <c r="G17" s="590"/>
      <c r="H17" s="590"/>
      <c r="I17" s="590"/>
      <c r="L17" s="570">
        <f>★入力シート!G112</f>
        <v>0</v>
      </c>
      <c r="M17" s="570"/>
      <c r="N17" s="570"/>
      <c r="O17" s="570"/>
      <c r="P17" s="570"/>
      <c r="Q17" s="570"/>
      <c r="R17" s="570"/>
      <c r="S17" s="570"/>
      <c r="T17" s="570"/>
      <c r="U17" s="570"/>
      <c r="V17" s="570"/>
      <c r="W17" s="570"/>
      <c r="X17" s="570"/>
      <c r="Y17" s="570"/>
      <c r="Z17" s="570"/>
      <c r="AA17" s="570"/>
    </row>
    <row r="18" spans="1:33" ht="15" customHeight="1" x14ac:dyDescent="0.4">
      <c r="D18" s="590" t="s">
        <v>250</v>
      </c>
      <c r="E18" s="590"/>
      <c r="F18" s="590"/>
      <c r="G18" s="590"/>
      <c r="H18" s="590"/>
      <c r="I18" s="590"/>
      <c r="L18" s="131" t="s">
        <v>251</v>
      </c>
      <c r="M18" s="148" t="str">
        <f>IF(★入力シート!G113="一級建築士","✓","")</f>
        <v/>
      </c>
      <c r="N18" s="386" t="s">
        <v>88</v>
      </c>
      <c r="O18" s="387"/>
      <c r="P18" s="131" t="s">
        <v>252</v>
      </c>
      <c r="Q18" s="148" t="str">
        <f>IF(★入力シート!G113="二級建築士","✓","")</f>
        <v/>
      </c>
      <c r="R18" s="386" t="s">
        <v>90</v>
      </c>
      <c r="S18" s="387"/>
      <c r="T18" s="131" t="s">
        <v>252</v>
      </c>
      <c r="U18" s="148" t="str">
        <f>IF(★入力シート!G113="木造建築士","✓","")</f>
        <v/>
      </c>
      <c r="V18" s="386" t="s">
        <v>92</v>
      </c>
      <c r="W18" s="387"/>
      <c r="X18" s="131" t="s">
        <v>253</v>
      </c>
      <c r="Y18" s="387" t="s">
        <v>94</v>
      </c>
      <c r="Z18" s="387"/>
      <c r="AA18" s="387"/>
    </row>
    <row r="19" spans="1:33" ht="15" customHeight="1" x14ac:dyDescent="0.4">
      <c r="L19" s="10" t="s">
        <v>251</v>
      </c>
      <c r="M19" s="518">
        <f>IF(★入力シート!G113="一級建築士","大臣",IF(★入力シート!G113="二級建築士","愛知県知事",IF(★入力シート!G113="木造建築士","愛知県知事",)))</f>
        <v>0</v>
      </c>
      <c r="N19" s="518"/>
      <c r="O19" s="518"/>
      <c r="P19" s="518"/>
      <c r="Q19" s="518"/>
      <c r="R19" s="20" t="s">
        <v>17</v>
      </c>
      <c r="S19" s="390" t="s">
        <v>95</v>
      </c>
      <c r="T19" s="390"/>
      <c r="U19" s="390"/>
      <c r="V19" s="518">
        <f>★入力シート!G114</f>
        <v>0</v>
      </c>
      <c r="W19" s="518"/>
      <c r="X19" s="518"/>
      <c r="Y19" s="518"/>
      <c r="Z19" s="518"/>
      <c r="AA19" s="518"/>
      <c r="AB19" s="518"/>
      <c r="AC19" s="20" t="s">
        <v>96</v>
      </c>
    </row>
    <row r="20" spans="1:33" ht="15" customHeight="1" x14ac:dyDescent="0.4">
      <c r="D20" s="590" t="s">
        <v>254</v>
      </c>
      <c r="E20" s="590"/>
      <c r="F20" s="590"/>
      <c r="G20" s="590"/>
      <c r="H20" s="590"/>
      <c r="I20" s="590"/>
      <c r="L20" s="600">
        <f>★入力シート!G115</f>
        <v>0</v>
      </c>
      <c r="M20" s="600"/>
      <c r="N20" s="600"/>
      <c r="O20" s="600"/>
      <c r="P20" s="600"/>
      <c r="Q20" s="600"/>
      <c r="R20" s="600"/>
      <c r="S20" s="600"/>
      <c r="T20" s="600"/>
      <c r="U20" s="600"/>
      <c r="V20" s="600"/>
      <c r="W20" s="600"/>
      <c r="X20" s="600"/>
      <c r="Y20" s="600"/>
      <c r="Z20" s="600"/>
      <c r="AA20" s="600"/>
      <c r="AB20" s="600"/>
      <c r="AC20" s="600"/>
    </row>
    <row r="21" spans="1:33" ht="15" customHeight="1" x14ac:dyDescent="0.4">
      <c r="C21" s="109"/>
      <c r="D21" s="109"/>
      <c r="E21" s="109"/>
      <c r="F21" s="109"/>
      <c r="G21" s="109"/>
      <c r="H21" s="109"/>
      <c r="L21" s="10" t="s">
        <v>255</v>
      </c>
      <c r="M21" s="600">
        <f>★入力シート!G116</f>
        <v>0</v>
      </c>
      <c r="N21" s="600"/>
      <c r="O21" s="600"/>
      <c r="P21" s="10" t="s">
        <v>256</v>
      </c>
      <c r="Q21" s="342" t="s">
        <v>257</v>
      </c>
      <c r="R21" s="342"/>
      <c r="S21" s="342"/>
      <c r="T21" s="342"/>
      <c r="U21" s="342"/>
      <c r="V21" s="600">
        <f>★入力シート!G117</f>
        <v>0</v>
      </c>
      <c r="W21" s="600"/>
      <c r="X21" s="600"/>
      <c r="Y21" s="600"/>
      <c r="Z21" s="600"/>
      <c r="AA21" s="600"/>
      <c r="AB21" s="600"/>
      <c r="AC21" s="108" t="s">
        <v>96</v>
      </c>
    </row>
    <row r="22" spans="1:33" ht="15" customHeight="1" x14ac:dyDescent="0.4">
      <c r="D22" s="590" t="s">
        <v>75</v>
      </c>
      <c r="E22" s="590"/>
      <c r="F22" s="590"/>
      <c r="G22" s="590"/>
      <c r="H22" s="590"/>
      <c r="I22" s="590"/>
      <c r="L22" s="591">
        <f>★入力シート!G118</f>
        <v>0</v>
      </c>
      <c r="M22" s="591"/>
      <c r="N22" s="591"/>
      <c r="O22" s="591"/>
      <c r="P22" s="591"/>
      <c r="Q22" s="591"/>
      <c r="R22" s="591"/>
      <c r="S22" s="591"/>
      <c r="T22" s="591"/>
      <c r="U22" s="591"/>
      <c r="V22" s="591"/>
      <c r="W22" s="591"/>
      <c r="X22" s="591"/>
      <c r="Y22" s="591"/>
      <c r="Z22" s="591"/>
      <c r="AA22" s="591"/>
      <c r="AB22" s="591"/>
      <c r="AC22" s="591"/>
    </row>
    <row r="23" spans="1:33" ht="15" customHeight="1" x14ac:dyDescent="0.4">
      <c r="D23" s="590" t="s">
        <v>11</v>
      </c>
      <c r="E23" s="590"/>
      <c r="F23" s="590"/>
      <c r="G23" s="590"/>
      <c r="H23" s="590"/>
      <c r="I23" s="590"/>
      <c r="L23" s="591">
        <f>★入力シート!G119</f>
        <v>0</v>
      </c>
      <c r="M23" s="591"/>
      <c r="N23" s="591"/>
      <c r="O23" s="591"/>
      <c r="P23" s="591"/>
      <c r="Q23" s="591"/>
      <c r="R23" s="591"/>
      <c r="S23" s="591"/>
      <c r="T23" s="591"/>
      <c r="U23" s="591"/>
      <c r="V23" s="591"/>
      <c r="W23" s="591"/>
      <c r="X23" s="591"/>
      <c r="Y23" s="591"/>
      <c r="Z23" s="591"/>
      <c r="AA23" s="591"/>
      <c r="AB23" s="591"/>
      <c r="AC23" s="591"/>
    </row>
    <row r="24" spans="1:33" s="103" customFormat="1" ht="5.0999999999999996" customHeight="1" x14ac:dyDescent="0.4">
      <c r="D24" s="106"/>
      <c r="E24" s="106"/>
      <c r="F24" s="106"/>
      <c r="G24" s="106"/>
      <c r="H24" s="106"/>
      <c r="I24" s="106"/>
    </row>
    <row r="25" spans="1:33" ht="15" customHeight="1" x14ac:dyDescent="0.4">
      <c r="A25" s="588" t="s">
        <v>258</v>
      </c>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row>
    <row r="26" spans="1:33" ht="15" customHeight="1" x14ac:dyDescent="0.4">
      <c r="A26" s="181"/>
      <c r="B26" s="181"/>
      <c r="C26" s="181"/>
      <c r="D26" s="181"/>
      <c r="E26" s="560" t="s">
        <v>375</v>
      </c>
      <c r="F26" s="561"/>
      <c r="G26" s="561"/>
      <c r="H26" s="561"/>
      <c r="I26" s="561"/>
      <c r="J26" s="561"/>
      <c r="K26" s="561"/>
      <c r="L26" s="561"/>
      <c r="M26" s="561"/>
      <c r="N26" s="561"/>
      <c r="O26" s="561"/>
      <c r="P26" s="561"/>
      <c r="Q26" s="561"/>
      <c r="R26" s="562"/>
      <c r="S26" s="181"/>
      <c r="T26" s="560" t="s">
        <v>376</v>
      </c>
      <c r="U26" s="561"/>
      <c r="V26" s="561"/>
      <c r="W26" s="561"/>
      <c r="X26" s="561"/>
      <c r="Y26" s="561"/>
      <c r="Z26" s="561"/>
      <c r="AA26" s="561"/>
      <c r="AB26" s="561"/>
      <c r="AC26" s="561"/>
      <c r="AD26" s="561"/>
      <c r="AE26" s="561"/>
      <c r="AF26" s="561"/>
      <c r="AG26" s="562"/>
    </row>
    <row r="27" spans="1:33" ht="15" customHeight="1" x14ac:dyDescent="0.4">
      <c r="C27" s="590" t="s">
        <v>37</v>
      </c>
      <c r="D27" s="590"/>
      <c r="E27" s="564" t="s">
        <v>245</v>
      </c>
      <c r="F27" s="592"/>
      <c r="G27" s="592"/>
      <c r="H27" s="570">
        <f>★入力シート!G104</f>
        <v>0</v>
      </c>
      <c r="I27" s="570"/>
      <c r="J27" s="570"/>
      <c r="K27" s="570"/>
      <c r="L27" s="592" t="s">
        <v>246</v>
      </c>
      <c r="M27" s="592"/>
      <c r="N27" s="592"/>
      <c r="O27" s="591">
        <f>★入力シート!G105</f>
        <v>0</v>
      </c>
      <c r="P27" s="591"/>
      <c r="Q27" s="591"/>
      <c r="R27" s="596"/>
      <c r="T27" s="564" t="s">
        <v>245</v>
      </c>
      <c r="U27" s="592"/>
      <c r="V27" s="592"/>
      <c r="W27" s="593">
        <f>★入力シート!G108</f>
        <v>0</v>
      </c>
      <c r="X27" s="593"/>
      <c r="Y27" s="593"/>
      <c r="Z27" s="593"/>
      <c r="AA27" s="592" t="s">
        <v>246</v>
      </c>
      <c r="AB27" s="592"/>
      <c r="AC27" s="592"/>
      <c r="AD27" s="593">
        <f>★入力シート!G109</f>
        <v>0</v>
      </c>
      <c r="AE27" s="593"/>
      <c r="AF27" s="593"/>
      <c r="AG27" s="594"/>
    </row>
    <row r="28" spans="1:33" ht="15" customHeight="1" x14ac:dyDescent="0.4">
      <c r="C28" s="590" t="s">
        <v>39</v>
      </c>
      <c r="D28" s="590"/>
      <c r="E28" s="564" t="s">
        <v>245</v>
      </c>
      <c r="F28" s="592"/>
      <c r="G28" s="592"/>
      <c r="H28" s="570">
        <f>★入力シート!G106</f>
        <v>0</v>
      </c>
      <c r="I28" s="570"/>
      <c r="J28" s="570"/>
      <c r="K28" s="570"/>
      <c r="L28" s="592" t="s">
        <v>246</v>
      </c>
      <c r="M28" s="592"/>
      <c r="N28" s="592"/>
      <c r="O28" s="570">
        <f>★入力シート!G107</f>
        <v>0</v>
      </c>
      <c r="P28" s="570"/>
      <c r="Q28" s="570"/>
      <c r="R28" s="595"/>
      <c r="T28" s="564" t="s">
        <v>245</v>
      </c>
      <c r="U28" s="592"/>
      <c r="V28" s="592"/>
      <c r="W28" s="593">
        <f>★入力シート!G110</f>
        <v>0</v>
      </c>
      <c r="X28" s="593"/>
      <c r="Y28" s="593"/>
      <c r="Z28" s="593"/>
      <c r="AA28" s="592" t="s">
        <v>246</v>
      </c>
      <c r="AB28" s="592"/>
      <c r="AC28" s="592"/>
      <c r="AD28" s="593">
        <f>★入力シート!G111</f>
        <v>0</v>
      </c>
      <c r="AE28" s="593"/>
      <c r="AF28" s="593"/>
      <c r="AG28" s="594"/>
    </row>
    <row r="30" spans="1:33" ht="15" customHeight="1" x14ac:dyDescent="0.4">
      <c r="C30" s="563" t="s">
        <v>259</v>
      </c>
      <c r="D30" s="589"/>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1"/>
    </row>
    <row r="31" spans="1:33" ht="15" customHeight="1" x14ac:dyDescent="0.4">
      <c r="A31" s="112"/>
      <c r="B31" s="112"/>
      <c r="C31" s="579">
        <f>★入力シート!G120</f>
        <v>0</v>
      </c>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0"/>
      <c r="AG31" s="581"/>
    </row>
    <row r="32" spans="1:33" ht="15" customHeight="1" x14ac:dyDescent="0.4">
      <c r="A32" s="112"/>
      <c r="B32" s="112"/>
      <c r="C32" s="582"/>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4"/>
    </row>
    <row r="33" spans="1:33" ht="15" customHeight="1" x14ac:dyDescent="0.4">
      <c r="A33" s="112"/>
      <c r="B33" s="112"/>
      <c r="C33" s="582"/>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583"/>
      <c r="AC33" s="583"/>
      <c r="AD33" s="583"/>
      <c r="AE33" s="583"/>
      <c r="AF33" s="583"/>
      <c r="AG33" s="584"/>
    </row>
    <row r="34" spans="1:33" ht="15" customHeight="1" x14ac:dyDescent="0.4">
      <c r="A34" s="112"/>
      <c r="B34" s="112"/>
      <c r="C34" s="582"/>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3"/>
      <c r="AF34" s="583"/>
      <c r="AG34" s="584"/>
    </row>
    <row r="35" spans="1:33" ht="15" customHeight="1" x14ac:dyDescent="0.4">
      <c r="A35" s="112"/>
      <c r="B35" s="112"/>
      <c r="C35" s="582"/>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4"/>
    </row>
    <row r="36" spans="1:33" ht="15" customHeight="1" x14ac:dyDescent="0.4">
      <c r="A36" s="113"/>
      <c r="B36" s="113"/>
      <c r="C36" s="585"/>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7"/>
    </row>
    <row r="37" spans="1:33" s="103" customFormat="1" ht="5.0999999999999996" customHeight="1" x14ac:dyDescent="0.4">
      <c r="A37" s="114"/>
      <c r="B37" s="1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row>
    <row r="38" spans="1:33" ht="15" customHeight="1" x14ac:dyDescent="0.4">
      <c r="A38" s="588" t="s">
        <v>366</v>
      </c>
      <c r="B38" s="588"/>
      <c r="C38" s="588"/>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row>
    <row r="39" spans="1:33" ht="15" customHeight="1" x14ac:dyDescent="0.4">
      <c r="A39" s="551" t="s">
        <v>260</v>
      </c>
      <c r="B39" s="552"/>
      <c r="C39" s="552"/>
      <c r="D39" s="552"/>
      <c r="E39" s="552"/>
      <c r="F39" s="552"/>
      <c r="G39" s="552"/>
      <c r="H39" s="552"/>
      <c r="I39" s="552"/>
      <c r="J39" s="552"/>
      <c r="K39" s="553"/>
      <c r="L39" s="560" t="s">
        <v>192</v>
      </c>
      <c r="M39" s="561"/>
      <c r="N39" s="561"/>
      <c r="O39" s="561"/>
      <c r="P39" s="561"/>
      <c r="Q39" s="561"/>
      <c r="R39" s="561"/>
      <c r="S39" s="561"/>
      <c r="T39" s="561"/>
      <c r="U39" s="561"/>
      <c r="V39" s="562"/>
      <c r="W39" s="560" t="s">
        <v>261</v>
      </c>
      <c r="X39" s="561"/>
      <c r="Y39" s="561"/>
      <c r="Z39" s="561"/>
      <c r="AA39" s="561"/>
      <c r="AB39" s="561"/>
      <c r="AC39" s="561"/>
      <c r="AD39" s="561"/>
      <c r="AE39" s="561"/>
      <c r="AF39" s="561"/>
      <c r="AG39" s="562"/>
    </row>
    <row r="40" spans="1:33" ht="15" customHeight="1" x14ac:dyDescent="0.4">
      <c r="A40" s="554"/>
      <c r="B40" s="555"/>
      <c r="C40" s="555"/>
      <c r="D40" s="555"/>
      <c r="E40" s="555"/>
      <c r="F40" s="555"/>
      <c r="G40" s="555"/>
      <c r="H40" s="555"/>
      <c r="I40" s="555"/>
      <c r="J40" s="555"/>
      <c r="K40" s="556"/>
      <c r="L40" s="563" t="s">
        <v>262</v>
      </c>
      <c r="M40" s="565">
        <f>L45/1.1</f>
        <v>0</v>
      </c>
      <c r="N40" s="565"/>
      <c r="O40" s="565"/>
      <c r="P40" s="565"/>
      <c r="Q40" s="565"/>
      <c r="R40" s="565"/>
      <c r="S40" s="565"/>
      <c r="T40" s="565"/>
      <c r="U40" s="116"/>
      <c r="V40" s="117"/>
      <c r="W40" s="563" t="s">
        <v>263</v>
      </c>
      <c r="X40" s="565">
        <f>W45/1.1</f>
        <v>0</v>
      </c>
      <c r="Y40" s="565"/>
      <c r="Z40" s="565"/>
      <c r="AA40" s="565"/>
      <c r="AB40" s="565"/>
      <c r="AC40" s="565"/>
      <c r="AD40" s="565"/>
      <c r="AE40" s="565"/>
      <c r="AF40" s="116"/>
      <c r="AG40" s="117"/>
    </row>
    <row r="41" spans="1:33" ht="15" customHeight="1" x14ac:dyDescent="0.4">
      <c r="A41" s="557"/>
      <c r="B41" s="558"/>
      <c r="C41" s="558"/>
      <c r="D41" s="558"/>
      <c r="E41" s="558"/>
      <c r="F41" s="558"/>
      <c r="G41" s="558"/>
      <c r="H41" s="558"/>
      <c r="I41" s="558"/>
      <c r="J41" s="558"/>
      <c r="K41" s="559"/>
      <c r="L41" s="564"/>
      <c r="M41" s="566"/>
      <c r="N41" s="566"/>
      <c r="O41" s="566"/>
      <c r="P41" s="566"/>
      <c r="Q41" s="566"/>
      <c r="R41" s="566"/>
      <c r="S41" s="566"/>
      <c r="T41" s="566"/>
      <c r="U41" s="108" t="s">
        <v>45</v>
      </c>
      <c r="V41" s="118"/>
      <c r="W41" s="564"/>
      <c r="X41" s="566"/>
      <c r="Y41" s="566"/>
      <c r="Z41" s="566"/>
      <c r="AA41" s="566"/>
      <c r="AB41" s="566"/>
      <c r="AC41" s="566"/>
      <c r="AD41" s="566"/>
      <c r="AE41" s="566"/>
      <c r="AF41" s="108" t="s">
        <v>45</v>
      </c>
      <c r="AG41" s="119"/>
    </row>
    <row r="42" spans="1:33" ht="15" customHeight="1" x14ac:dyDescent="0.4">
      <c r="A42" s="573" t="s">
        <v>264</v>
      </c>
      <c r="B42" s="574"/>
      <c r="C42" s="574"/>
      <c r="D42" s="574"/>
      <c r="E42" s="574"/>
      <c r="F42" s="574"/>
      <c r="G42" s="574"/>
      <c r="H42" s="574"/>
      <c r="I42" s="574"/>
      <c r="J42" s="574"/>
      <c r="K42" s="574"/>
      <c r="L42" s="573" t="s">
        <v>265</v>
      </c>
      <c r="M42" s="574"/>
      <c r="N42" s="574"/>
      <c r="O42" s="574"/>
      <c r="P42" s="574"/>
      <c r="Q42" s="574"/>
      <c r="R42" s="574"/>
      <c r="S42" s="574"/>
      <c r="T42" s="574"/>
      <c r="U42" s="574"/>
      <c r="V42" s="574"/>
      <c r="W42" s="573" t="s">
        <v>266</v>
      </c>
      <c r="X42" s="574"/>
      <c r="Y42" s="574"/>
      <c r="Z42" s="574"/>
      <c r="AA42" s="574"/>
      <c r="AB42" s="574"/>
      <c r="AC42" s="574"/>
      <c r="AD42" s="574"/>
      <c r="AE42" s="574"/>
      <c r="AF42" s="574"/>
      <c r="AG42" s="574"/>
    </row>
    <row r="43" spans="1:33" ht="15" customHeight="1" x14ac:dyDescent="0.4">
      <c r="A43" s="575"/>
      <c r="B43" s="575"/>
      <c r="C43" s="575"/>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row>
    <row r="44" spans="1:33" ht="15" customHeight="1" x14ac:dyDescent="0.4">
      <c r="A44" s="576" t="s">
        <v>267</v>
      </c>
      <c r="B44" s="577"/>
      <c r="C44" s="577"/>
      <c r="D44" s="577"/>
      <c r="E44" s="577"/>
      <c r="F44" s="577"/>
      <c r="G44" s="577"/>
      <c r="H44" s="577"/>
      <c r="I44" s="577"/>
      <c r="J44" s="577"/>
      <c r="K44" s="578"/>
      <c r="L44" s="576" t="s">
        <v>268</v>
      </c>
      <c r="M44" s="577"/>
      <c r="N44" s="577"/>
      <c r="O44" s="577"/>
      <c r="P44" s="577"/>
      <c r="Q44" s="577"/>
      <c r="R44" s="577"/>
      <c r="S44" s="577"/>
      <c r="T44" s="577"/>
      <c r="U44" s="577"/>
      <c r="V44" s="578"/>
      <c r="W44" s="576" t="s">
        <v>269</v>
      </c>
      <c r="X44" s="577"/>
      <c r="Y44" s="577"/>
      <c r="Z44" s="577"/>
      <c r="AA44" s="577"/>
      <c r="AB44" s="577"/>
      <c r="AC44" s="577"/>
      <c r="AD44" s="577"/>
      <c r="AE44" s="577"/>
      <c r="AF44" s="577"/>
      <c r="AG44" s="578"/>
    </row>
    <row r="45" spans="1:33" ht="15" customHeight="1" x14ac:dyDescent="0.4">
      <c r="A45" s="567">
        <f>L45+W45</f>
        <v>0</v>
      </c>
      <c r="B45" s="568"/>
      <c r="C45" s="568"/>
      <c r="D45" s="568"/>
      <c r="E45" s="568"/>
      <c r="F45" s="568"/>
      <c r="G45" s="568"/>
      <c r="H45" s="568"/>
      <c r="I45" s="568"/>
      <c r="J45" s="120"/>
      <c r="K45" s="121"/>
      <c r="L45" s="567">
        <f>★入力シート!G87</f>
        <v>0</v>
      </c>
      <c r="M45" s="571"/>
      <c r="N45" s="571"/>
      <c r="O45" s="571"/>
      <c r="P45" s="571"/>
      <c r="Q45" s="571"/>
      <c r="R45" s="571"/>
      <c r="S45" s="571"/>
      <c r="T45" s="571"/>
      <c r="U45" s="120"/>
      <c r="V45" s="121"/>
      <c r="W45" s="567">
        <f>★入力シート!G88</f>
        <v>0</v>
      </c>
      <c r="X45" s="571"/>
      <c r="Y45" s="571"/>
      <c r="Z45" s="571"/>
      <c r="AA45" s="571"/>
      <c r="AB45" s="571"/>
      <c r="AC45" s="571"/>
      <c r="AD45" s="571"/>
      <c r="AE45" s="571"/>
      <c r="AF45" s="120"/>
      <c r="AG45" s="121"/>
    </row>
    <row r="46" spans="1:33" ht="15" customHeight="1" x14ac:dyDescent="0.4">
      <c r="A46" s="569"/>
      <c r="B46" s="570"/>
      <c r="C46" s="570"/>
      <c r="D46" s="570"/>
      <c r="E46" s="570"/>
      <c r="F46" s="570"/>
      <c r="G46" s="570"/>
      <c r="H46" s="570"/>
      <c r="I46" s="570"/>
      <c r="J46" s="122" t="s">
        <v>45</v>
      </c>
      <c r="K46" s="118"/>
      <c r="L46" s="572"/>
      <c r="M46" s="566"/>
      <c r="N46" s="566"/>
      <c r="O46" s="566"/>
      <c r="P46" s="566"/>
      <c r="Q46" s="566"/>
      <c r="R46" s="566"/>
      <c r="S46" s="566"/>
      <c r="T46" s="566"/>
      <c r="U46" s="108" t="s">
        <v>45</v>
      </c>
      <c r="V46" s="119"/>
      <c r="W46" s="572"/>
      <c r="X46" s="566"/>
      <c r="Y46" s="566"/>
      <c r="Z46" s="566"/>
      <c r="AA46" s="566"/>
      <c r="AB46" s="566"/>
      <c r="AC46" s="566"/>
      <c r="AD46" s="566"/>
      <c r="AE46" s="566"/>
      <c r="AF46" s="108" t="s">
        <v>45</v>
      </c>
      <c r="AG46" s="119"/>
    </row>
    <row r="48" spans="1:33" ht="15" customHeight="1" x14ac:dyDescent="0.4">
      <c r="A48" s="551" t="s">
        <v>270</v>
      </c>
      <c r="B48" s="552"/>
      <c r="C48" s="552"/>
      <c r="D48" s="552"/>
      <c r="E48" s="552"/>
      <c r="F48" s="552"/>
      <c r="G48" s="552"/>
      <c r="H48" s="552"/>
      <c r="I48" s="552"/>
      <c r="J48" s="552"/>
      <c r="K48" s="553"/>
      <c r="L48" s="560" t="s">
        <v>195</v>
      </c>
      <c r="M48" s="561"/>
      <c r="N48" s="561"/>
      <c r="O48" s="561"/>
      <c r="P48" s="561"/>
      <c r="Q48" s="561"/>
      <c r="R48" s="561"/>
      <c r="S48" s="561"/>
      <c r="T48" s="561"/>
      <c r="U48" s="561"/>
      <c r="V48" s="562"/>
      <c r="W48" s="560" t="s">
        <v>271</v>
      </c>
      <c r="X48" s="561"/>
      <c r="Y48" s="561"/>
      <c r="Z48" s="561"/>
      <c r="AA48" s="561"/>
      <c r="AB48" s="561"/>
      <c r="AC48" s="561"/>
      <c r="AD48" s="561"/>
      <c r="AE48" s="561"/>
      <c r="AF48" s="561"/>
      <c r="AG48" s="562"/>
    </row>
    <row r="49" spans="1:33" ht="15" customHeight="1" x14ac:dyDescent="0.4">
      <c r="A49" s="554"/>
      <c r="B49" s="555"/>
      <c r="C49" s="555"/>
      <c r="D49" s="555"/>
      <c r="E49" s="555"/>
      <c r="F49" s="555"/>
      <c r="G49" s="555"/>
      <c r="H49" s="555"/>
      <c r="I49" s="555"/>
      <c r="J49" s="555"/>
      <c r="K49" s="556"/>
      <c r="L49" s="563" t="s">
        <v>334</v>
      </c>
      <c r="M49" s="565">
        <f>L54/1.1</f>
        <v>0</v>
      </c>
      <c r="N49" s="565"/>
      <c r="O49" s="565"/>
      <c r="P49" s="565"/>
      <c r="Q49" s="565"/>
      <c r="R49" s="565"/>
      <c r="S49" s="565"/>
      <c r="T49" s="565"/>
      <c r="U49" s="116"/>
      <c r="V49" s="117"/>
      <c r="W49" s="563" t="s">
        <v>336</v>
      </c>
      <c r="X49" s="565">
        <f>W54/1.1</f>
        <v>0</v>
      </c>
      <c r="Y49" s="565"/>
      <c r="Z49" s="565"/>
      <c r="AA49" s="565"/>
      <c r="AB49" s="565"/>
      <c r="AC49" s="565"/>
      <c r="AD49" s="565"/>
      <c r="AE49" s="565"/>
      <c r="AF49" s="116"/>
      <c r="AG49" s="117"/>
    </row>
    <row r="50" spans="1:33" ht="15" customHeight="1" x14ac:dyDescent="0.4">
      <c r="A50" s="557"/>
      <c r="B50" s="558"/>
      <c r="C50" s="558"/>
      <c r="D50" s="558"/>
      <c r="E50" s="558"/>
      <c r="F50" s="558"/>
      <c r="G50" s="558"/>
      <c r="H50" s="558"/>
      <c r="I50" s="558"/>
      <c r="J50" s="558"/>
      <c r="K50" s="559"/>
      <c r="L50" s="564"/>
      <c r="M50" s="566"/>
      <c r="N50" s="566"/>
      <c r="O50" s="566"/>
      <c r="P50" s="566"/>
      <c r="Q50" s="566"/>
      <c r="R50" s="566"/>
      <c r="S50" s="566"/>
      <c r="T50" s="566"/>
      <c r="U50" s="108" t="s">
        <v>45</v>
      </c>
      <c r="V50" s="118"/>
      <c r="W50" s="564"/>
      <c r="X50" s="566"/>
      <c r="Y50" s="566"/>
      <c r="Z50" s="566"/>
      <c r="AA50" s="566"/>
      <c r="AB50" s="566"/>
      <c r="AC50" s="566"/>
      <c r="AD50" s="566"/>
      <c r="AE50" s="566"/>
      <c r="AF50" s="108" t="s">
        <v>45</v>
      </c>
      <c r="AG50" s="119"/>
    </row>
    <row r="51" spans="1:33" ht="15" customHeight="1" x14ac:dyDescent="0.4">
      <c r="A51" s="573" t="s">
        <v>272</v>
      </c>
      <c r="B51" s="574"/>
      <c r="C51" s="574"/>
      <c r="D51" s="574"/>
      <c r="E51" s="574"/>
      <c r="F51" s="574"/>
      <c r="G51" s="574"/>
      <c r="H51" s="574"/>
      <c r="I51" s="574"/>
      <c r="J51" s="574"/>
      <c r="K51" s="574"/>
      <c r="L51" s="573" t="s">
        <v>273</v>
      </c>
      <c r="M51" s="574"/>
      <c r="N51" s="574"/>
      <c r="O51" s="574"/>
      <c r="P51" s="574"/>
      <c r="Q51" s="574"/>
      <c r="R51" s="574"/>
      <c r="S51" s="574"/>
      <c r="T51" s="574"/>
      <c r="U51" s="574"/>
      <c r="V51" s="574"/>
      <c r="W51" s="573" t="s">
        <v>274</v>
      </c>
      <c r="X51" s="574"/>
      <c r="Y51" s="574"/>
      <c r="Z51" s="574"/>
      <c r="AA51" s="574"/>
      <c r="AB51" s="574"/>
      <c r="AC51" s="574"/>
      <c r="AD51" s="574"/>
      <c r="AE51" s="574"/>
      <c r="AF51" s="574"/>
      <c r="AG51" s="574"/>
    </row>
    <row r="52" spans="1:33" ht="15" customHeight="1" x14ac:dyDescent="0.4">
      <c r="A52" s="575"/>
      <c r="B52" s="57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row>
    <row r="53" spans="1:33" ht="15" customHeight="1" x14ac:dyDescent="0.4">
      <c r="A53" s="576" t="s">
        <v>338</v>
      </c>
      <c r="B53" s="577"/>
      <c r="C53" s="577"/>
      <c r="D53" s="577"/>
      <c r="E53" s="577"/>
      <c r="F53" s="577"/>
      <c r="G53" s="577"/>
      <c r="H53" s="577"/>
      <c r="I53" s="577"/>
      <c r="J53" s="577"/>
      <c r="K53" s="578"/>
      <c r="L53" s="576" t="s">
        <v>335</v>
      </c>
      <c r="M53" s="577"/>
      <c r="N53" s="577"/>
      <c r="O53" s="577"/>
      <c r="P53" s="577"/>
      <c r="Q53" s="577"/>
      <c r="R53" s="577"/>
      <c r="S53" s="577"/>
      <c r="T53" s="577"/>
      <c r="U53" s="577"/>
      <c r="V53" s="578"/>
      <c r="W53" s="576" t="s">
        <v>337</v>
      </c>
      <c r="X53" s="577"/>
      <c r="Y53" s="577"/>
      <c r="Z53" s="577"/>
      <c r="AA53" s="577"/>
      <c r="AB53" s="577"/>
      <c r="AC53" s="577"/>
      <c r="AD53" s="577"/>
      <c r="AE53" s="577"/>
      <c r="AF53" s="577"/>
      <c r="AG53" s="578"/>
    </row>
    <row r="54" spans="1:33" ht="15" customHeight="1" x14ac:dyDescent="0.4">
      <c r="A54" s="567">
        <f>L54+W54</f>
        <v>0</v>
      </c>
      <c r="B54" s="568"/>
      <c r="C54" s="568"/>
      <c r="D54" s="568"/>
      <c r="E54" s="568"/>
      <c r="F54" s="568"/>
      <c r="G54" s="568"/>
      <c r="H54" s="568"/>
      <c r="I54" s="568"/>
      <c r="J54" s="120"/>
      <c r="K54" s="121"/>
      <c r="L54" s="567">
        <f>★入力シート!G89</f>
        <v>0</v>
      </c>
      <c r="M54" s="571"/>
      <c r="N54" s="571"/>
      <c r="O54" s="571"/>
      <c r="P54" s="571"/>
      <c r="Q54" s="571"/>
      <c r="R54" s="571"/>
      <c r="S54" s="571"/>
      <c r="T54" s="571"/>
      <c r="U54" s="120"/>
      <c r="V54" s="121"/>
      <c r="W54" s="567">
        <f>★入力シート!G90</f>
        <v>0</v>
      </c>
      <c r="X54" s="571"/>
      <c r="Y54" s="571"/>
      <c r="Z54" s="571"/>
      <c r="AA54" s="571"/>
      <c r="AB54" s="571"/>
      <c r="AC54" s="571"/>
      <c r="AD54" s="571"/>
      <c r="AE54" s="571"/>
      <c r="AF54" s="120"/>
      <c r="AG54" s="121"/>
    </row>
    <row r="55" spans="1:33" ht="15" customHeight="1" x14ac:dyDescent="0.4">
      <c r="A55" s="569"/>
      <c r="B55" s="570"/>
      <c r="C55" s="570"/>
      <c r="D55" s="570"/>
      <c r="E55" s="570"/>
      <c r="F55" s="570"/>
      <c r="G55" s="570"/>
      <c r="H55" s="570"/>
      <c r="I55" s="570"/>
      <c r="J55" s="122" t="s">
        <v>45</v>
      </c>
      <c r="K55" s="118"/>
      <c r="L55" s="572"/>
      <c r="M55" s="566"/>
      <c r="N55" s="566"/>
      <c r="O55" s="566"/>
      <c r="P55" s="566"/>
      <c r="Q55" s="566"/>
      <c r="R55" s="566"/>
      <c r="S55" s="566"/>
      <c r="T55" s="566"/>
      <c r="U55" s="108" t="s">
        <v>45</v>
      </c>
      <c r="V55" s="119"/>
      <c r="W55" s="572"/>
      <c r="X55" s="566"/>
      <c r="Y55" s="566"/>
      <c r="Z55" s="566"/>
      <c r="AA55" s="566"/>
      <c r="AB55" s="566"/>
      <c r="AC55" s="566"/>
      <c r="AD55" s="566"/>
      <c r="AE55" s="566"/>
      <c r="AF55" s="108" t="s">
        <v>45</v>
      </c>
      <c r="AG55" s="119"/>
    </row>
  </sheetData>
  <mergeCells count="104">
    <mergeCell ref="AE14:AF14"/>
    <mergeCell ref="E26:R26"/>
    <mergeCell ref="T26:AG26"/>
    <mergeCell ref="A14:H14"/>
    <mergeCell ref="A16:H16"/>
    <mergeCell ref="D17:I17"/>
    <mergeCell ref="U14:AB14"/>
    <mergeCell ref="L14:T14"/>
    <mergeCell ref="D22:I22"/>
    <mergeCell ref="L22:AC22"/>
    <mergeCell ref="D18:I18"/>
    <mergeCell ref="N18:O18"/>
    <mergeCell ref="R18:S18"/>
    <mergeCell ref="V18:W18"/>
    <mergeCell ref="Y18:AA18"/>
    <mergeCell ref="V19:AB19"/>
    <mergeCell ref="S19:U19"/>
    <mergeCell ref="M19:Q19"/>
    <mergeCell ref="D20:I20"/>
    <mergeCell ref="L20:AC20"/>
    <mergeCell ref="M21:O21"/>
    <mergeCell ref="Q21:U21"/>
    <mergeCell ref="V21:AB21"/>
    <mergeCell ref="L17:AA17"/>
    <mergeCell ref="A1:AG1"/>
    <mergeCell ref="A2:AG2"/>
    <mergeCell ref="A4:AG4"/>
    <mergeCell ref="A5:AG5"/>
    <mergeCell ref="D6:Q6"/>
    <mergeCell ref="S6:T6"/>
    <mergeCell ref="U6:V6"/>
    <mergeCell ref="W6:Z6"/>
    <mergeCell ref="A13:AG13"/>
    <mergeCell ref="D7:W7"/>
    <mergeCell ref="Y7:Z7"/>
    <mergeCell ref="AA7:AB7"/>
    <mergeCell ref="AC7:AF7"/>
    <mergeCell ref="A9:AG9"/>
    <mergeCell ref="C10:D10"/>
    <mergeCell ref="E10:G10"/>
    <mergeCell ref="H10:K10"/>
    <mergeCell ref="N10:P10"/>
    <mergeCell ref="Q10:T10"/>
    <mergeCell ref="C11:D11"/>
    <mergeCell ref="E11:G11"/>
    <mergeCell ref="H11:K11"/>
    <mergeCell ref="N11:P11"/>
    <mergeCell ref="Q11:T11"/>
    <mergeCell ref="C30:D30"/>
    <mergeCell ref="D23:I23"/>
    <mergeCell ref="L23:AC23"/>
    <mergeCell ref="A25:AG25"/>
    <mergeCell ref="C27:D27"/>
    <mergeCell ref="E27:G27"/>
    <mergeCell ref="AA27:AC27"/>
    <mergeCell ref="AD27:AG27"/>
    <mergeCell ref="C28:D28"/>
    <mergeCell ref="E28:G28"/>
    <mergeCell ref="H28:K28"/>
    <mergeCell ref="L28:N28"/>
    <mergeCell ref="O28:R28"/>
    <mergeCell ref="T28:V28"/>
    <mergeCell ref="W28:Z28"/>
    <mergeCell ref="AA28:AC28"/>
    <mergeCell ref="AD28:AG28"/>
    <mergeCell ref="H27:K27"/>
    <mergeCell ref="L27:N27"/>
    <mergeCell ref="O27:R27"/>
    <mergeCell ref="T27:V27"/>
    <mergeCell ref="W27:Z27"/>
    <mergeCell ref="L45:T46"/>
    <mergeCell ref="W45:AE46"/>
    <mergeCell ref="C31:AG36"/>
    <mergeCell ref="A38:AG38"/>
    <mergeCell ref="A39:K41"/>
    <mergeCell ref="L39:V39"/>
    <mergeCell ref="W39:AG39"/>
    <mergeCell ref="L40:L41"/>
    <mergeCell ref="M40:T41"/>
    <mergeCell ref="W40:W41"/>
    <mergeCell ref="X40:AE41"/>
    <mergeCell ref="A42:K43"/>
    <mergeCell ref="L42:V43"/>
    <mergeCell ref="W42:AG43"/>
    <mergeCell ref="A44:K44"/>
    <mergeCell ref="L44:V44"/>
    <mergeCell ref="W44:AG44"/>
    <mergeCell ref="A45:I46"/>
    <mergeCell ref="A48:K50"/>
    <mergeCell ref="L48:V48"/>
    <mergeCell ref="W48:AG48"/>
    <mergeCell ref="L49:L50"/>
    <mergeCell ref="M49:T50"/>
    <mergeCell ref="W49:W50"/>
    <mergeCell ref="X49:AE50"/>
    <mergeCell ref="A54:I55"/>
    <mergeCell ref="L54:T55"/>
    <mergeCell ref="W54:AE55"/>
    <mergeCell ref="A51:K52"/>
    <mergeCell ref="L51:V52"/>
    <mergeCell ref="W51:AG52"/>
    <mergeCell ref="A53:K53"/>
    <mergeCell ref="L53:V53"/>
    <mergeCell ref="W53:AG53"/>
  </mergeCells>
  <phoneticPr fontId="1"/>
  <pageMargins left="0.70866141732283472" right="0.70866141732283472" top="0.74803149606299213" bottom="0.74803149606299213" header="0.31496062992125984" footer="0.31496062992125984"/>
  <pageSetup paperSize="9" scale="84" orientation="portrait" blackAndWhite="1" r:id="rId1"/>
  <ignoredErrors>
    <ignoredError sqref="M18:M19 Q18 U18 V19"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theme="9" tint="0.39997558519241921"/>
  </sheetPr>
  <dimension ref="A1:AG56"/>
  <sheetViews>
    <sheetView showZeros="0" view="pageBreakPreview" zoomScaleNormal="130" zoomScaleSheetLayoutView="100" workbookViewId="0">
      <selection activeCell="C22" sqref="C22:AG27"/>
    </sheetView>
  </sheetViews>
  <sheetFormatPr defaultColWidth="2.625" defaultRowHeight="15" customHeight="1" x14ac:dyDescent="0.4"/>
  <cols>
    <col min="1" max="16384" width="2.625" style="100"/>
  </cols>
  <sheetData>
    <row r="1" spans="1:33" ht="15" customHeight="1" x14ac:dyDescent="0.4">
      <c r="A1" s="588" t="s">
        <v>275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row>
    <row r="2" spans="1:33" ht="15" customHeight="1" x14ac:dyDescent="0.4">
      <c r="A2" s="597" t="s">
        <v>367</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row>
    <row r="4" spans="1:33" ht="15" customHeight="1" x14ac:dyDescent="0.4">
      <c r="A4" s="588" t="s">
        <v>276</v>
      </c>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row>
    <row r="5" spans="1:33" ht="15" customHeight="1" x14ac:dyDescent="0.4">
      <c r="A5" s="590" t="s">
        <v>248</v>
      </c>
      <c r="B5" s="590"/>
      <c r="C5" s="590"/>
      <c r="D5" s="590"/>
      <c r="E5" s="590"/>
      <c r="F5" s="590"/>
      <c r="G5" s="590"/>
      <c r="H5" s="590"/>
      <c r="I5" s="102"/>
      <c r="L5" s="570">
        <f>★入力シート!G53</f>
        <v>0</v>
      </c>
      <c r="M5" s="570"/>
      <c r="N5" s="570"/>
      <c r="O5" s="570"/>
      <c r="P5" s="570"/>
      <c r="Q5" s="570"/>
      <c r="R5" s="570"/>
      <c r="S5" s="570"/>
      <c r="T5" s="570"/>
      <c r="U5" s="390" t="s">
        <v>345</v>
      </c>
      <c r="V5" s="390"/>
      <c r="W5" s="390"/>
      <c r="X5" s="390"/>
      <c r="Y5" s="390"/>
      <c r="Z5" s="390"/>
      <c r="AA5" s="390"/>
      <c r="AB5" s="390"/>
      <c r="AC5" s="20" t="s">
        <v>16</v>
      </c>
      <c r="AD5" s="199" t="str">
        <f>IF(★入力シート!G77="１段階目","１",IF(★入力シート!G77="２段階目","２",""))</f>
        <v/>
      </c>
      <c r="AE5" s="390" t="s">
        <v>364</v>
      </c>
      <c r="AF5" s="390"/>
      <c r="AG5" s="20" t="s">
        <v>365</v>
      </c>
    </row>
    <row r="6" spans="1:33" s="103" customFormat="1" ht="5.0999999999999996" customHeight="1" x14ac:dyDescent="0.4">
      <c r="A6" s="106"/>
      <c r="B6" s="106"/>
      <c r="C6" s="106"/>
      <c r="D6" s="106"/>
      <c r="E6" s="106"/>
      <c r="F6" s="106"/>
      <c r="G6" s="106"/>
      <c r="H6" s="106"/>
      <c r="I6" s="105"/>
      <c r="L6" s="107"/>
      <c r="M6" s="107"/>
      <c r="N6" s="107"/>
      <c r="O6" s="107"/>
      <c r="P6" s="107"/>
      <c r="Q6" s="107"/>
      <c r="R6" s="107"/>
      <c r="S6" s="107"/>
      <c r="T6" s="107"/>
      <c r="U6" s="107"/>
      <c r="V6" s="107"/>
      <c r="W6" s="107"/>
      <c r="X6" s="107"/>
      <c r="Y6" s="107"/>
      <c r="Z6" s="107"/>
      <c r="AA6" s="107"/>
      <c r="AB6" s="105"/>
      <c r="AC6" s="105"/>
      <c r="AD6" s="105"/>
      <c r="AE6" s="105"/>
      <c r="AF6" s="105"/>
      <c r="AG6" s="105"/>
    </row>
    <row r="7" spans="1:33" ht="15" customHeight="1" x14ac:dyDescent="0.4">
      <c r="A7" s="590" t="s">
        <v>249</v>
      </c>
      <c r="B7" s="590"/>
      <c r="C7" s="590"/>
      <c r="D7" s="590"/>
      <c r="E7" s="590"/>
      <c r="F7" s="590"/>
      <c r="G7" s="590"/>
      <c r="H7" s="590"/>
    </row>
    <row r="8" spans="1:33" ht="15" customHeight="1" x14ac:dyDescent="0.4">
      <c r="D8" s="590" t="s">
        <v>158</v>
      </c>
      <c r="E8" s="590"/>
      <c r="F8" s="590"/>
      <c r="G8" s="590"/>
      <c r="H8" s="590"/>
      <c r="I8" s="590"/>
      <c r="L8" s="570">
        <f>★入力シート!G112</f>
        <v>0</v>
      </c>
      <c r="M8" s="570"/>
      <c r="N8" s="570"/>
      <c r="O8" s="570"/>
      <c r="P8" s="570"/>
      <c r="Q8" s="570"/>
      <c r="R8" s="570"/>
      <c r="S8" s="570"/>
      <c r="T8" s="570"/>
      <c r="U8" s="570"/>
      <c r="V8" s="570"/>
      <c r="W8" s="570"/>
      <c r="X8" s="570"/>
      <c r="Y8" s="570"/>
      <c r="Z8" s="570"/>
      <c r="AA8" s="570"/>
    </row>
    <row r="9" spans="1:33" ht="15" customHeight="1" x14ac:dyDescent="0.4">
      <c r="D9" s="590" t="s">
        <v>250</v>
      </c>
      <c r="E9" s="590"/>
      <c r="F9" s="590"/>
      <c r="G9" s="590"/>
      <c r="H9" s="590"/>
      <c r="I9" s="590"/>
      <c r="L9" s="131" t="s">
        <v>251</v>
      </c>
      <c r="M9" s="148"/>
      <c r="N9" s="386" t="s">
        <v>88</v>
      </c>
      <c r="O9" s="387"/>
      <c r="P9" s="131" t="s">
        <v>89</v>
      </c>
      <c r="Q9" s="148" t="str">
        <f>IF(★入力シート!G113="二級建築士","✓","")</f>
        <v/>
      </c>
      <c r="R9" s="386" t="s">
        <v>90</v>
      </c>
      <c r="S9" s="387"/>
      <c r="T9" s="131" t="s">
        <v>277</v>
      </c>
      <c r="U9" s="148"/>
      <c r="V9" s="386" t="s">
        <v>92</v>
      </c>
      <c r="W9" s="387"/>
      <c r="X9" s="131" t="s">
        <v>278</v>
      </c>
      <c r="Y9" s="387" t="s">
        <v>94</v>
      </c>
      <c r="Z9" s="387"/>
      <c r="AA9" s="387"/>
    </row>
    <row r="10" spans="1:33" ht="15" customHeight="1" x14ac:dyDescent="0.4">
      <c r="L10" s="10" t="s">
        <v>251</v>
      </c>
      <c r="M10" s="518">
        <f>IF(★入力シート!G113="一級建築士","大臣",IF(★入力シート!G113="二級建築士","愛知県知事",IF(★入力シート!G113="木造建築士","愛知県知事",)))</f>
        <v>0</v>
      </c>
      <c r="N10" s="518"/>
      <c r="O10" s="518"/>
      <c r="P10" s="518"/>
      <c r="Q10" s="518"/>
      <c r="R10" s="20" t="s">
        <v>17</v>
      </c>
      <c r="S10" s="390" t="s">
        <v>95</v>
      </c>
      <c r="T10" s="390"/>
      <c r="U10" s="390"/>
      <c r="V10" s="518">
        <f>★入力シート!G114</f>
        <v>0</v>
      </c>
      <c r="W10" s="518"/>
      <c r="X10" s="518"/>
      <c r="Y10" s="518"/>
      <c r="Z10" s="518"/>
      <c r="AA10" s="518"/>
      <c r="AB10" s="518"/>
      <c r="AC10" s="20" t="s">
        <v>96</v>
      </c>
    </row>
    <row r="11" spans="1:33" ht="15" customHeight="1" x14ac:dyDescent="0.4">
      <c r="D11" s="590" t="s">
        <v>254</v>
      </c>
      <c r="E11" s="590"/>
      <c r="F11" s="590"/>
      <c r="G11" s="590"/>
      <c r="H11" s="590"/>
      <c r="I11" s="590"/>
      <c r="L11" s="600">
        <f>★入力シート!G115</f>
        <v>0</v>
      </c>
      <c r="M11" s="600"/>
      <c r="N11" s="600"/>
      <c r="O11" s="600"/>
      <c r="P11" s="600"/>
      <c r="Q11" s="600"/>
      <c r="R11" s="600"/>
      <c r="S11" s="600"/>
      <c r="T11" s="600"/>
      <c r="U11" s="600"/>
      <c r="V11" s="600"/>
      <c r="W11" s="600"/>
      <c r="X11" s="600"/>
      <c r="Y11" s="600"/>
      <c r="Z11" s="600"/>
      <c r="AA11" s="600"/>
      <c r="AB11" s="600"/>
      <c r="AC11" s="600"/>
    </row>
    <row r="12" spans="1:33" ht="15" customHeight="1" x14ac:dyDescent="0.4">
      <c r="C12" s="109"/>
      <c r="D12" s="109"/>
      <c r="E12" s="109"/>
      <c r="F12" s="109"/>
      <c r="G12" s="109"/>
      <c r="H12" s="109"/>
      <c r="L12" s="10" t="s">
        <v>16</v>
      </c>
      <c r="M12" s="600">
        <f>★入力シート!G116</f>
        <v>0</v>
      </c>
      <c r="N12" s="600"/>
      <c r="O12" s="600"/>
      <c r="P12" s="10" t="s">
        <v>256</v>
      </c>
      <c r="Q12" s="342" t="s">
        <v>257</v>
      </c>
      <c r="R12" s="342"/>
      <c r="S12" s="342"/>
      <c r="T12" s="342"/>
      <c r="U12" s="342"/>
      <c r="V12" s="600">
        <f>★入力シート!G117</f>
        <v>0</v>
      </c>
      <c r="W12" s="600"/>
      <c r="X12" s="600"/>
      <c r="Y12" s="600"/>
      <c r="Z12" s="600"/>
      <c r="AA12" s="600"/>
      <c r="AB12" s="600"/>
      <c r="AC12" s="108" t="s">
        <v>96</v>
      </c>
    </row>
    <row r="13" spans="1:33" ht="15" customHeight="1" x14ac:dyDescent="0.4">
      <c r="D13" s="590" t="s">
        <v>75</v>
      </c>
      <c r="E13" s="590"/>
      <c r="F13" s="590"/>
      <c r="G13" s="590"/>
      <c r="H13" s="590"/>
      <c r="I13" s="590"/>
      <c r="L13" s="591">
        <f>★入力シート!G118</f>
        <v>0</v>
      </c>
      <c r="M13" s="591"/>
      <c r="N13" s="591"/>
      <c r="O13" s="591"/>
      <c r="P13" s="591"/>
      <c r="Q13" s="591"/>
      <c r="R13" s="591"/>
      <c r="S13" s="591"/>
      <c r="T13" s="591"/>
      <c r="U13" s="591"/>
      <c r="V13" s="591"/>
      <c r="W13" s="591"/>
      <c r="X13" s="591"/>
      <c r="Y13" s="591"/>
      <c r="Z13" s="591"/>
      <c r="AA13" s="591"/>
      <c r="AB13" s="591"/>
      <c r="AC13" s="591"/>
    </row>
    <row r="14" spans="1:33" ht="15" customHeight="1" x14ac:dyDescent="0.4">
      <c r="D14" s="590" t="s">
        <v>11</v>
      </c>
      <c r="E14" s="590"/>
      <c r="F14" s="590"/>
      <c r="G14" s="590"/>
      <c r="H14" s="590"/>
      <c r="I14" s="590"/>
      <c r="L14" s="591">
        <f>★入力シート!G119</f>
        <v>0</v>
      </c>
      <c r="M14" s="591"/>
      <c r="N14" s="591"/>
      <c r="O14" s="591"/>
      <c r="P14" s="591"/>
      <c r="Q14" s="591"/>
      <c r="R14" s="591"/>
      <c r="S14" s="591"/>
      <c r="T14" s="591"/>
      <c r="U14" s="591"/>
      <c r="V14" s="591"/>
      <c r="W14" s="591"/>
      <c r="X14" s="591"/>
      <c r="Y14" s="591"/>
      <c r="Z14" s="591"/>
      <c r="AA14" s="591"/>
      <c r="AB14" s="591"/>
      <c r="AC14" s="591"/>
    </row>
    <row r="15" spans="1:33" s="103" customFormat="1" ht="5.0999999999999996" customHeight="1" x14ac:dyDescent="0.4">
      <c r="D15" s="106"/>
      <c r="E15" s="106"/>
      <c r="F15" s="106"/>
      <c r="G15" s="106"/>
      <c r="H15" s="106"/>
      <c r="I15" s="106"/>
    </row>
    <row r="16" spans="1:33" ht="15" customHeight="1" x14ac:dyDescent="0.4">
      <c r="A16" s="588" t="s">
        <v>279</v>
      </c>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row>
    <row r="17" spans="1:33" ht="15" customHeight="1" x14ac:dyDescent="0.4">
      <c r="A17" s="181"/>
      <c r="B17" s="181"/>
      <c r="C17" s="181"/>
      <c r="D17" s="181"/>
      <c r="E17" s="560" t="s">
        <v>375</v>
      </c>
      <c r="F17" s="561"/>
      <c r="G17" s="561"/>
      <c r="H17" s="561"/>
      <c r="I17" s="561"/>
      <c r="J17" s="561"/>
      <c r="K17" s="561"/>
      <c r="L17" s="561"/>
      <c r="M17" s="561"/>
      <c r="N17" s="561"/>
      <c r="O17" s="561"/>
      <c r="P17" s="561"/>
      <c r="Q17" s="561"/>
      <c r="R17" s="562"/>
      <c r="S17" s="181"/>
      <c r="T17" s="560" t="s">
        <v>376</v>
      </c>
      <c r="U17" s="561"/>
      <c r="V17" s="561"/>
      <c r="W17" s="561"/>
      <c r="X17" s="561"/>
      <c r="Y17" s="561"/>
      <c r="Z17" s="561"/>
      <c r="AA17" s="561"/>
      <c r="AB17" s="561"/>
      <c r="AC17" s="561"/>
      <c r="AD17" s="561"/>
      <c r="AE17" s="561"/>
      <c r="AF17" s="561"/>
      <c r="AG17" s="562"/>
    </row>
    <row r="18" spans="1:33" ht="15" customHeight="1" x14ac:dyDescent="0.4">
      <c r="C18" s="590" t="s">
        <v>37</v>
      </c>
      <c r="D18" s="590"/>
      <c r="E18" s="564" t="s">
        <v>245</v>
      </c>
      <c r="F18" s="592"/>
      <c r="G18" s="592"/>
      <c r="H18" s="570">
        <f>★入力シート!G161</f>
        <v>0</v>
      </c>
      <c r="I18" s="570"/>
      <c r="J18" s="570"/>
      <c r="K18" s="570"/>
      <c r="L18" s="592" t="s">
        <v>246</v>
      </c>
      <c r="M18" s="592"/>
      <c r="N18" s="592"/>
      <c r="O18" s="570">
        <f>★入力シート!G162</f>
        <v>0</v>
      </c>
      <c r="P18" s="570"/>
      <c r="Q18" s="570"/>
      <c r="R18" s="595"/>
      <c r="T18" s="564" t="s">
        <v>245</v>
      </c>
      <c r="U18" s="592"/>
      <c r="V18" s="592"/>
      <c r="W18" s="570">
        <f>★入力シート!G165</f>
        <v>0</v>
      </c>
      <c r="X18" s="570"/>
      <c r="Y18" s="570"/>
      <c r="Z18" s="570"/>
      <c r="AA18" s="592" t="s">
        <v>246</v>
      </c>
      <c r="AB18" s="592"/>
      <c r="AC18" s="592"/>
      <c r="AD18" s="570">
        <f>★入力シート!G166</f>
        <v>0</v>
      </c>
      <c r="AE18" s="570"/>
      <c r="AF18" s="570"/>
      <c r="AG18" s="595"/>
    </row>
    <row r="19" spans="1:33" ht="15" customHeight="1" x14ac:dyDescent="0.4">
      <c r="C19" s="590" t="s">
        <v>39</v>
      </c>
      <c r="D19" s="590"/>
      <c r="E19" s="564" t="s">
        <v>245</v>
      </c>
      <c r="F19" s="592"/>
      <c r="G19" s="592"/>
      <c r="H19" s="570">
        <f>★入力シート!G163</f>
        <v>0</v>
      </c>
      <c r="I19" s="570"/>
      <c r="J19" s="570"/>
      <c r="K19" s="570"/>
      <c r="L19" s="592" t="s">
        <v>246</v>
      </c>
      <c r="M19" s="592"/>
      <c r="N19" s="592"/>
      <c r="O19" s="570">
        <f>★入力シート!G164</f>
        <v>0</v>
      </c>
      <c r="P19" s="570"/>
      <c r="Q19" s="570"/>
      <c r="R19" s="595"/>
      <c r="T19" s="564" t="s">
        <v>245</v>
      </c>
      <c r="U19" s="592"/>
      <c r="V19" s="592"/>
      <c r="W19" s="570">
        <f>★入力シート!G167</f>
        <v>0</v>
      </c>
      <c r="X19" s="570"/>
      <c r="Y19" s="570"/>
      <c r="Z19" s="570"/>
      <c r="AA19" s="592" t="s">
        <v>246</v>
      </c>
      <c r="AB19" s="592"/>
      <c r="AC19" s="592"/>
      <c r="AD19" s="570">
        <f>★入力シート!G168</f>
        <v>0</v>
      </c>
      <c r="AE19" s="570"/>
      <c r="AF19" s="570"/>
      <c r="AG19" s="595"/>
    </row>
    <row r="21" spans="1:33" ht="15" customHeight="1" x14ac:dyDescent="0.4">
      <c r="C21" s="563" t="s">
        <v>259</v>
      </c>
      <c r="D21" s="589"/>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1"/>
    </row>
    <row r="22" spans="1:33" ht="15" customHeight="1" x14ac:dyDescent="0.4">
      <c r="A22" s="112"/>
      <c r="B22" s="112"/>
      <c r="C22" s="608">
        <f>★入力シート!G169</f>
        <v>0</v>
      </c>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10"/>
    </row>
    <row r="23" spans="1:33" ht="15" customHeight="1" x14ac:dyDescent="0.4">
      <c r="A23" s="112"/>
      <c r="B23" s="112"/>
      <c r="C23" s="611"/>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3"/>
    </row>
    <row r="24" spans="1:33" ht="15" customHeight="1" x14ac:dyDescent="0.4">
      <c r="A24" s="112"/>
      <c r="B24" s="112"/>
      <c r="C24" s="611"/>
      <c r="D24" s="612"/>
      <c r="E24" s="612"/>
      <c r="F24" s="612"/>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3"/>
    </row>
    <row r="25" spans="1:33" ht="15" customHeight="1" x14ac:dyDescent="0.4">
      <c r="A25" s="112"/>
      <c r="B25" s="112"/>
      <c r="C25" s="611"/>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3"/>
    </row>
    <row r="26" spans="1:33" ht="15" customHeight="1" x14ac:dyDescent="0.4">
      <c r="A26" s="112"/>
      <c r="B26" s="112"/>
      <c r="C26" s="611"/>
      <c r="D26" s="612"/>
      <c r="E26" s="612"/>
      <c r="F26" s="612"/>
      <c r="G26" s="612"/>
      <c r="H26" s="612"/>
      <c r="I26" s="612"/>
      <c r="J26" s="612"/>
      <c r="K26" s="612"/>
      <c r="L26" s="612"/>
      <c r="M26" s="612"/>
      <c r="N26" s="612"/>
      <c r="O26" s="612"/>
      <c r="P26" s="612"/>
      <c r="Q26" s="612"/>
      <c r="R26" s="612"/>
      <c r="S26" s="612"/>
      <c r="T26" s="612"/>
      <c r="U26" s="612"/>
      <c r="V26" s="612"/>
      <c r="W26" s="612"/>
      <c r="X26" s="612"/>
      <c r="Y26" s="612"/>
      <c r="Z26" s="612"/>
      <c r="AA26" s="612"/>
      <c r="AB26" s="612"/>
      <c r="AC26" s="612"/>
      <c r="AD26" s="612"/>
      <c r="AE26" s="612"/>
      <c r="AF26" s="612"/>
      <c r="AG26" s="613"/>
    </row>
    <row r="27" spans="1:33" ht="15" customHeight="1" x14ac:dyDescent="0.4">
      <c r="A27" s="113"/>
      <c r="B27" s="113"/>
      <c r="C27" s="614"/>
      <c r="D27" s="615"/>
      <c r="E27" s="615"/>
      <c r="F27" s="615"/>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6"/>
    </row>
    <row r="28" spans="1:33" s="103" customFormat="1" ht="5.0999999999999996" customHeight="1" x14ac:dyDescent="0.4">
      <c r="A28" s="114"/>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row>
    <row r="29" spans="1:33" ht="15" customHeight="1" thickBot="1" x14ac:dyDescent="0.45">
      <c r="A29" s="588" t="s">
        <v>368</v>
      </c>
      <c r="B29" s="588"/>
      <c r="C29" s="588"/>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588"/>
    </row>
    <row r="30" spans="1:33" ht="15" customHeight="1" x14ac:dyDescent="0.4">
      <c r="A30" s="551" t="s">
        <v>260</v>
      </c>
      <c r="B30" s="552"/>
      <c r="C30" s="552"/>
      <c r="D30" s="552"/>
      <c r="E30" s="552"/>
      <c r="F30" s="552"/>
      <c r="G30" s="552"/>
      <c r="H30" s="552"/>
      <c r="I30" s="552"/>
      <c r="J30" s="552"/>
      <c r="K30" s="552"/>
      <c r="L30" s="617" t="s">
        <v>192</v>
      </c>
      <c r="M30" s="618"/>
      <c r="N30" s="618"/>
      <c r="O30" s="618"/>
      <c r="P30" s="618"/>
      <c r="Q30" s="618"/>
      <c r="R30" s="618"/>
      <c r="S30" s="618"/>
      <c r="T30" s="618"/>
      <c r="U30" s="618"/>
      <c r="V30" s="619"/>
      <c r="W30" s="561" t="s">
        <v>261</v>
      </c>
      <c r="X30" s="561"/>
      <c r="Y30" s="561"/>
      <c r="Z30" s="561"/>
      <c r="AA30" s="561"/>
      <c r="AB30" s="561"/>
      <c r="AC30" s="561"/>
      <c r="AD30" s="561"/>
      <c r="AE30" s="561"/>
      <c r="AF30" s="561"/>
      <c r="AG30" s="562"/>
    </row>
    <row r="31" spans="1:33" ht="15" customHeight="1" x14ac:dyDescent="0.4">
      <c r="A31" s="554"/>
      <c r="B31" s="555"/>
      <c r="C31" s="555"/>
      <c r="D31" s="555"/>
      <c r="E31" s="555"/>
      <c r="F31" s="555"/>
      <c r="G31" s="555"/>
      <c r="H31" s="555"/>
      <c r="I31" s="555"/>
      <c r="J31" s="555"/>
      <c r="K31" s="555"/>
      <c r="L31" s="620" t="s">
        <v>262</v>
      </c>
      <c r="M31" s="565">
        <f>L46/1.1</f>
        <v>0</v>
      </c>
      <c r="N31" s="565"/>
      <c r="O31" s="565"/>
      <c r="P31" s="565"/>
      <c r="Q31" s="565"/>
      <c r="R31" s="565"/>
      <c r="S31" s="565"/>
      <c r="T31" s="565"/>
      <c r="U31" s="161"/>
      <c r="V31" s="163"/>
      <c r="W31" s="589" t="s">
        <v>280</v>
      </c>
      <c r="X31" s="565">
        <f>W46/1.1</f>
        <v>0</v>
      </c>
      <c r="Y31" s="565"/>
      <c r="Z31" s="565"/>
      <c r="AA31" s="565"/>
      <c r="AB31" s="565"/>
      <c r="AC31" s="565"/>
      <c r="AD31" s="565"/>
      <c r="AE31" s="565"/>
      <c r="AF31" s="116"/>
      <c r="AG31" s="117"/>
    </row>
    <row r="32" spans="1:33" ht="15" customHeight="1" thickBot="1" x14ac:dyDescent="0.45">
      <c r="A32" s="554"/>
      <c r="B32" s="555"/>
      <c r="C32" s="555"/>
      <c r="D32" s="555"/>
      <c r="E32" s="555"/>
      <c r="F32" s="555"/>
      <c r="G32" s="555"/>
      <c r="H32" s="555"/>
      <c r="I32" s="555"/>
      <c r="J32" s="555"/>
      <c r="K32" s="555"/>
      <c r="L32" s="621"/>
      <c r="M32" s="566"/>
      <c r="N32" s="566"/>
      <c r="O32" s="566"/>
      <c r="P32" s="566"/>
      <c r="Q32" s="566"/>
      <c r="R32" s="566"/>
      <c r="S32" s="566"/>
      <c r="T32" s="566"/>
      <c r="U32" s="108" t="s">
        <v>45</v>
      </c>
      <c r="V32" s="164"/>
      <c r="W32" s="622"/>
      <c r="X32" s="571"/>
      <c r="Y32" s="571"/>
      <c r="Z32" s="571"/>
      <c r="AA32" s="571"/>
      <c r="AB32" s="571"/>
      <c r="AC32" s="571"/>
      <c r="AD32" s="571"/>
      <c r="AE32" s="571"/>
      <c r="AF32" s="113" t="s">
        <v>45</v>
      </c>
      <c r="AG32" s="125"/>
    </row>
    <row r="33" spans="1:33" ht="9.9499999999999993" customHeight="1" x14ac:dyDescent="0.4">
      <c r="A33" s="554"/>
      <c r="B33" s="555"/>
      <c r="C33" s="555"/>
      <c r="D33" s="555"/>
      <c r="E33" s="555"/>
      <c r="F33" s="555"/>
      <c r="G33" s="555"/>
      <c r="H33" s="555"/>
      <c r="I33" s="555"/>
      <c r="J33" s="555"/>
      <c r="K33" s="555"/>
      <c r="L33" s="168"/>
      <c r="M33" s="112"/>
      <c r="N33" s="112"/>
      <c r="O33" s="112"/>
      <c r="P33" s="112"/>
      <c r="Q33" s="112"/>
      <c r="R33" s="112"/>
      <c r="S33" s="112"/>
      <c r="T33" s="112"/>
      <c r="U33" s="112"/>
      <c r="V33" s="112"/>
      <c r="W33" s="166"/>
      <c r="X33" s="166"/>
      <c r="Y33" s="166"/>
      <c r="Z33" s="166"/>
      <c r="AA33" s="166"/>
      <c r="AB33" s="166"/>
      <c r="AC33" s="166"/>
      <c r="AD33" s="166"/>
      <c r="AE33" s="166"/>
      <c r="AF33" s="166"/>
      <c r="AG33" s="167"/>
    </row>
    <row r="34" spans="1:33" ht="15" customHeight="1" x14ac:dyDescent="0.4">
      <c r="A34" s="554"/>
      <c r="B34" s="555"/>
      <c r="C34" s="555"/>
      <c r="D34" s="555"/>
      <c r="E34" s="555"/>
      <c r="F34" s="555"/>
      <c r="G34" s="555"/>
      <c r="H34" s="555"/>
      <c r="I34" s="555"/>
      <c r="J34" s="555"/>
      <c r="K34" s="555"/>
      <c r="L34" s="601" t="s">
        <v>281</v>
      </c>
      <c r="M34" s="602"/>
      <c r="N34" s="602"/>
      <c r="O34" s="602"/>
      <c r="P34" s="602"/>
      <c r="Q34" s="602"/>
      <c r="R34" s="602"/>
      <c r="S34" s="602"/>
      <c r="T34" s="602"/>
      <c r="U34" s="602"/>
      <c r="V34" s="602"/>
      <c r="W34" s="602"/>
      <c r="X34" s="602"/>
      <c r="Y34" s="602"/>
      <c r="Z34" s="602"/>
      <c r="AA34" s="602"/>
      <c r="AB34" s="602"/>
      <c r="AC34" s="602"/>
      <c r="AD34" s="602"/>
      <c r="AE34" s="602"/>
      <c r="AF34" s="602"/>
      <c r="AG34" s="607"/>
    </row>
    <row r="35" spans="1:33" ht="15" customHeight="1" x14ac:dyDescent="0.4">
      <c r="A35" s="554"/>
      <c r="B35" s="555"/>
      <c r="C35" s="555"/>
      <c r="D35" s="555"/>
      <c r="E35" s="555"/>
      <c r="F35" s="555"/>
      <c r="G35" s="555"/>
      <c r="H35" s="555"/>
      <c r="I35" s="555"/>
      <c r="J35" s="555"/>
      <c r="K35" s="555"/>
      <c r="L35" s="624" t="s">
        <v>282</v>
      </c>
      <c r="M35" s="625"/>
      <c r="N35" s="625"/>
      <c r="O35" s="625"/>
      <c r="P35" s="625"/>
      <c r="Q35" s="625"/>
      <c r="R35" s="625"/>
      <c r="S35" s="625"/>
      <c r="T35" s="625"/>
      <c r="U35" s="625"/>
      <c r="V35" s="626"/>
      <c r="W35" s="625" t="s">
        <v>283</v>
      </c>
      <c r="X35" s="625"/>
      <c r="Y35" s="625"/>
      <c r="Z35" s="625"/>
      <c r="AA35" s="625"/>
      <c r="AB35" s="625"/>
      <c r="AC35" s="625"/>
      <c r="AD35" s="625"/>
      <c r="AE35" s="625"/>
      <c r="AF35" s="625"/>
      <c r="AG35" s="627"/>
    </row>
    <row r="36" spans="1:33" ht="15" customHeight="1" x14ac:dyDescent="0.4">
      <c r="A36" s="554"/>
      <c r="B36" s="555"/>
      <c r="C36" s="555"/>
      <c r="D36" s="555"/>
      <c r="E36" s="555"/>
      <c r="F36" s="555"/>
      <c r="G36" s="555"/>
      <c r="H36" s="555"/>
      <c r="I36" s="555"/>
      <c r="J36" s="555"/>
      <c r="K36" s="555"/>
      <c r="L36" s="168"/>
      <c r="M36" s="571">
        <f>★入力シート!G176</f>
        <v>0</v>
      </c>
      <c r="N36" s="571"/>
      <c r="O36" s="571"/>
      <c r="P36" s="571"/>
      <c r="Q36" s="571"/>
      <c r="R36" s="571"/>
      <c r="S36" s="571"/>
      <c r="T36" s="571"/>
      <c r="U36" s="123" t="s">
        <v>45</v>
      </c>
      <c r="V36" s="124"/>
      <c r="W36" s="112"/>
      <c r="X36" s="571">
        <f>★入力シート!G180</f>
        <v>0</v>
      </c>
      <c r="Y36" s="571"/>
      <c r="Z36" s="571"/>
      <c r="AA36" s="571"/>
      <c r="AB36" s="571"/>
      <c r="AC36" s="571"/>
      <c r="AD36" s="571"/>
      <c r="AE36" s="571"/>
      <c r="AF36" s="123" t="s">
        <v>45</v>
      </c>
      <c r="AG36" s="165"/>
    </row>
    <row r="37" spans="1:33" ht="15" customHeight="1" x14ac:dyDescent="0.4">
      <c r="A37" s="554"/>
      <c r="B37" s="555"/>
      <c r="C37" s="555"/>
      <c r="D37" s="555"/>
      <c r="E37" s="555"/>
      <c r="F37" s="555"/>
      <c r="G37" s="555"/>
      <c r="H37" s="555"/>
      <c r="I37" s="555"/>
      <c r="J37" s="555"/>
      <c r="K37" s="555"/>
      <c r="L37" s="601" t="s">
        <v>284</v>
      </c>
      <c r="M37" s="602"/>
      <c r="N37" s="602"/>
      <c r="O37" s="602"/>
      <c r="P37" s="602"/>
      <c r="Q37" s="602"/>
      <c r="R37" s="602"/>
      <c r="S37" s="602"/>
      <c r="T37" s="602"/>
      <c r="U37" s="602"/>
      <c r="V37" s="603"/>
      <c r="W37" s="606" t="s">
        <v>285</v>
      </c>
      <c r="X37" s="602"/>
      <c r="Y37" s="602"/>
      <c r="Z37" s="602"/>
      <c r="AA37" s="602"/>
      <c r="AB37" s="602"/>
      <c r="AC37" s="602"/>
      <c r="AD37" s="602"/>
      <c r="AE37" s="602"/>
      <c r="AF37" s="602"/>
      <c r="AG37" s="607"/>
    </row>
    <row r="38" spans="1:33" ht="15" customHeight="1" x14ac:dyDescent="0.4">
      <c r="A38" s="554"/>
      <c r="B38" s="555"/>
      <c r="C38" s="555"/>
      <c r="D38" s="555"/>
      <c r="E38" s="555"/>
      <c r="F38" s="555"/>
      <c r="G38" s="555"/>
      <c r="H38" s="555"/>
      <c r="I38" s="555"/>
      <c r="J38" s="555"/>
      <c r="K38" s="555"/>
      <c r="L38" s="168"/>
      <c r="M38" s="571">
        <f>★入力シート!G177</f>
        <v>0</v>
      </c>
      <c r="N38" s="571"/>
      <c r="O38" s="571"/>
      <c r="P38" s="571"/>
      <c r="Q38" s="571"/>
      <c r="R38" s="571"/>
      <c r="S38" s="571"/>
      <c r="T38" s="571"/>
      <c r="U38" s="123" t="s">
        <v>45</v>
      </c>
      <c r="V38" s="124"/>
      <c r="W38" s="112"/>
      <c r="X38" s="571">
        <f>★入力シート!G181</f>
        <v>0</v>
      </c>
      <c r="Y38" s="571"/>
      <c r="Z38" s="571"/>
      <c r="AA38" s="571"/>
      <c r="AB38" s="571"/>
      <c r="AC38" s="571"/>
      <c r="AD38" s="571"/>
      <c r="AE38" s="571"/>
      <c r="AF38" s="123" t="s">
        <v>45</v>
      </c>
      <c r="AG38" s="165"/>
    </row>
    <row r="39" spans="1:33" ht="15" customHeight="1" x14ac:dyDescent="0.4">
      <c r="A39" s="554"/>
      <c r="B39" s="555"/>
      <c r="C39" s="555"/>
      <c r="D39" s="555"/>
      <c r="E39" s="555"/>
      <c r="F39" s="555"/>
      <c r="G39" s="555"/>
      <c r="H39" s="555"/>
      <c r="I39" s="555"/>
      <c r="J39" s="555"/>
      <c r="K39" s="555"/>
      <c r="L39" s="601" t="s">
        <v>286</v>
      </c>
      <c r="M39" s="602"/>
      <c r="N39" s="602"/>
      <c r="O39" s="602"/>
      <c r="P39" s="602"/>
      <c r="Q39" s="602"/>
      <c r="R39" s="602"/>
      <c r="S39" s="602"/>
      <c r="T39" s="602"/>
      <c r="U39" s="602"/>
      <c r="V39" s="603"/>
      <c r="W39" s="162" t="s">
        <v>287</v>
      </c>
      <c r="X39" s="162"/>
      <c r="Y39" s="162"/>
      <c r="Z39" s="162"/>
      <c r="AA39" s="162"/>
      <c r="AB39" s="162"/>
      <c r="AC39" s="162"/>
      <c r="AD39" s="162"/>
      <c r="AE39" s="162"/>
      <c r="AF39" s="162"/>
      <c r="AG39" s="169"/>
    </row>
    <row r="40" spans="1:33" ht="15" customHeight="1" x14ac:dyDescent="0.4">
      <c r="A40" s="554"/>
      <c r="B40" s="555"/>
      <c r="C40" s="555"/>
      <c r="D40" s="555"/>
      <c r="E40" s="555"/>
      <c r="F40" s="555"/>
      <c r="G40" s="555"/>
      <c r="H40" s="555"/>
      <c r="I40" s="555"/>
      <c r="J40" s="555"/>
      <c r="K40" s="555"/>
      <c r="L40" s="168"/>
      <c r="M40" s="571">
        <f>★入力シート!G178</f>
        <v>0</v>
      </c>
      <c r="N40" s="571"/>
      <c r="O40" s="571"/>
      <c r="P40" s="571"/>
      <c r="Q40" s="571"/>
      <c r="R40" s="571"/>
      <c r="S40" s="571"/>
      <c r="T40" s="571"/>
      <c r="U40" s="123" t="s">
        <v>45</v>
      </c>
      <c r="V40" s="124"/>
      <c r="W40" s="112"/>
      <c r="X40" s="571">
        <f>★入力シート!G182</f>
        <v>0</v>
      </c>
      <c r="Y40" s="571"/>
      <c r="Z40" s="571"/>
      <c r="AA40" s="571"/>
      <c r="AB40" s="571"/>
      <c r="AC40" s="571"/>
      <c r="AD40" s="571"/>
      <c r="AE40" s="571"/>
      <c r="AF40" s="123" t="s">
        <v>45</v>
      </c>
      <c r="AG40" s="165"/>
    </row>
    <row r="41" spans="1:33" ht="15" customHeight="1" x14ac:dyDescent="0.4">
      <c r="A41" s="554"/>
      <c r="B41" s="555"/>
      <c r="C41" s="555"/>
      <c r="D41" s="555"/>
      <c r="E41" s="555"/>
      <c r="F41" s="555"/>
      <c r="G41" s="555"/>
      <c r="H41" s="555"/>
      <c r="I41" s="555"/>
      <c r="J41" s="555"/>
      <c r="K41" s="555"/>
      <c r="L41" s="601" t="s">
        <v>288</v>
      </c>
      <c r="M41" s="602"/>
      <c r="N41" s="602"/>
      <c r="O41" s="602"/>
      <c r="P41" s="602"/>
      <c r="Q41" s="602"/>
      <c r="R41" s="602"/>
      <c r="S41" s="602"/>
      <c r="T41" s="602"/>
      <c r="U41" s="602"/>
      <c r="V41" s="603"/>
      <c r="W41" s="112"/>
      <c r="X41" s="112"/>
      <c r="Y41" s="112"/>
      <c r="Z41" s="112"/>
      <c r="AA41" s="112"/>
      <c r="AB41" s="112"/>
      <c r="AC41" s="112"/>
      <c r="AD41" s="112"/>
      <c r="AE41" s="112"/>
      <c r="AF41" s="112"/>
      <c r="AG41" s="170"/>
    </row>
    <row r="42" spans="1:33" ht="15" customHeight="1" thickBot="1" x14ac:dyDescent="0.45">
      <c r="A42" s="557"/>
      <c r="B42" s="558"/>
      <c r="C42" s="558"/>
      <c r="D42" s="558"/>
      <c r="E42" s="558"/>
      <c r="F42" s="558"/>
      <c r="G42" s="558"/>
      <c r="H42" s="558"/>
      <c r="I42" s="558"/>
      <c r="J42" s="558"/>
      <c r="K42" s="558"/>
      <c r="L42" s="171"/>
      <c r="M42" s="623">
        <f>★入力シート!G179</f>
        <v>0</v>
      </c>
      <c r="N42" s="623"/>
      <c r="O42" s="623"/>
      <c r="P42" s="623"/>
      <c r="Q42" s="623"/>
      <c r="R42" s="623"/>
      <c r="S42" s="623"/>
      <c r="T42" s="623"/>
      <c r="U42" s="172" t="s">
        <v>45</v>
      </c>
      <c r="V42" s="173"/>
      <c r="W42" s="174"/>
      <c r="X42" s="174"/>
      <c r="Y42" s="174"/>
      <c r="Z42" s="174"/>
      <c r="AA42" s="174"/>
      <c r="AB42" s="174"/>
      <c r="AC42" s="174"/>
      <c r="AD42" s="174"/>
      <c r="AE42" s="174"/>
      <c r="AF42" s="174"/>
      <c r="AG42" s="175"/>
    </row>
    <row r="43" spans="1:33" ht="15" customHeight="1" x14ac:dyDescent="0.4">
      <c r="A43" s="573" t="s">
        <v>289</v>
      </c>
      <c r="B43" s="574"/>
      <c r="C43" s="574"/>
      <c r="D43" s="574"/>
      <c r="E43" s="574"/>
      <c r="F43" s="574"/>
      <c r="G43" s="574"/>
      <c r="H43" s="574"/>
      <c r="I43" s="574"/>
      <c r="J43" s="574"/>
      <c r="K43" s="574"/>
      <c r="L43" s="604" t="s">
        <v>265</v>
      </c>
      <c r="M43" s="605"/>
      <c r="N43" s="605"/>
      <c r="O43" s="605"/>
      <c r="P43" s="605"/>
      <c r="Q43" s="605"/>
      <c r="R43" s="605"/>
      <c r="S43" s="605"/>
      <c r="T43" s="605"/>
      <c r="U43" s="605"/>
      <c r="V43" s="605"/>
      <c r="W43" s="604" t="s">
        <v>266</v>
      </c>
      <c r="X43" s="605"/>
      <c r="Y43" s="605"/>
      <c r="Z43" s="605"/>
      <c r="AA43" s="605"/>
      <c r="AB43" s="605"/>
      <c r="AC43" s="605"/>
      <c r="AD43" s="605"/>
      <c r="AE43" s="605"/>
      <c r="AF43" s="605"/>
      <c r="AG43" s="605"/>
    </row>
    <row r="44" spans="1:33" ht="15" customHeight="1" x14ac:dyDescent="0.4">
      <c r="A44" s="575"/>
      <c r="B44" s="575"/>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row>
    <row r="45" spans="1:33" ht="15" customHeight="1" x14ac:dyDescent="0.4">
      <c r="A45" s="576" t="s">
        <v>267</v>
      </c>
      <c r="B45" s="577"/>
      <c r="C45" s="577"/>
      <c r="D45" s="577"/>
      <c r="E45" s="577"/>
      <c r="F45" s="577"/>
      <c r="G45" s="577"/>
      <c r="H45" s="577"/>
      <c r="I45" s="577"/>
      <c r="J45" s="577"/>
      <c r="K45" s="578"/>
      <c r="L45" s="576" t="s">
        <v>268</v>
      </c>
      <c r="M45" s="577"/>
      <c r="N45" s="577"/>
      <c r="O45" s="577"/>
      <c r="P45" s="577"/>
      <c r="Q45" s="577"/>
      <c r="R45" s="577"/>
      <c r="S45" s="577"/>
      <c r="T45" s="577"/>
      <c r="U45" s="577"/>
      <c r="V45" s="578"/>
      <c r="W45" s="576" t="s">
        <v>269</v>
      </c>
      <c r="X45" s="577"/>
      <c r="Y45" s="577"/>
      <c r="Z45" s="577"/>
      <c r="AA45" s="577"/>
      <c r="AB45" s="577"/>
      <c r="AC45" s="577"/>
      <c r="AD45" s="577"/>
      <c r="AE45" s="577"/>
      <c r="AF45" s="577"/>
      <c r="AG45" s="578"/>
    </row>
    <row r="46" spans="1:33" ht="15" customHeight="1" x14ac:dyDescent="0.4">
      <c r="A46" s="567">
        <f>L46+W46</f>
        <v>0</v>
      </c>
      <c r="B46" s="571"/>
      <c r="C46" s="571"/>
      <c r="D46" s="571"/>
      <c r="E46" s="571"/>
      <c r="F46" s="571"/>
      <c r="G46" s="571"/>
      <c r="H46" s="571"/>
      <c r="I46" s="571"/>
      <c r="J46" s="120"/>
      <c r="K46" s="121"/>
      <c r="L46" s="567">
        <f>★入力シート!G175</f>
        <v>0</v>
      </c>
      <c r="M46" s="571"/>
      <c r="N46" s="571"/>
      <c r="O46" s="571"/>
      <c r="P46" s="571"/>
      <c r="Q46" s="571"/>
      <c r="R46" s="571"/>
      <c r="S46" s="571"/>
      <c r="T46" s="571"/>
      <c r="U46" s="120"/>
      <c r="V46" s="121"/>
      <c r="W46" s="567">
        <f>★入力シート!G183</f>
        <v>0</v>
      </c>
      <c r="X46" s="571"/>
      <c r="Y46" s="571"/>
      <c r="Z46" s="571"/>
      <c r="AA46" s="571"/>
      <c r="AB46" s="571"/>
      <c r="AC46" s="571"/>
      <c r="AD46" s="571"/>
      <c r="AE46" s="571"/>
      <c r="AF46" s="120"/>
      <c r="AG46" s="121"/>
    </row>
    <row r="47" spans="1:33" ht="15" customHeight="1" x14ac:dyDescent="0.4">
      <c r="A47" s="572"/>
      <c r="B47" s="566"/>
      <c r="C47" s="566"/>
      <c r="D47" s="566"/>
      <c r="E47" s="566"/>
      <c r="F47" s="566"/>
      <c r="G47" s="566"/>
      <c r="H47" s="566"/>
      <c r="I47" s="566"/>
      <c r="J47" s="122" t="s">
        <v>45</v>
      </c>
      <c r="K47" s="118"/>
      <c r="L47" s="572"/>
      <c r="M47" s="566"/>
      <c r="N47" s="566"/>
      <c r="O47" s="566"/>
      <c r="P47" s="566"/>
      <c r="Q47" s="566"/>
      <c r="R47" s="566"/>
      <c r="S47" s="566"/>
      <c r="T47" s="566"/>
      <c r="U47" s="108" t="s">
        <v>45</v>
      </c>
      <c r="V47" s="119"/>
      <c r="W47" s="572"/>
      <c r="X47" s="566"/>
      <c r="Y47" s="566"/>
      <c r="Z47" s="566"/>
      <c r="AA47" s="566"/>
      <c r="AB47" s="566"/>
      <c r="AC47" s="566"/>
      <c r="AD47" s="566"/>
      <c r="AE47" s="566"/>
      <c r="AF47" s="108" t="s">
        <v>45</v>
      </c>
      <c r="AG47" s="119"/>
    </row>
    <row r="49" spans="1:33" ht="15" customHeight="1" x14ac:dyDescent="0.4">
      <c r="A49" s="551" t="s">
        <v>270</v>
      </c>
      <c r="B49" s="552"/>
      <c r="C49" s="552"/>
      <c r="D49" s="552"/>
      <c r="E49" s="552"/>
      <c r="F49" s="552"/>
      <c r="G49" s="552"/>
      <c r="H49" s="552"/>
      <c r="I49" s="552"/>
      <c r="J49" s="552"/>
      <c r="K49" s="553"/>
      <c r="L49" s="560" t="s">
        <v>195</v>
      </c>
      <c r="M49" s="561"/>
      <c r="N49" s="561"/>
      <c r="O49" s="561"/>
      <c r="P49" s="561"/>
      <c r="Q49" s="561"/>
      <c r="R49" s="561"/>
      <c r="S49" s="561"/>
      <c r="T49" s="561"/>
      <c r="U49" s="561"/>
      <c r="V49" s="562"/>
      <c r="W49" s="560" t="s">
        <v>271</v>
      </c>
      <c r="X49" s="561"/>
      <c r="Y49" s="561"/>
      <c r="Z49" s="561"/>
      <c r="AA49" s="561"/>
      <c r="AB49" s="561"/>
      <c r="AC49" s="561"/>
      <c r="AD49" s="561"/>
      <c r="AE49" s="561"/>
      <c r="AF49" s="561"/>
      <c r="AG49" s="562"/>
    </row>
    <row r="50" spans="1:33" ht="15" customHeight="1" x14ac:dyDescent="0.4">
      <c r="A50" s="554"/>
      <c r="B50" s="555"/>
      <c r="C50" s="555"/>
      <c r="D50" s="555"/>
      <c r="E50" s="555"/>
      <c r="F50" s="555"/>
      <c r="G50" s="555"/>
      <c r="H50" s="555"/>
      <c r="I50" s="555"/>
      <c r="J50" s="555"/>
      <c r="K50" s="556"/>
      <c r="L50" s="563" t="s">
        <v>290</v>
      </c>
      <c r="M50" s="565">
        <f>L55/1.1</f>
        <v>0</v>
      </c>
      <c r="N50" s="565"/>
      <c r="O50" s="565"/>
      <c r="P50" s="565"/>
      <c r="Q50" s="565"/>
      <c r="R50" s="565"/>
      <c r="S50" s="565"/>
      <c r="T50" s="565"/>
      <c r="U50" s="116"/>
      <c r="V50" s="117"/>
      <c r="W50" s="563" t="s">
        <v>291</v>
      </c>
      <c r="X50" s="565">
        <f>W55/1.1</f>
        <v>0</v>
      </c>
      <c r="Y50" s="565"/>
      <c r="Z50" s="565"/>
      <c r="AA50" s="565"/>
      <c r="AB50" s="565"/>
      <c r="AC50" s="565"/>
      <c r="AD50" s="565"/>
      <c r="AE50" s="565"/>
      <c r="AF50" s="116"/>
      <c r="AG50" s="117"/>
    </row>
    <row r="51" spans="1:33" ht="15" customHeight="1" x14ac:dyDescent="0.4">
      <c r="A51" s="557"/>
      <c r="B51" s="558"/>
      <c r="C51" s="558"/>
      <c r="D51" s="558"/>
      <c r="E51" s="558"/>
      <c r="F51" s="558"/>
      <c r="G51" s="558"/>
      <c r="H51" s="558"/>
      <c r="I51" s="558"/>
      <c r="J51" s="558"/>
      <c r="K51" s="559"/>
      <c r="L51" s="564"/>
      <c r="M51" s="566"/>
      <c r="N51" s="566"/>
      <c r="O51" s="566"/>
      <c r="P51" s="566"/>
      <c r="Q51" s="566"/>
      <c r="R51" s="566"/>
      <c r="S51" s="566"/>
      <c r="T51" s="566"/>
      <c r="U51" s="108" t="s">
        <v>45</v>
      </c>
      <c r="V51" s="118"/>
      <c r="W51" s="564"/>
      <c r="X51" s="566"/>
      <c r="Y51" s="566"/>
      <c r="Z51" s="566"/>
      <c r="AA51" s="566"/>
      <c r="AB51" s="566"/>
      <c r="AC51" s="566"/>
      <c r="AD51" s="566"/>
      <c r="AE51" s="566"/>
      <c r="AF51" s="108" t="s">
        <v>45</v>
      </c>
      <c r="AG51" s="119"/>
    </row>
    <row r="52" spans="1:33" ht="15" customHeight="1" x14ac:dyDescent="0.4">
      <c r="A52" s="573" t="s">
        <v>272</v>
      </c>
      <c r="B52" s="574"/>
      <c r="C52" s="574"/>
      <c r="D52" s="574"/>
      <c r="E52" s="574"/>
      <c r="F52" s="574"/>
      <c r="G52" s="574"/>
      <c r="H52" s="574"/>
      <c r="I52" s="574"/>
      <c r="J52" s="574"/>
      <c r="K52" s="574"/>
      <c r="L52" s="573" t="s">
        <v>273</v>
      </c>
      <c r="M52" s="574"/>
      <c r="N52" s="574"/>
      <c r="O52" s="574"/>
      <c r="P52" s="574"/>
      <c r="Q52" s="574"/>
      <c r="R52" s="574"/>
      <c r="S52" s="574"/>
      <c r="T52" s="574"/>
      <c r="U52" s="574"/>
      <c r="V52" s="574"/>
      <c r="W52" s="573" t="s">
        <v>274</v>
      </c>
      <c r="X52" s="574"/>
      <c r="Y52" s="574"/>
      <c r="Z52" s="574"/>
      <c r="AA52" s="574"/>
      <c r="AB52" s="574"/>
      <c r="AC52" s="574"/>
      <c r="AD52" s="574"/>
      <c r="AE52" s="574"/>
      <c r="AF52" s="574"/>
      <c r="AG52" s="574"/>
    </row>
    <row r="53" spans="1:33" ht="15" customHeight="1" x14ac:dyDescent="0.4">
      <c r="A53" s="575"/>
      <c r="B53" s="575"/>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row>
    <row r="54" spans="1:33" ht="15" customHeight="1" x14ac:dyDescent="0.4">
      <c r="A54" s="576" t="s">
        <v>292</v>
      </c>
      <c r="B54" s="577"/>
      <c r="C54" s="577"/>
      <c r="D54" s="577"/>
      <c r="E54" s="577"/>
      <c r="F54" s="577"/>
      <c r="G54" s="577"/>
      <c r="H54" s="577"/>
      <c r="I54" s="577"/>
      <c r="J54" s="577"/>
      <c r="K54" s="578"/>
      <c r="L54" s="576" t="s">
        <v>293</v>
      </c>
      <c r="M54" s="577"/>
      <c r="N54" s="577"/>
      <c r="O54" s="577"/>
      <c r="P54" s="577"/>
      <c r="Q54" s="577"/>
      <c r="R54" s="577"/>
      <c r="S54" s="577"/>
      <c r="T54" s="577"/>
      <c r="U54" s="577"/>
      <c r="V54" s="578"/>
      <c r="W54" s="576" t="s">
        <v>294</v>
      </c>
      <c r="X54" s="577"/>
      <c r="Y54" s="577"/>
      <c r="Z54" s="577"/>
      <c r="AA54" s="577"/>
      <c r="AB54" s="577"/>
      <c r="AC54" s="577"/>
      <c r="AD54" s="577"/>
      <c r="AE54" s="577"/>
      <c r="AF54" s="577"/>
      <c r="AG54" s="578"/>
    </row>
    <row r="55" spans="1:33" ht="15" customHeight="1" x14ac:dyDescent="0.4">
      <c r="A55" s="567">
        <f>L55+W55</f>
        <v>0</v>
      </c>
      <c r="B55" s="571"/>
      <c r="C55" s="571"/>
      <c r="D55" s="571"/>
      <c r="E55" s="571"/>
      <c r="F55" s="571"/>
      <c r="G55" s="571"/>
      <c r="H55" s="571"/>
      <c r="I55" s="571"/>
      <c r="J55" s="120"/>
      <c r="K55" s="121"/>
      <c r="L55" s="567">
        <f>★入力シート!G184</f>
        <v>0</v>
      </c>
      <c r="M55" s="571"/>
      <c r="N55" s="571"/>
      <c r="O55" s="571"/>
      <c r="P55" s="571"/>
      <c r="Q55" s="571"/>
      <c r="R55" s="571"/>
      <c r="S55" s="571"/>
      <c r="T55" s="571"/>
      <c r="U55" s="120"/>
      <c r="V55" s="121"/>
      <c r="W55" s="567">
        <f>★入力シート!G185</f>
        <v>0</v>
      </c>
      <c r="X55" s="571"/>
      <c r="Y55" s="571"/>
      <c r="Z55" s="571"/>
      <c r="AA55" s="571"/>
      <c r="AB55" s="571"/>
      <c r="AC55" s="571"/>
      <c r="AD55" s="571"/>
      <c r="AE55" s="571"/>
      <c r="AF55" s="120"/>
      <c r="AG55" s="121"/>
    </row>
    <row r="56" spans="1:33" ht="15" customHeight="1" x14ac:dyDescent="0.4">
      <c r="A56" s="572"/>
      <c r="B56" s="566"/>
      <c r="C56" s="566"/>
      <c r="D56" s="566"/>
      <c r="E56" s="566"/>
      <c r="F56" s="566"/>
      <c r="G56" s="566"/>
      <c r="H56" s="566"/>
      <c r="I56" s="566"/>
      <c r="J56" s="122" t="s">
        <v>45</v>
      </c>
      <c r="K56" s="118"/>
      <c r="L56" s="572"/>
      <c r="M56" s="566"/>
      <c r="N56" s="566"/>
      <c r="O56" s="566"/>
      <c r="P56" s="566"/>
      <c r="Q56" s="566"/>
      <c r="R56" s="566"/>
      <c r="S56" s="566"/>
      <c r="T56" s="566"/>
      <c r="U56" s="108" t="s">
        <v>45</v>
      </c>
      <c r="V56" s="119"/>
      <c r="W56" s="572"/>
      <c r="X56" s="566"/>
      <c r="Y56" s="566"/>
      <c r="Z56" s="566"/>
      <c r="AA56" s="566"/>
      <c r="AB56" s="566"/>
      <c r="AC56" s="566"/>
      <c r="AD56" s="566"/>
      <c r="AE56" s="566"/>
      <c r="AF56" s="108" t="s">
        <v>45</v>
      </c>
      <c r="AG56" s="119"/>
    </row>
  </sheetData>
  <mergeCells count="97">
    <mergeCell ref="O19:R19"/>
    <mergeCell ref="T19:V19"/>
    <mergeCell ref="W19:Z19"/>
    <mergeCell ref="AA19:AC19"/>
    <mergeCell ref="AD19:AG19"/>
    <mergeCell ref="U5:AB5"/>
    <mergeCell ref="AE5:AF5"/>
    <mergeCell ref="L8:AA8"/>
    <mergeCell ref="E17:R17"/>
    <mergeCell ref="T17:AG17"/>
    <mergeCell ref="M10:Q10"/>
    <mergeCell ref="S10:U10"/>
    <mergeCell ref="V10:AB10"/>
    <mergeCell ref="D11:I11"/>
    <mergeCell ref="L11:AC11"/>
    <mergeCell ref="Y9:AA9"/>
    <mergeCell ref="L5:T5"/>
    <mergeCell ref="C18:D18"/>
    <mergeCell ref="E18:G18"/>
    <mergeCell ref="H18:K18"/>
    <mergeCell ref="A1:AG1"/>
    <mergeCell ref="A2:AG2"/>
    <mergeCell ref="A4:AG4"/>
    <mergeCell ref="A5:H5"/>
    <mergeCell ref="M12:O12"/>
    <mergeCell ref="Q12:U12"/>
    <mergeCell ref="V12:AB12"/>
    <mergeCell ref="A7:H7"/>
    <mergeCell ref="D8:I8"/>
    <mergeCell ref="D9:I9"/>
    <mergeCell ref="N9:O9"/>
    <mergeCell ref="R9:S9"/>
    <mergeCell ref="V9:W9"/>
    <mergeCell ref="C21:D21"/>
    <mergeCell ref="D13:I13"/>
    <mergeCell ref="L13:AC13"/>
    <mergeCell ref="D14:I14"/>
    <mergeCell ref="L14:AC14"/>
    <mergeCell ref="A16:AG16"/>
    <mergeCell ref="L18:N18"/>
    <mergeCell ref="O18:R18"/>
    <mergeCell ref="T18:V18"/>
    <mergeCell ref="W18:Z18"/>
    <mergeCell ref="AA18:AC18"/>
    <mergeCell ref="AD18:AG18"/>
    <mergeCell ref="C19:D19"/>
    <mergeCell ref="E19:G19"/>
    <mergeCell ref="H19:K19"/>
    <mergeCell ref="L19:N19"/>
    <mergeCell ref="C22:AG27"/>
    <mergeCell ref="A29:AG29"/>
    <mergeCell ref="A30:K42"/>
    <mergeCell ref="L30:V30"/>
    <mergeCell ref="W30:AG30"/>
    <mergeCell ref="L31:L32"/>
    <mergeCell ref="M31:T32"/>
    <mergeCell ref="W31:W32"/>
    <mergeCell ref="X31:AE32"/>
    <mergeCell ref="L34:AG34"/>
    <mergeCell ref="M42:T42"/>
    <mergeCell ref="L35:V35"/>
    <mergeCell ref="W35:AG35"/>
    <mergeCell ref="M36:T36"/>
    <mergeCell ref="X36:AE36"/>
    <mergeCell ref="L37:V37"/>
    <mergeCell ref="W37:AG37"/>
    <mergeCell ref="M38:T38"/>
    <mergeCell ref="X38:AE38"/>
    <mergeCell ref="L39:V39"/>
    <mergeCell ref="M40:T40"/>
    <mergeCell ref="X40:AE40"/>
    <mergeCell ref="L41:V41"/>
    <mergeCell ref="A43:K44"/>
    <mergeCell ref="L43:V44"/>
    <mergeCell ref="W43:AG44"/>
    <mergeCell ref="A45:K45"/>
    <mergeCell ref="L45:V45"/>
    <mergeCell ref="W45:AG45"/>
    <mergeCell ref="A46:I47"/>
    <mergeCell ref="L46:T47"/>
    <mergeCell ref="W46:AE47"/>
    <mergeCell ref="A49:K51"/>
    <mergeCell ref="L49:V49"/>
    <mergeCell ref="W49:AG49"/>
    <mergeCell ref="L50:L51"/>
    <mergeCell ref="M50:T51"/>
    <mergeCell ref="W50:W51"/>
    <mergeCell ref="X50:AE51"/>
    <mergeCell ref="A55:I56"/>
    <mergeCell ref="L55:T56"/>
    <mergeCell ref="W55:AE56"/>
    <mergeCell ref="A52:K53"/>
    <mergeCell ref="L52:V53"/>
    <mergeCell ref="W52:AG53"/>
    <mergeCell ref="A54:K54"/>
    <mergeCell ref="L54:V54"/>
    <mergeCell ref="W54:AG54"/>
  </mergeCells>
  <phoneticPr fontId="1"/>
  <pageMargins left="0.70866141732283472" right="0.70866141732283472" top="0.74803149606299213" bottom="0.74803149606299213" header="0.31496062992125984" footer="0.31496062992125984"/>
  <pageSetup paperSize="9" scale="9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AG49"/>
  <sheetViews>
    <sheetView showZeros="0" view="pageBreakPreview" topLeftCell="A37" zoomScaleNormal="100" zoomScaleSheetLayoutView="100" workbookViewId="0">
      <selection activeCell="E23" sqref="E23:AG23"/>
    </sheetView>
  </sheetViews>
  <sheetFormatPr defaultColWidth="2.625" defaultRowHeight="17.100000000000001" customHeight="1" x14ac:dyDescent="0.4"/>
  <cols>
    <col min="1" max="33" width="2.625" style="2"/>
    <col min="34" max="34" width="1.625" style="2" customWidth="1"/>
    <col min="35" max="16384" width="2.625" style="2"/>
  </cols>
  <sheetData>
    <row r="1" spans="1:33" ht="15" customHeight="1" x14ac:dyDescent="0.4">
      <c r="A1" s="347" t="s">
        <v>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ht="15" customHeight="1" x14ac:dyDescent="0.4">
      <c r="W2" s="419" t="s">
        <v>1</v>
      </c>
      <c r="X2" s="419"/>
      <c r="Y2" s="420" t="s">
        <v>236</v>
      </c>
      <c r="Z2" s="420"/>
      <c r="AA2" s="2" t="s">
        <v>2</v>
      </c>
      <c r="AB2" s="420" t="s">
        <v>236</v>
      </c>
      <c r="AC2" s="420"/>
      <c r="AD2" s="2" t="s">
        <v>3</v>
      </c>
      <c r="AE2" s="420" t="s">
        <v>236</v>
      </c>
      <c r="AF2" s="420"/>
      <c r="AG2" s="2" t="s">
        <v>4</v>
      </c>
    </row>
    <row r="3" spans="1:33" ht="15" customHeight="1" x14ac:dyDescent="0.4"/>
    <row r="4" spans="1:33" ht="15" customHeight="1" x14ac:dyDescent="0.4">
      <c r="A4" s="347" t="s">
        <v>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371" t="s">
        <v>6</v>
      </c>
      <c r="P6" s="321" t="s">
        <v>7</v>
      </c>
      <c r="Q6" s="321"/>
      <c r="R6" s="321"/>
      <c r="S6" s="220"/>
      <c r="T6" s="4" t="s">
        <v>8</v>
      </c>
      <c r="U6" s="408" t="str">
        <f>IF(★入力シート!G18="○",★入力シート!G6,IF(★入力シート!G18="✕",★入力シート!G20,""))</f>
        <v/>
      </c>
      <c r="V6" s="408"/>
      <c r="W6" s="408"/>
      <c r="X6" s="408"/>
      <c r="Y6" s="408"/>
      <c r="Z6" s="408"/>
      <c r="AA6" s="408"/>
      <c r="AB6" s="408"/>
      <c r="AC6" s="408"/>
      <c r="AD6" s="408"/>
      <c r="AE6" s="408"/>
      <c r="AF6" s="408"/>
      <c r="AG6" s="409"/>
    </row>
    <row r="7" spans="1:33" ht="20.100000000000001" customHeight="1" x14ac:dyDescent="0.4">
      <c r="A7" s="3"/>
      <c r="B7" s="3"/>
      <c r="C7" s="3"/>
      <c r="D7" s="3"/>
      <c r="E7" s="3"/>
      <c r="F7" s="3"/>
      <c r="G7" s="3"/>
      <c r="H7" s="3"/>
      <c r="I7" s="3"/>
      <c r="J7" s="3"/>
      <c r="K7" s="3"/>
      <c r="L7" s="3"/>
      <c r="M7" s="3"/>
      <c r="N7" s="3"/>
      <c r="O7" s="372"/>
      <c r="P7" s="321"/>
      <c r="Q7" s="321"/>
      <c r="R7" s="321"/>
      <c r="S7" s="321"/>
      <c r="T7" s="410" t="str">
        <f>IF(★入力シート!G18="○",★入力シート!G7,IF(★入力シート!G18="✕",★入力シート!G21,""))</f>
        <v/>
      </c>
      <c r="U7" s="411"/>
      <c r="V7" s="411"/>
      <c r="W7" s="411"/>
      <c r="X7" s="411"/>
      <c r="Y7" s="411"/>
      <c r="Z7" s="411"/>
      <c r="AA7" s="411"/>
      <c r="AB7" s="411"/>
      <c r="AC7" s="411"/>
      <c r="AD7" s="411"/>
      <c r="AE7" s="411"/>
      <c r="AF7" s="411"/>
      <c r="AG7" s="412"/>
    </row>
    <row r="8" spans="1:33" ht="15" customHeight="1" x14ac:dyDescent="0.4">
      <c r="A8" s="3"/>
      <c r="B8" s="3"/>
      <c r="C8" s="3"/>
      <c r="D8" s="3"/>
      <c r="E8" s="3"/>
      <c r="F8" s="3"/>
      <c r="G8" s="3"/>
      <c r="H8" s="3"/>
      <c r="I8" s="3"/>
      <c r="J8" s="3"/>
      <c r="K8" s="3"/>
      <c r="L8" s="3"/>
      <c r="M8" s="3"/>
      <c r="N8" s="3"/>
      <c r="O8" s="372"/>
      <c r="P8" s="382" t="s">
        <v>9</v>
      </c>
      <c r="Q8" s="382"/>
      <c r="R8" s="382"/>
      <c r="S8" s="382"/>
      <c r="T8" s="413" t="str">
        <f>IF(★入力シート!G18="○",★入力シート!G8,IF(★入力シート!G18="✕",★入力シート!G22,""))</f>
        <v/>
      </c>
      <c r="U8" s="414"/>
      <c r="V8" s="414"/>
      <c r="W8" s="414"/>
      <c r="X8" s="414"/>
      <c r="Y8" s="414"/>
      <c r="Z8" s="414"/>
      <c r="AA8" s="414"/>
      <c r="AB8" s="414"/>
      <c r="AC8" s="414"/>
      <c r="AD8" s="414"/>
      <c r="AE8" s="414"/>
      <c r="AF8" s="414"/>
      <c r="AG8" s="415"/>
    </row>
    <row r="9" spans="1:33" ht="20.100000000000001" customHeight="1" x14ac:dyDescent="0.4">
      <c r="A9" s="3"/>
      <c r="B9" s="3"/>
      <c r="C9" s="3"/>
      <c r="D9" s="3"/>
      <c r="E9" s="3"/>
      <c r="F9" s="3"/>
      <c r="G9" s="3"/>
      <c r="H9" s="3"/>
      <c r="I9" s="3"/>
      <c r="J9" s="3"/>
      <c r="K9" s="3"/>
      <c r="L9" s="3"/>
      <c r="M9" s="3"/>
      <c r="N9" s="3"/>
      <c r="O9" s="372"/>
      <c r="P9" s="384" t="s">
        <v>10</v>
      </c>
      <c r="Q9" s="384"/>
      <c r="R9" s="384"/>
      <c r="S9" s="384"/>
      <c r="T9" s="416" t="str">
        <f>IF(★入力シート!G18="○",★入力シート!G9,IF(★入力シート!G18="✕",★入力シート!G23,""))</f>
        <v/>
      </c>
      <c r="U9" s="417"/>
      <c r="V9" s="417"/>
      <c r="W9" s="417"/>
      <c r="X9" s="417"/>
      <c r="Y9" s="417"/>
      <c r="Z9" s="417"/>
      <c r="AA9" s="417"/>
      <c r="AB9" s="417"/>
      <c r="AC9" s="417"/>
      <c r="AD9" s="417"/>
      <c r="AE9" s="417"/>
      <c r="AF9" s="417"/>
      <c r="AG9" s="418"/>
    </row>
    <row r="10" spans="1:33" ht="20.100000000000001" customHeight="1" x14ac:dyDescent="0.4">
      <c r="A10" s="3"/>
      <c r="B10" s="3"/>
      <c r="C10" s="3"/>
      <c r="D10" s="3"/>
      <c r="E10" s="3"/>
      <c r="F10" s="3"/>
      <c r="G10" s="3"/>
      <c r="H10" s="3"/>
      <c r="I10" s="3"/>
      <c r="J10" s="3"/>
      <c r="K10" s="3"/>
      <c r="L10" s="3"/>
      <c r="M10" s="3"/>
      <c r="N10" s="3"/>
      <c r="O10" s="373"/>
      <c r="P10" s="321" t="s">
        <v>11</v>
      </c>
      <c r="Q10" s="321"/>
      <c r="R10" s="321"/>
      <c r="S10" s="321"/>
      <c r="T10" s="353" t="str">
        <f>IF(★入力シート!G18="○",★入力シート!G14,IF(★入力シート!G18="✕",★入力シート!G28,""))</f>
        <v/>
      </c>
      <c r="U10" s="354"/>
      <c r="V10" s="354"/>
      <c r="W10" s="354"/>
      <c r="X10" s="354"/>
      <c r="Y10" s="354"/>
      <c r="Z10" s="354"/>
      <c r="AA10" s="354"/>
      <c r="AB10" s="354"/>
      <c r="AC10" s="354"/>
      <c r="AD10" s="354"/>
      <c r="AE10" s="354"/>
      <c r="AF10" s="354"/>
      <c r="AG10" s="355"/>
    </row>
    <row r="11" spans="1:33" ht="15" customHeigh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33" ht="15" customHeight="1" x14ac:dyDescent="0.4">
      <c r="A12" s="394" t="s">
        <v>340</v>
      </c>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row>
    <row r="13" spans="1:33" ht="15" customHeight="1" x14ac:dyDescent="0.4"/>
    <row r="14" spans="1:33" ht="15" customHeight="1" x14ac:dyDescent="0.4">
      <c r="A14" s="347" t="s">
        <v>12</v>
      </c>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row>
    <row r="15" spans="1:33" ht="15" customHeight="1" x14ac:dyDescent="0.4">
      <c r="A15" s="347"/>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row>
    <row r="16" spans="1:33" ht="15" customHeight="1" x14ac:dyDescent="0.4"/>
    <row r="17" spans="1:33" ht="15" customHeight="1" x14ac:dyDescent="0.4">
      <c r="A17" s="395" t="s">
        <v>235</v>
      </c>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row>
    <row r="18" spans="1:33" ht="5.0999999999999996" customHeight="1" x14ac:dyDescent="0.4"/>
    <row r="19" spans="1:33" ht="4.5" customHeight="1" x14ac:dyDescent="0.4">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4">
      <c r="A20" s="8"/>
      <c r="B20" s="132" t="str">
        <f>IF(★入力シート!G34="○","✓",IF(★入力シート!G34="✕","",""))</f>
        <v/>
      </c>
      <c r="C20" s="396" t="s">
        <v>13</v>
      </c>
      <c r="D20" s="397"/>
      <c r="E20" s="397"/>
      <c r="F20" s="397"/>
      <c r="G20" s="397"/>
      <c r="H20" s="9"/>
      <c r="I20" s="132" t="str">
        <f>IF(★入力シート!G35="○","✓",IF(★入力シート!G35="✕","",""))</f>
        <v/>
      </c>
      <c r="J20" s="397" t="s">
        <v>14</v>
      </c>
      <c r="K20" s="397"/>
      <c r="L20" s="397"/>
      <c r="M20" s="397"/>
      <c r="N20" s="397"/>
      <c r="O20" s="397"/>
      <c r="P20" s="397"/>
      <c r="Q20" s="397"/>
      <c r="R20" s="9"/>
      <c r="S20" s="132" t="str">
        <f>IF(★入力シート!G43="○","✓",IF(★入力シート!G43="✕","",""))</f>
        <v/>
      </c>
      <c r="T20" s="397" t="s">
        <v>15</v>
      </c>
      <c r="U20" s="397"/>
      <c r="V20" s="397"/>
      <c r="W20" s="10" t="s">
        <v>16</v>
      </c>
      <c r="X20" s="398" t="str">
        <f>IF(★入力シート!G43="○",★入力シート!G44,IF(★入力シート!G44="✕","",""))</f>
        <v/>
      </c>
      <c r="Y20" s="398"/>
      <c r="Z20" s="398"/>
      <c r="AA20" s="398"/>
      <c r="AB20" s="398"/>
      <c r="AC20" s="398"/>
      <c r="AD20" s="398"/>
      <c r="AE20" s="398"/>
      <c r="AF20" s="10" t="s">
        <v>17</v>
      </c>
      <c r="AG20" s="11"/>
    </row>
    <row r="21" spans="1:33" ht="15" customHeight="1" x14ac:dyDescent="0.4">
      <c r="A21" s="8"/>
      <c r="B21" s="399" t="s">
        <v>233</v>
      </c>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400"/>
    </row>
    <row r="22" spans="1:33" ht="20.100000000000001" customHeight="1" x14ac:dyDescent="0.4">
      <c r="A22" s="321" t="s">
        <v>18</v>
      </c>
      <c r="B22" s="321"/>
      <c r="C22" s="321"/>
      <c r="D22" s="321"/>
      <c r="E22" s="401" t="str">
        <f>IF(I20="✓",★入力シート!G36,IF(S20="✓","-",""))</f>
        <v/>
      </c>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3"/>
    </row>
    <row r="23" spans="1:33" ht="20.100000000000001" customHeight="1" x14ac:dyDescent="0.4">
      <c r="A23" s="404" t="s">
        <v>19</v>
      </c>
      <c r="B23" s="404"/>
      <c r="C23" s="404"/>
      <c r="D23" s="404"/>
      <c r="E23" s="405" t="str">
        <f>IF(I20="✓",★入力シート!G37,IF(S20="✓","-",""))</f>
        <v/>
      </c>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7"/>
    </row>
    <row r="24" spans="1:33" ht="15" customHeight="1" x14ac:dyDescent="0.4">
      <c r="A24" s="386" t="s">
        <v>7</v>
      </c>
      <c r="B24" s="387"/>
      <c r="C24" s="387"/>
      <c r="D24" s="388"/>
      <c r="E24" s="6" t="s">
        <v>20</v>
      </c>
      <c r="F24" s="392" t="str">
        <f>IF(I20="✓",★入力シート!G38,IF(S20="✓",★入力シート!G45,""))</f>
        <v/>
      </c>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3"/>
    </row>
    <row r="25" spans="1:33" ht="20.100000000000001" customHeight="1" x14ac:dyDescent="0.4">
      <c r="A25" s="389"/>
      <c r="B25" s="390"/>
      <c r="C25" s="390"/>
      <c r="D25" s="391"/>
      <c r="E25" s="376" t="str">
        <f>IF(I20="✓",★入力シート!G39,IF(S20="✓",★入力シート!G46,""))</f>
        <v/>
      </c>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7"/>
    </row>
    <row r="26" spans="1:33" ht="15" customHeight="1" x14ac:dyDescent="0.4">
      <c r="A26" s="382" t="s">
        <v>21</v>
      </c>
      <c r="B26" s="382"/>
      <c r="C26" s="382"/>
      <c r="D26" s="382"/>
      <c r="E26" s="383" t="str">
        <f>IF(I20="✓",★入力シート!G40,IF(S20="✓",★入力シート!G47,""))</f>
        <v/>
      </c>
      <c r="F26" s="383"/>
      <c r="G26" s="383"/>
      <c r="H26" s="383"/>
      <c r="I26" s="383"/>
      <c r="J26" s="383"/>
      <c r="K26" s="383"/>
      <c r="L26" s="383"/>
      <c r="M26" s="383"/>
      <c r="N26" s="383"/>
      <c r="O26" s="383"/>
      <c r="P26" s="383"/>
      <c r="Q26" s="321" t="s">
        <v>11</v>
      </c>
      <c r="R26" s="321"/>
      <c r="S26" s="321"/>
      <c r="T26" s="321"/>
      <c r="U26" s="365" t="str">
        <f>IF(I20="✓",★入力シート!G42,IF(S20="✓",★入力シート!G49,""))</f>
        <v/>
      </c>
      <c r="V26" s="365"/>
      <c r="W26" s="365"/>
      <c r="X26" s="365"/>
      <c r="Y26" s="365"/>
      <c r="Z26" s="365"/>
      <c r="AA26" s="365"/>
      <c r="AB26" s="365"/>
      <c r="AC26" s="365"/>
      <c r="AD26" s="365"/>
      <c r="AE26" s="365"/>
      <c r="AF26" s="365"/>
      <c r="AG26" s="365"/>
    </row>
    <row r="27" spans="1:33" ht="20.100000000000001" customHeight="1" x14ac:dyDescent="0.4">
      <c r="A27" s="384" t="s">
        <v>22</v>
      </c>
      <c r="B27" s="384"/>
      <c r="C27" s="384"/>
      <c r="D27" s="384"/>
      <c r="E27" s="385" t="str">
        <f>IF(I20="✓",★入力シート!G41,IF(S20="✓",★入力シート!G48,""))</f>
        <v/>
      </c>
      <c r="F27" s="385"/>
      <c r="G27" s="385"/>
      <c r="H27" s="385"/>
      <c r="I27" s="385"/>
      <c r="J27" s="385"/>
      <c r="K27" s="385"/>
      <c r="L27" s="385"/>
      <c r="M27" s="385"/>
      <c r="N27" s="385"/>
      <c r="O27" s="385"/>
      <c r="P27" s="385"/>
      <c r="Q27" s="321"/>
      <c r="R27" s="321"/>
      <c r="S27" s="321"/>
      <c r="T27" s="321"/>
      <c r="U27" s="365"/>
      <c r="V27" s="365"/>
      <c r="W27" s="365"/>
      <c r="X27" s="365"/>
      <c r="Y27" s="365"/>
      <c r="Z27" s="365"/>
      <c r="AA27" s="365"/>
      <c r="AB27" s="365"/>
      <c r="AC27" s="365"/>
      <c r="AD27" s="365"/>
      <c r="AE27" s="365"/>
      <c r="AF27" s="365"/>
      <c r="AG27" s="365"/>
    </row>
    <row r="28" spans="1:33" ht="15" customHeight="1" x14ac:dyDescent="0.4"/>
    <row r="29" spans="1:33" ht="15" customHeight="1" x14ac:dyDescent="0.4">
      <c r="A29" s="347" t="s">
        <v>234</v>
      </c>
      <c r="B29" s="347"/>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row>
    <row r="30" spans="1:33" ht="5.0999999999999996" customHeight="1" x14ac:dyDescent="0.4"/>
    <row r="31" spans="1:33" ht="15" customHeight="1" x14ac:dyDescent="0.4">
      <c r="A31" s="371" t="s">
        <v>23</v>
      </c>
      <c r="B31" s="321" t="s">
        <v>7</v>
      </c>
      <c r="C31" s="321"/>
      <c r="D31" s="321"/>
      <c r="E31" s="321"/>
      <c r="F31" s="321"/>
      <c r="G31" s="6" t="s">
        <v>24</v>
      </c>
      <c r="H31" s="374">
        <f>★入力シート!G6</f>
        <v>0</v>
      </c>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5"/>
    </row>
    <row r="32" spans="1:33" ht="20.100000000000001" customHeight="1" x14ac:dyDescent="0.4">
      <c r="A32" s="372"/>
      <c r="B32" s="321"/>
      <c r="C32" s="321"/>
      <c r="D32" s="321"/>
      <c r="E32" s="321"/>
      <c r="F32" s="321"/>
      <c r="G32" s="376">
        <f>★入力シート!G7</f>
        <v>0</v>
      </c>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7"/>
    </row>
    <row r="33" spans="1:33" ht="15" customHeight="1" x14ac:dyDescent="0.4">
      <c r="A33" s="372"/>
      <c r="B33" s="378" t="s">
        <v>25</v>
      </c>
      <c r="C33" s="378"/>
      <c r="D33" s="378"/>
      <c r="E33" s="378"/>
      <c r="F33" s="378"/>
      <c r="G33" s="379">
        <f>★入力シート!G8</f>
        <v>0</v>
      </c>
      <c r="H33" s="379"/>
      <c r="I33" s="379"/>
      <c r="J33" s="379"/>
      <c r="K33" s="379"/>
      <c r="L33" s="379"/>
      <c r="M33" s="379"/>
      <c r="N33" s="379"/>
      <c r="O33" s="379"/>
      <c r="P33" s="379"/>
      <c r="Q33" s="379"/>
      <c r="R33" s="379"/>
      <c r="S33" s="321" t="s">
        <v>11</v>
      </c>
      <c r="T33" s="321"/>
      <c r="U33" s="321"/>
      <c r="V33" s="321"/>
      <c r="W33" s="365">
        <f>★入力シート!G14</f>
        <v>0</v>
      </c>
      <c r="X33" s="365"/>
      <c r="Y33" s="365"/>
      <c r="Z33" s="365"/>
      <c r="AA33" s="365"/>
      <c r="AB33" s="365"/>
      <c r="AC33" s="365"/>
      <c r="AD33" s="365"/>
      <c r="AE33" s="365"/>
      <c r="AF33" s="365"/>
      <c r="AG33" s="365"/>
    </row>
    <row r="34" spans="1:33" ht="20.100000000000001" customHeight="1" x14ac:dyDescent="0.4">
      <c r="A34" s="373"/>
      <c r="B34" s="380" t="s">
        <v>22</v>
      </c>
      <c r="C34" s="380"/>
      <c r="D34" s="380"/>
      <c r="E34" s="380"/>
      <c r="F34" s="380"/>
      <c r="G34" s="381">
        <f>★入力シート!G9</f>
        <v>0</v>
      </c>
      <c r="H34" s="381"/>
      <c r="I34" s="381"/>
      <c r="J34" s="381"/>
      <c r="K34" s="381"/>
      <c r="L34" s="381"/>
      <c r="M34" s="381"/>
      <c r="N34" s="381"/>
      <c r="O34" s="381"/>
      <c r="P34" s="381"/>
      <c r="Q34" s="381"/>
      <c r="R34" s="381"/>
      <c r="S34" s="321"/>
      <c r="T34" s="321"/>
      <c r="U34" s="321"/>
      <c r="V34" s="321"/>
      <c r="W34" s="365"/>
      <c r="X34" s="365"/>
      <c r="Y34" s="365"/>
      <c r="Z34" s="365"/>
      <c r="AA34" s="365"/>
      <c r="AB34" s="365"/>
      <c r="AC34" s="365"/>
      <c r="AD34" s="365"/>
      <c r="AE34" s="365"/>
      <c r="AF34" s="365"/>
      <c r="AG34" s="365"/>
    </row>
    <row r="35" spans="1:33" ht="20.100000000000001" customHeight="1" x14ac:dyDescent="0.4">
      <c r="A35" s="364" t="s">
        <v>26</v>
      </c>
      <c r="B35" s="321" t="s">
        <v>27</v>
      </c>
      <c r="C35" s="321"/>
      <c r="D35" s="321"/>
      <c r="E35" s="321"/>
      <c r="F35" s="321"/>
      <c r="G35" s="365">
        <f>★入力シート!G53</f>
        <v>0</v>
      </c>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row>
    <row r="36" spans="1:33" ht="20.100000000000001" customHeight="1" x14ac:dyDescent="0.4">
      <c r="A36" s="364"/>
      <c r="B36" s="321" t="s">
        <v>19</v>
      </c>
      <c r="C36" s="321"/>
      <c r="D36" s="321"/>
      <c r="E36" s="321"/>
      <c r="F36" s="321"/>
      <c r="G36" s="365">
        <f>★入力シート!G54</f>
        <v>0</v>
      </c>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row>
    <row r="37" spans="1:33" ht="15" customHeight="1" x14ac:dyDescent="0.4">
      <c r="A37" s="364"/>
      <c r="B37" s="321" t="s">
        <v>28</v>
      </c>
      <c r="C37" s="321"/>
      <c r="D37" s="321"/>
      <c r="E37" s="321"/>
      <c r="F37" s="321"/>
      <c r="G37" s="366">
        <f>★入力シート!G55</f>
        <v>0</v>
      </c>
      <c r="H37" s="366"/>
      <c r="I37" s="366">
        <f>★入力シート!G56</f>
        <v>0</v>
      </c>
      <c r="J37" s="366"/>
      <c r="K37" s="12" t="s">
        <v>2</v>
      </c>
      <c r="L37" s="366">
        <f>★入力シート!G57</f>
        <v>0</v>
      </c>
      <c r="M37" s="366"/>
      <c r="N37" s="12" t="s">
        <v>29</v>
      </c>
      <c r="O37" s="369" t="s">
        <v>30</v>
      </c>
      <c r="P37" s="369"/>
      <c r="Q37" s="369"/>
      <c r="R37" s="369"/>
      <c r="S37" s="369"/>
      <c r="T37" s="369"/>
      <c r="U37" s="369"/>
      <c r="V37" s="369"/>
      <c r="W37" s="369"/>
      <c r="X37" s="369"/>
      <c r="Y37" s="369"/>
      <c r="Z37" s="369"/>
      <c r="AA37" s="369"/>
      <c r="AB37" s="369"/>
      <c r="AC37" s="369"/>
      <c r="AD37" s="369"/>
      <c r="AE37" s="369"/>
      <c r="AF37" s="369"/>
      <c r="AG37" s="370"/>
    </row>
    <row r="38" spans="1:33" ht="20.100000000000001" customHeight="1" x14ac:dyDescent="0.4">
      <c r="A38" s="364"/>
      <c r="B38" s="321" t="s">
        <v>31</v>
      </c>
      <c r="C38" s="321"/>
      <c r="D38" s="321"/>
      <c r="E38" s="321"/>
      <c r="F38" s="321"/>
      <c r="G38" s="361">
        <f>★入力シート!G58</f>
        <v>0</v>
      </c>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3"/>
    </row>
    <row r="39" spans="1:33" ht="20.100000000000001" customHeight="1" x14ac:dyDescent="0.4">
      <c r="A39" s="364"/>
      <c r="B39" s="321" t="s">
        <v>32</v>
      </c>
      <c r="C39" s="321"/>
      <c r="D39" s="321"/>
      <c r="E39" s="321"/>
      <c r="F39" s="321"/>
      <c r="G39" s="361">
        <f>★入力シート!G59</f>
        <v>0</v>
      </c>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3"/>
    </row>
    <row r="40" spans="1:33" ht="15" customHeight="1" x14ac:dyDescent="0.4">
      <c r="A40" s="364"/>
      <c r="B40" s="321" t="s">
        <v>33</v>
      </c>
      <c r="C40" s="321"/>
      <c r="D40" s="321"/>
      <c r="E40" s="321"/>
      <c r="F40" s="321"/>
      <c r="G40" s="220" t="s">
        <v>34</v>
      </c>
      <c r="H40" s="342"/>
      <c r="I40" s="348">
        <f>★入力シート!G60</f>
        <v>0</v>
      </c>
      <c r="J40" s="348"/>
      <c r="K40" s="13" t="s">
        <v>35</v>
      </c>
      <c r="L40" s="13"/>
      <c r="M40" s="367"/>
      <c r="N40" s="367"/>
      <c r="O40" s="367"/>
      <c r="P40" s="367"/>
      <c r="Q40" s="367"/>
      <c r="R40" s="367"/>
      <c r="S40" s="367"/>
      <c r="T40" s="367"/>
      <c r="U40" s="367"/>
      <c r="V40" s="367"/>
      <c r="W40" s="367"/>
      <c r="X40" s="367"/>
      <c r="Y40" s="367"/>
      <c r="Z40" s="367"/>
      <c r="AA40" s="367"/>
      <c r="AB40" s="367"/>
      <c r="AC40" s="367"/>
      <c r="AD40" s="367"/>
      <c r="AE40" s="367"/>
      <c r="AF40" s="367"/>
      <c r="AG40" s="368"/>
    </row>
    <row r="41" spans="1:33" ht="15" customHeight="1" x14ac:dyDescent="0.4">
      <c r="A41" s="364"/>
      <c r="B41" s="321" t="s">
        <v>36</v>
      </c>
      <c r="C41" s="321"/>
      <c r="D41" s="321"/>
      <c r="E41" s="321"/>
      <c r="F41" s="321"/>
      <c r="G41" s="346" t="s">
        <v>37</v>
      </c>
      <c r="H41" s="356"/>
      <c r="I41" s="357">
        <f>★入力シート!G63</f>
        <v>0</v>
      </c>
      <c r="J41" s="358"/>
      <c r="K41" s="358"/>
      <c r="L41" s="359"/>
      <c r="M41" s="360" t="s">
        <v>38</v>
      </c>
      <c r="N41" s="360"/>
      <c r="O41" s="345" t="s">
        <v>39</v>
      </c>
      <c r="P41" s="356"/>
      <c r="Q41" s="357">
        <f>★入力シート!G64</f>
        <v>0</v>
      </c>
      <c r="R41" s="358"/>
      <c r="S41" s="358"/>
      <c r="T41" s="359"/>
      <c r="U41" s="360" t="s">
        <v>38</v>
      </c>
      <c r="V41" s="360"/>
      <c r="W41" s="221" t="s">
        <v>40</v>
      </c>
      <c r="X41" s="220"/>
      <c r="Y41" s="357">
        <f>★入力シート!G65</f>
        <v>0</v>
      </c>
      <c r="Z41" s="358"/>
      <c r="AA41" s="358"/>
      <c r="AB41" s="359"/>
      <c r="AC41" s="360" t="s">
        <v>38</v>
      </c>
      <c r="AD41" s="360"/>
      <c r="AE41" s="360"/>
      <c r="AF41" s="360"/>
      <c r="AG41" s="345"/>
    </row>
    <row r="42" spans="1:33" ht="15" customHeight="1" x14ac:dyDescent="0.4">
      <c r="A42" s="364"/>
      <c r="B42" s="321" t="s">
        <v>41</v>
      </c>
      <c r="C42" s="321"/>
      <c r="D42" s="321"/>
      <c r="E42" s="321"/>
      <c r="F42" s="321"/>
      <c r="G42" s="350">
        <f>★入力シート!G66</f>
        <v>0</v>
      </c>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2"/>
    </row>
    <row r="43" spans="1:33" ht="15" customHeight="1" x14ac:dyDescent="0.4">
      <c r="A43" s="364"/>
      <c r="B43" s="321"/>
      <c r="C43" s="321"/>
      <c r="D43" s="321"/>
      <c r="E43" s="321"/>
      <c r="F43" s="321"/>
      <c r="G43" s="353"/>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5"/>
    </row>
    <row r="44" spans="1:33" ht="15" customHeight="1" x14ac:dyDescent="0.4"/>
    <row r="45" spans="1:33" ht="15" customHeight="1" x14ac:dyDescent="0.4">
      <c r="A45" s="347" t="s">
        <v>339</v>
      </c>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row>
    <row r="46" spans="1:33" ht="5.0999999999999996" customHeight="1" x14ac:dyDescent="0.4"/>
    <row r="47" spans="1:33" ht="20.100000000000001" customHeight="1" x14ac:dyDescent="0.4">
      <c r="A47" s="220" t="s">
        <v>42</v>
      </c>
      <c r="B47" s="342"/>
      <c r="C47" s="342"/>
      <c r="D47" s="342"/>
      <c r="E47" s="342"/>
      <c r="F47" s="221"/>
      <c r="G47" s="220" t="s">
        <v>1</v>
      </c>
      <c r="H47" s="342"/>
      <c r="I47" s="348">
        <f>★入力シート!G70</f>
        <v>0</v>
      </c>
      <c r="J47" s="348"/>
      <c r="K47" s="13" t="s">
        <v>2</v>
      </c>
      <c r="L47" s="348">
        <f>★入力シート!G71</f>
        <v>0</v>
      </c>
      <c r="M47" s="348"/>
      <c r="N47" s="13" t="s">
        <v>3</v>
      </c>
      <c r="O47" s="348">
        <f>★入力シート!G72</f>
        <v>0</v>
      </c>
      <c r="P47" s="348"/>
      <c r="Q47" s="13" t="s">
        <v>4</v>
      </c>
      <c r="R47" s="14" t="s">
        <v>43</v>
      </c>
      <c r="S47" s="342" t="s">
        <v>1</v>
      </c>
      <c r="T47" s="349"/>
      <c r="U47" s="348">
        <f>★入力シート!G73</f>
        <v>0</v>
      </c>
      <c r="V47" s="348"/>
      <c r="W47" s="13" t="s">
        <v>2</v>
      </c>
      <c r="X47" s="348">
        <f>★入力シート!G74</f>
        <v>0</v>
      </c>
      <c r="Y47" s="348"/>
      <c r="Z47" s="13" t="s">
        <v>3</v>
      </c>
      <c r="AA47" s="348">
        <f>★入力シート!G75</f>
        <v>0</v>
      </c>
      <c r="AB47" s="348"/>
      <c r="AC47" s="13" t="s">
        <v>4</v>
      </c>
      <c r="AD47" s="342"/>
      <c r="AE47" s="342"/>
      <c r="AF47" s="342"/>
      <c r="AG47" s="221"/>
    </row>
    <row r="48" spans="1:33" ht="20.100000000000001" customHeight="1" x14ac:dyDescent="0.4">
      <c r="A48" s="321" t="s">
        <v>44</v>
      </c>
      <c r="B48" s="321"/>
      <c r="C48" s="321"/>
      <c r="D48" s="321"/>
      <c r="E48" s="321"/>
      <c r="F48" s="321"/>
      <c r="G48" s="343">
        <f>★入力シート!G76</f>
        <v>0</v>
      </c>
      <c r="H48" s="343"/>
      <c r="I48" s="343"/>
      <c r="J48" s="343"/>
      <c r="K48" s="343"/>
      <c r="L48" s="343"/>
      <c r="M48" s="343"/>
      <c r="N48" s="343"/>
      <c r="O48" s="343"/>
      <c r="P48" s="343"/>
      <c r="Q48" s="344"/>
      <c r="R48" s="345" t="s">
        <v>45</v>
      </c>
      <c r="S48" s="346"/>
      <c r="T48" s="346"/>
      <c r="U48" s="346"/>
      <c r="V48" s="346"/>
      <c r="W48" s="346"/>
      <c r="X48" s="346"/>
      <c r="Y48" s="346"/>
      <c r="Z48" s="346"/>
      <c r="AA48" s="346"/>
      <c r="AB48" s="346"/>
      <c r="AC48" s="346"/>
      <c r="AD48" s="346"/>
      <c r="AE48" s="346"/>
      <c r="AF48" s="346"/>
      <c r="AG48" s="346"/>
    </row>
    <row r="49" ht="15" customHeight="1" x14ac:dyDescent="0.4"/>
  </sheetData>
  <mergeCells count="92">
    <mergeCell ref="A4:AG4"/>
    <mergeCell ref="A1:AG1"/>
    <mergeCell ref="W2:X2"/>
    <mergeCell ref="Y2:Z2"/>
    <mergeCell ref="AB2:AC2"/>
    <mergeCell ref="AE2:AF2"/>
    <mergeCell ref="O6:O10"/>
    <mergeCell ref="P6:S7"/>
    <mergeCell ref="U6:AG6"/>
    <mergeCell ref="T7:AG7"/>
    <mergeCell ref="P8:S8"/>
    <mergeCell ref="T8:AG8"/>
    <mergeCell ref="P9:S9"/>
    <mergeCell ref="P10:S10"/>
    <mergeCell ref="T10:AG10"/>
    <mergeCell ref="T9:AG9"/>
    <mergeCell ref="A24:D25"/>
    <mergeCell ref="F24:AG24"/>
    <mergeCell ref="E25:AG25"/>
    <mergeCell ref="A12:AF12"/>
    <mergeCell ref="A14:AG15"/>
    <mergeCell ref="A17:AG17"/>
    <mergeCell ref="C20:G20"/>
    <mergeCell ref="J20:Q20"/>
    <mergeCell ref="T20:V20"/>
    <mergeCell ref="X20:AE20"/>
    <mergeCell ref="B21:AG21"/>
    <mergeCell ref="A22:D22"/>
    <mergeCell ref="E22:AG22"/>
    <mergeCell ref="A23:D23"/>
    <mergeCell ref="E23:AG23"/>
    <mergeCell ref="A26:D26"/>
    <mergeCell ref="E26:P26"/>
    <mergeCell ref="Q26:T27"/>
    <mergeCell ref="U26:AG27"/>
    <mergeCell ref="A27:D27"/>
    <mergeCell ref="E27:P27"/>
    <mergeCell ref="A29:AG29"/>
    <mergeCell ref="A31:A34"/>
    <mergeCell ref="B31:F32"/>
    <mergeCell ref="H31:AG31"/>
    <mergeCell ref="G32:AG32"/>
    <mergeCell ref="B33:F33"/>
    <mergeCell ref="G33:R33"/>
    <mergeCell ref="S33:V34"/>
    <mergeCell ref="W33:AG34"/>
    <mergeCell ref="B34:F34"/>
    <mergeCell ref="G34:R34"/>
    <mergeCell ref="A35:A43"/>
    <mergeCell ref="B35:F35"/>
    <mergeCell ref="G35:AG35"/>
    <mergeCell ref="B36:F36"/>
    <mergeCell ref="G36:AG36"/>
    <mergeCell ref="B37:F37"/>
    <mergeCell ref="G37:H37"/>
    <mergeCell ref="I37:J37"/>
    <mergeCell ref="L37:M37"/>
    <mergeCell ref="B40:F40"/>
    <mergeCell ref="G40:H40"/>
    <mergeCell ref="I40:J40"/>
    <mergeCell ref="M40:AG40"/>
    <mergeCell ref="O37:AG37"/>
    <mergeCell ref="B38:F38"/>
    <mergeCell ref="G38:AG38"/>
    <mergeCell ref="B39:F39"/>
    <mergeCell ref="G39:AG39"/>
    <mergeCell ref="U41:V41"/>
    <mergeCell ref="W41:X41"/>
    <mergeCell ref="Y41:AB41"/>
    <mergeCell ref="AC41:AG41"/>
    <mergeCell ref="B42:F43"/>
    <mergeCell ref="G42:AG43"/>
    <mergeCell ref="B41:F41"/>
    <mergeCell ref="G41:H41"/>
    <mergeCell ref="I41:L41"/>
    <mergeCell ref="M41:N41"/>
    <mergeCell ref="O41:P41"/>
    <mergeCell ref="Q41:T41"/>
    <mergeCell ref="AD47:AG47"/>
    <mergeCell ref="A48:F48"/>
    <mergeCell ref="G48:Q48"/>
    <mergeCell ref="R48:AG48"/>
    <mergeCell ref="A45:AG45"/>
    <mergeCell ref="A47:F47"/>
    <mergeCell ref="G47:H47"/>
    <mergeCell ref="I47:J47"/>
    <mergeCell ref="L47:M47"/>
    <mergeCell ref="O47:P47"/>
    <mergeCell ref="S47:T47"/>
    <mergeCell ref="U47:V47"/>
    <mergeCell ref="X47:Y47"/>
    <mergeCell ref="AA47:AB47"/>
  </mergeCells>
  <phoneticPr fontId="1"/>
  <pageMargins left="0.78740157480314965" right="0.78740157480314965" top="0.78740157480314965" bottom="0.78740157480314965" header="0" footer="0"/>
  <pageSetup paperSize="9" scale="90" orientation="portrait" blackAndWhite="1" r:id="rId1"/>
  <ignoredErrors>
    <ignoredError sqref="X20 E22:E2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AH67"/>
  <sheetViews>
    <sheetView showZeros="0" tabSelected="1" view="pageBreakPreview" zoomScaleNormal="100" zoomScaleSheetLayoutView="100" workbookViewId="0">
      <selection activeCell="AQ56" sqref="AQ56"/>
    </sheetView>
  </sheetViews>
  <sheetFormatPr defaultColWidth="2.625" defaultRowHeight="17.100000000000001" customHeight="1" x14ac:dyDescent="0.4"/>
  <cols>
    <col min="1" max="33" width="2.625" style="2"/>
    <col min="34" max="34" width="1.625" style="15" customWidth="1"/>
    <col min="35" max="16384" width="2.625" style="2"/>
  </cols>
  <sheetData>
    <row r="1" spans="1:33" ht="15" customHeight="1" x14ac:dyDescent="0.4">
      <c r="A1" s="347" t="s">
        <v>46</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ht="15" customHeight="1" x14ac:dyDescent="0.4">
      <c r="W2" s="419" t="s">
        <v>1</v>
      </c>
      <c r="X2" s="419"/>
      <c r="Y2" s="420" t="s">
        <v>236</v>
      </c>
      <c r="Z2" s="420"/>
      <c r="AA2" s="72" t="s">
        <v>2</v>
      </c>
      <c r="AB2" s="420" t="s">
        <v>236</v>
      </c>
      <c r="AC2" s="420"/>
      <c r="AD2" s="72" t="s">
        <v>3</v>
      </c>
      <c r="AE2" s="420" t="s">
        <v>236</v>
      </c>
      <c r="AF2" s="420"/>
      <c r="AG2" s="72" t="s">
        <v>4</v>
      </c>
    </row>
    <row r="3" spans="1:33" ht="15" customHeight="1" x14ac:dyDescent="0.4"/>
    <row r="4" spans="1:33" ht="15" customHeight="1" x14ac:dyDescent="0.4">
      <c r="A4" s="347" t="s">
        <v>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371" t="s">
        <v>47</v>
      </c>
      <c r="P6" s="321" t="s">
        <v>7</v>
      </c>
      <c r="Q6" s="321"/>
      <c r="R6" s="321"/>
      <c r="S6" s="220"/>
      <c r="T6" s="4" t="s">
        <v>8</v>
      </c>
      <c r="U6" s="408" t="str">
        <f>IF(★入力シート!G18="○",★入力シート!G6,IF(★入力シート!G18="✕",★入力シート!G20,""))</f>
        <v/>
      </c>
      <c r="V6" s="408"/>
      <c r="W6" s="408"/>
      <c r="X6" s="408"/>
      <c r="Y6" s="408"/>
      <c r="Z6" s="408"/>
      <c r="AA6" s="408"/>
      <c r="AB6" s="408"/>
      <c r="AC6" s="408"/>
      <c r="AD6" s="408"/>
      <c r="AE6" s="408"/>
      <c r="AF6" s="408"/>
      <c r="AG6" s="409"/>
    </row>
    <row r="7" spans="1:33" ht="20.100000000000001" customHeight="1" x14ac:dyDescent="0.4">
      <c r="A7" s="3"/>
      <c r="B7" s="3"/>
      <c r="C7" s="3"/>
      <c r="D7" s="3"/>
      <c r="E7" s="3"/>
      <c r="F7" s="3"/>
      <c r="G7" s="3"/>
      <c r="H7" s="3"/>
      <c r="I7" s="3"/>
      <c r="J7" s="3"/>
      <c r="K7" s="3"/>
      <c r="L7" s="3"/>
      <c r="M7" s="3"/>
      <c r="N7" s="3"/>
      <c r="O7" s="372"/>
      <c r="P7" s="321"/>
      <c r="Q7" s="321"/>
      <c r="R7" s="321"/>
      <c r="S7" s="321"/>
      <c r="T7" s="410" t="str">
        <f>IF(★入力シート!G18="○",★入力シート!G7,IF(★入力シート!G18="✕",★入力シート!G21,""))</f>
        <v/>
      </c>
      <c r="U7" s="411"/>
      <c r="V7" s="411"/>
      <c r="W7" s="411"/>
      <c r="X7" s="411"/>
      <c r="Y7" s="411"/>
      <c r="Z7" s="411"/>
      <c r="AA7" s="411"/>
      <c r="AB7" s="411"/>
      <c r="AC7" s="411"/>
      <c r="AD7" s="411"/>
      <c r="AE7" s="411"/>
      <c r="AF7" s="411"/>
      <c r="AG7" s="412"/>
    </row>
    <row r="8" spans="1:33" ht="15" customHeight="1" x14ac:dyDescent="0.4">
      <c r="A8" s="3"/>
      <c r="B8" s="3"/>
      <c r="C8" s="3"/>
      <c r="D8" s="3"/>
      <c r="E8" s="3"/>
      <c r="F8" s="3"/>
      <c r="G8" s="3"/>
      <c r="H8" s="3"/>
      <c r="I8" s="3"/>
      <c r="J8" s="3"/>
      <c r="K8" s="3"/>
      <c r="L8" s="3"/>
      <c r="M8" s="3"/>
      <c r="N8" s="3"/>
      <c r="O8" s="372"/>
      <c r="P8" s="382" t="s">
        <v>48</v>
      </c>
      <c r="Q8" s="382"/>
      <c r="R8" s="382"/>
      <c r="S8" s="382"/>
      <c r="T8" s="413" t="str">
        <f>IF(★入力シート!G18="○",★入力シート!G8,IF(★入力シート!G18="✕",★入力シート!G22,""))</f>
        <v/>
      </c>
      <c r="U8" s="414"/>
      <c r="V8" s="414"/>
      <c r="W8" s="414"/>
      <c r="X8" s="414"/>
      <c r="Y8" s="414"/>
      <c r="Z8" s="414"/>
      <c r="AA8" s="414"/>
      <c r="AB8" s="414"/>
      <c r="AC8" s="414"/>
      <c r="AD8" s="414"/>
      <c r="AE8" s="414"/>
      <c r="AF8" s="414"/>
      <c r="AG8" s="415"/>
    </row>
    <row r="9" spans="1:33" ht="20.100000000000001" customHeight="1" x14ac:dyDescent="0.4">
      <c r="A9" s="3"/>
      <c r="B9" s="3"/>
      <c r="C9" s="3"/>
      <c r="D9" s="3"/>
      <c r="E9" s="3"/>
      <c r="F9" s="3"/>
      <c r="G9" s="3"/>
      <c r="H9" s="3"/>
      <c r="I9" s="3"/>
      <c r="J9" s="3"/>
      <c r="K9" s="3"/>
      <c r="L9" s="3"/>
      <c r="M9" s="3"/>
      <c r="N9" s="3"/>
      <c r="O9" s="372"/>
      <c r="P9" s="384" t="s">
        <v>10</v>
      </c>
      <c r="Q9" s="384"/>
      <c r="R9" s="384"/>
      <c r="S9" s="384"/>
      <c r="T9" s="416" t="str">
        <f>IF(★入力シート!G18="○",★入力シート!G9,IF(★入力シート!G18="✕",★入力シート!G23,""))</f>
        <v/>
      </c>
      <c r="U9" s="417"/>
      <c r="V9" s="417"/>
      <c r="W9" s="417"/>
      <c r="X9" s="417"/>
      <c r="Y9" s="417"/>
      <c r="Z9" s="417"/>
      <c r="AA9" s="417"/>
      <c r="AB9" s="417"/>
      <c r="AC9" s="417"/>
      <c r="AD9" s="417"/>
      <c r="AE9" s="417"/>
      <c r="AF9" s="417"/>
      <c r="AG9" s="418"/>
    </row>
    <row r="10" spans="1:33" ht="15" customHeight="1" x14ac:dyDescent="0.4">
      <c r="A10" s="3"/>
      <c r="B10" s="3"/>
      <c r="C10" s="3"/>
      <c r="D10" s="3"/>
      <c r="E10" s="3"/>
      <c r="F10" s="3"/>
      <c r="G10" s="3"/>
      <c r="H10" s="3"/>
      <c r="I10" s="3"/>
      <c r="J10" s="3"/>
      <c r="K10" s="3"/>
      <c r="L10" s="3"/>
      <c r="M10" s="3"/>
      <c r="N10" s="3"/>
      <c r="O10" s="372"/>
      <c r="P10" s="220" t="s">
        <v>49</v>
      </c>
      <c r="Q10" s="342"/>
      <c r="R10" s="342"/>
      <c r="S10" s="221"/>
      <c r="T10" s="359" t="str">
        <f>IF(★入力シート!G18="○",★入力シート!G10,IF(★入力シート!G18="✕",★入力シート!G24,""))</f>
        <v/>
      </c>
      <c r="U10" s="348"/>
      <c r="V10" s="348" t="str">
        <f>IF(★入力シート!G18="○",★入力シート!G11,IF(★入力シート!G18="✕",★入力シート!G25,""))</f>
        <v/>
      </c>
      <c r="W10" s="348"/>
      <c r="X10" s="16" t="s">
        <v>2</v>
      </c>
      <c r="Y10" s="348" t="str">
        <f>IF(★入力シート!G18="○",★入力シート!G12,IF(★入力シート!G18="✕",★入力シート!G26,""))</f>
        <v/>
      </c>
      <c r="Z10" s="348"/>
      <c r="AA10" s="16" t="s">
        <v>3</v>
      </c>
      <c r="AB10" s="348" t="str">
        <f>IF(★入力シート!G18="○",★入力シート!G13,IF(★入力シート!G18="✕",★入力シート!G27,""))</f>
        <v/>
      </c>
      <c r="AC10" s="348"/>
      <c r="AD10" s="16" t="s">
        <v>4</v>
      </c>
      <c r="AE10" s="432"/>
      <c r="AF10" s="432"/>
      <c r="AG10" s="433"/>
    </row>
    <row r="11" spans="1:33" ht="15" customHeight="1" x14ac:dyDescent="0.4">
      <c r="A11" s="3"/>
      <c r="B11" s="3"/>
      <c r="C11" s="3"/>
      <c r="D11" s="3"/>
      <c r="E11" s="3"/>
      <c r="F11" s="3"/>
      <c r="G11" s="3"/>
      <c r="H11" s="3"/>
      <c r="I11" s="3"/>
      <c r="J11" s="3"/>
      <c r="K11" s="3"/>
      <c r="L11" s="3"/>
      <c r="M11" s="3"/>
      <c r="N11" s="3"/>
      <c r="O11" s="373"/>
      <c r="P11" s="321" t="s">
        <v>11</v>
      </c>
      <c r="Q11" s="321"/>
      <c r="R11" s="321"/>
      <c r="S11" s="321"/>
      <c r="T11" s="353" t="str">
        <f>IF(★入力シート!G18="○",★入力シート!G14,IF(★入力シート!G18="✕",★入力シート!G28,""))</f>
        <v/>
      </c>
      <c r="U11" s="354"/>
      <c r="V11" s="354"/>
      <c r="W11" s="354"/>
      <c r="X11" s="354"/>
      <c r="Y11" s="354"/>
      <c r="Z11" s="354"/>
      <c r="AA11" s="354"/>
      <c r="AB11" s="354"/>
      <c r="AC11" s="354"/>
      <c r="AD11" s="354"/>
      <c r="AE11" s="354"/>
      <c r="AF11" s="354"/>
      <c r="AG11" s="355"/>
    </row>
    <row r="12" spans="1:33" ht="15"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5" customHeight="1" x14ac:dyDescent="0.4">
      <c r="A13" s="394" t="s">
        <v>341</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row>
    <row r="14" spans="1:33" ht="15" customHeight="1" x14ac:dyDescent="0.4"/>
    <row r="15" spans="1:33" ht="15" customHeight="1" x14ac:dyDescent="0.4">
      <c r="A15" s="347" t="s">
        <v>332</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row>
    <row r="16" spans="1:33" ht="15" customHeight="1" x14ac:dyDescent="0.4">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row>
    <row r="17" spans="1:33" ht="15" customHeight="1" x14ac:dyDescent="0.4">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row>
    <row r="18" spans="1:33" ht="15" customHeight="1" x14ac:dyDescent="0.4">
      <c r="A18" s="347"/>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row>
    <row r="19" spans="1:33" ht="15"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ht="15" customHeight="1" x14ac:dyDescent="0.4">
      <c r="A20" s="419" t="s">
        <v>50</v>
      </c>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row>
    <row r="21" spans="1:33" ht="15" customHeight="1" x14ac:dyDescent="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ht="15" customHeight="1" x14ac:dyDescent="0.4">
      <c r="A22" s="347" t="s">
        <v>51</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row>
    <row r="23" spans="1:33" ht="5.0999999999999996"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20.100000000000001" customHeight="1" x14ac:dyDescent="0.4">
      <c r="A24" s="346" t="s">
        <v>52</v>
      </c>
      <c r="B24" s="346"/>
      <c r="C24" s="346"/>
      <c r="D24" s="346"/>
      <c r="E24" s="346"/>
      <c r="F24" s="346"/>
      <c r="G24" s="346"/>
      <c r="H24" s="346"/>
      <c r="I24" s="365">
        <f>★入力シート!G9</f>
        <v>0</v>
      </c>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row>
    <row r="25" spans="1:33" ht="20.100000000000001" customHeight="1" x14ac:dyDescent="0.4">
      <c r="A25" s="346" t="s">
        <v>53</v>
      </c>
      <c r="B25" s="346"/>
      <c r="C25" s="346"/>
      <c r="D25" s="346"/>
      <c r="E25" s="346"/>
      <c r="F25" s="346"/>
      <c r="G25" s="346"/>
      <c r="H25" s="346"/>
      <c r="I25" s="361">
        <f>★入力シート!G54</f>
        <v>0</v>
      </c>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3"/>
    </row>
    <row r="26" spans="1:33" ht="20.100000000000001" customHeight="1" x14ac:dyDescent="0.4">
      <c r="A26" s="346" t="s">
        <v>54</v>
      </c>
      <c r="B26" s="346"/>
      <c r="C26" s="346"/>
      <c r="D26" s="346"/>
      <c r="E26" s="346"/>
      <c r="F26" s="346"/>
      <c r="G26" s="346"/>
      <c r="H26" s="346"/>
      <c r="I26" s="358">
        <f>★入力シート!G55</f>
        <v>0</v>
      </c>
      <c r="J26" s="359"/>
      <c r="K26" s="422">
        <f>★入力シート!G56</f>
        <v>0</v>
      </c>
      <c r="L26" s="359"/>
      <c r="M26" s="14" t="s">
        <v>2</v>
      </c>
      <c r="N26" s="422">
        <f>★入力シート!G57</f>
        <v>0</v>
      </c>
      <c r="O26" s="359"/>
      <c r="P26" s="14" t="s">
        <v>3</v>
      </c>
      <c r="Q26" s="342"/>
      <c r="R26" s="342"/>
      <c r="S26" s="342"/>
      <c r="T26" s="342"/>
      <c r="U26" s="342"/>
      <c r="V26" s="342"/>
      <c r="W26" s="342"/>
      <c r="X26" s="342"/>
      <c r="Y26" s="342"/>
      <c r="Z26" s="342"/>
      <c r="AA26" s="342"/>
      <c r="AB26" s="342"/>
      <c r="AC26" s="342"/>
      <c r="AD26" s="342"/>
      <c r="AE26" s="342"/>
      <c r="AF26" s="342"/>
      <c r="AG26" s="221"/>
    </row>
    <row r="27" spans="1:33" ht="15" customHeight="1" x14ac:dyDescent="0.4">
      <c r="A27" s="346" t="s">
        <v>55</v>
      </c>
      <c r="B27" s="346"/>
      <c r="C27" s="346"/>
      <c r="D27" s="346"/>
      <c r="E27" s="346"/>
      <c r="F27" s="346"/>
      <c r="G27" s="346"/>
      <c r="H27" s="346"/>
      <c r="I27" s="321" t="s">
        <v>37</v>
      </c>
      <c r="J27" s="220"/>
      <c r="K27" s="422">
        <f>★入力シート!G63</f>
        <v>0</v>
      </c>
      <c r="L27" s="358"/>
      <c r="M27" s="358"/>
      <c r="N27" s="359"/>
      <c r="O27" s="14" t="s">
        <v>38</v>
      </c>
      <c r="P27" s="14"/>
      <c r="Q27" s="221" t="s">
        <v>39</v>
      </c>
      <c r="R27" s="220"/>
      <c r="S27" s="422">
        <f>★入力シート!G64</f>
        <v>0</v>
      </c>
      <c r="T27" s="358"/>
      <c r="U27" s="358"/>
      <c r="V27" s="359"/>
      <c r="W27" s="14" t="s">
        <v>38</v>
      </c>
      <c r="X27" s="14"/>
      <c r="Y27" s="221" t="s">
        <v>40</v>
      </c>
      <c r="Z27" s="220"/>
      <c r="AA27" s="422">
        <f>★入力シート!G65</f>
        <v>0</v>
      </c>
      <c r="AB27" s="358"/>
      <c r="AC27" s="358"/>
      <c r="AD27" s="359"/>
      <c r="AE27" s="14" t="s">
        <v>38</v>
      </c>
      <c r="AF27" s="14"/>
      <c r="AG27" s="18"/>
    </row>
    <row r="28" spans="1:33" ht="15" customHeight="1" x14ac:dyDescent="0.4">
      <c r="A28" s="346" t="s">
        <v>56</v>
      </c>
      <c r="B28" s="346"/>
      <c r="C28" s="346"/>
      <c r="D28" s="346"/>
      <c r="E28" s="346"/>
      <c r="F28" s="346"/>
      <c r="G28" s="346"/>
      <c r="H28" s="346"/>
      <c r="I28" s="321" t="s">
        <v>57</v>
      </c>
      <c r="J28" s="321"/>
      <c r="K28" s="321"/>
      <c r="L28" s="321"/>
      <c r="M28" s="321"/>
      <c r="N28" s="220"/>
      <c r="O28" s="422">
        <f>★入力シート!G82</f>
        <v>0</v>
      </c>
      <c r="P28" s="358"/>
      <c r="Q28" s="358"/>
      <c r="R28" s="358"/>
      <c r="S28" s="359"/>
      <c r="T28" s="13"/>
      <c r="U28" s="13"/>
      <c r="V28" s="221" t="s">
        <v>58</v>
      </c>
      <c r="W28" s="321"/>
      <c r="X28" s="321"/>
      <c r="Y28" s="321"/>
      <c r="Z28" s="321"/>
      <c r="AA28" s="220"/>
      <c r="AB28" s="422">
        <f>★入力シート!G83</f>
        <v>0</v>
      </c>
      <c r="AC28" s="358"/>
      <c r="AD28" s="358"/>
      <c r="AE28" s="358"/>
      <c r="AF28" s="359"/>
      <c r="AG28" s="18"/>
    </row>
    <row r="29" spans="1:33" ht="15" customHeight="1" x14ac:dyDescent="0.4">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ht="15" customHeight="1" x14ac:dyDescent="0.4">
      <c r="A30" s="347" t="s">
        <v>59</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row>
    <row r="31" spans="1:33" ht="5.099999999999999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20.100000000000001" customHeight="1" x14ac:dyDescent="0.4">
      <c r="A32" s="346" t="s">
        <v>60</v>
      </c>
      <c r="B32" s="346"/>
      <c r="C32" s="346"/>
      <c r="D32" s="346"/>
      <c r="E32" s="346"/>
      <c r="F32" s="346"/>
      <c r="G32" s="346"/>
      <c r="H32" s="346"/>
      <c r="I32" s="358">
        <f>★入力シート!G53</f>
        <v>0</v>
      </c>
      <c r="J32" s="358"/>
      <c r="K32" s="358"/>
      <c r="L32" s="358"/>
      <c r="M32" s="358"/>
      <c r="N32" s="358"/>
      <c r="O32" s="358"/>
      <c r="P32" s="358"/>
      <c r="Q32" s="358"/>
      <c r="R32" s="358"/>
      <c r="S32" s="358"/>
      <c r="T32" s="358"/>
      <c r="U32" s="358"/>
      <c r="V32" s="358"/>
      <c r="W32" s="358"/>
      <c r="X32" s="358"/>
      <c r="Y32" s="358"/>
      <c r="Z32" s="359"/>
      <c r="AA32" s="291" t="s">
        <v>345</v>
      </c>
      <c r="AB32" s="291"/>
      <c r="AC32" s="291"/>
      <c r="AD32" s="291"/>
      <c r="AE32" s="291"/>
      <c r="AF32" s="291"/>
      <c r="AG32" s="292"/>
    </row>
    <row r="33" spans="1:34" s="176" customFormat="1" ht="5.0999999999999996" customHeight="1" x14ac:dyDescent="0.4">
      <c r="A33" s="425" t="s">
        <v>342</v>
      </c>
      <c r="B33" s="426"/>
      <c r="C33" s="426"/>
      <c r="D33" s="426"/>
      <c r="E33" s="426"/>
      <c r="F33" s="426"/>
      <c r="G33" s="426"/>
      <c r="H33" s="427"/>
      <c r="I33" s="182"/>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4"/>
      <c r="AH33" s="15"/>
    </row>
    <row r="34" spans="1:34" s="176" customFormat="1" ht="20.100000000000001" customHeight="1" x14ac:dyDescent="0.4">
      <c r="A34" s="428"/>
      <c r="B34" s="369"/>
      <c r="C34" s="369"/>
      <c r="D34" s="369"/>
      <c r="E34" s="369"/>
      <c r="F34" s="369"/>
      <c r="G34" s="369"/>
      <c r="H34" s="370"/>
      <c r="I34" s="185"/>
      <c r="J34" s="197" t="str">
        <f>IF(★入力シート!G77="１段階目","✓","")</f>
        <v/>
      </c>
      <c r="K34" s="424" t="s">
        <v>343</v>
      </c>
      <c r="L34" s="248"/>
      <c r="M34" s="248"/>
      <c r="N34" s="186"/>
      <c r="O34" s="197" t="str">
        <f>IF(★入力シート!G77="２段階目","✓","")</f>
        <v/>
      </c>
      <c r="P34" s="424" t="s">
        <v>344</v>
      </c>
      <c r="Q34" s="248"/>
      <c r="R34" s="248"/>
      <c r="S34" s="186"/>
      <c r="T34" s="186"/>
      <c r="U34" s="186"/>
      <c r="V34" s="186"/>
      <c r="W34" s="186"/>
      <c r="X34" s="186"/>
      <c r="Y34" s="186"/>
      <c r="Z34" s="186"/>
      <c r="AA34" s="186"/>
      <c r="AB34" s="186"/>
      <c r="AC34" s="186"/>
      <c r="AD34" s="186"/>
      <c r="AE34" s="186"/>
      <c r="AF34" s="186"/>
      <c r="AG34" s="187"/>
      <c r="AH34" s="15"/>
    </row>
    <row r="35" spans="1:34" s="176" customFormat="1" ht="5.0999999999999996" customHeight="1" x14ac:dyDescent="0.4">
      <c r="A35" s="429"/>
      <c r="B35" s="430"/>
      <c r="C35" s="430"/>
      <c r="D35" s="430"/>
      <c r="E35" s="430"/>
      <c r="F35" s="430"/>
      <c r="G35" s="430"/>
      <c r="H35" s="431"/>
      <c r="I35" s="188"/>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90"/>
      <c r="AH35" s="15"/>
    </row>
    <row r="36" spans="1:34" ht="15" customHeight="1" x14ac:dyDescent="0.4">
      <c r="A36" s="346" t="s">
        <v>379</v>
      </c>
      <c r="B36" s="346"/>
      <c r="C36" s="346"/>
      <c r="D36" s="346"/>
      <c r="E36" s="346"/>
      <c r="F36" s="346"/>
      <c r="G36" s="346"/>
      <c r="H36" s="346"/>
      <c r="I36" s="321" t="s">
        <v>1</v>
      </c>
      <c r="J36" s="220"/>
      <c r="K36" s="422">
        <f>★入力シート!G70</f>
        <v>0</v>
      </c>
      <c r="L36" s="359"/>
      <c r="M36" s="14" t="s">
        <v>2</v>
      </c>
      <c r="N36" s="422">
        <f>★入力シート!G71</f>
        <v>0</v>
      </c>
      <c r="O36" s="359"/>
      <c r="P36" s="14" t="s">
        <v>3</v>
      </c>
      <c r="Q36" s="422">
        <f>★入力シート!G72</f>
        <v>0</v>
      </c>
      <c r="R36" s="359"/>
      <c r="S36" s="14" t="s">
        <v>4</v>
      </c>
      <c r="T36" s="14" t="s">
        <v>61</v>
      </c>
      <c r="U36" s="342" t="s">
        <v>1</v>
      </c>
      <c r="V36" s="349"/>
      <c r="W36" s="422">
        <f>★入力シート!G73</f>
        <v>0</v>
      </c>
      <c r="X36" s="359"/>
      <c r="Y36" s="14" t="s">
        <v>2</v>
      </c>
      <c r="Z36" s="422">
        <f>★入力シート!G74</f>
        <v>0</v>
      </c>
      <c r="AA36" s="359"/>
      <c r="AB36" s="14" t="s">
        <v>3</v>
      </c>
      <c r="AC36" s="422">
        <f>★入力シート!G75</f>
        <v>0</v>
      </c>
      <c r="AD36" s="359"/>
      <c r="AE36" s="14" t="s">
        <v>4</v>
      </c>
      <c r="AF36" s="13"/>
      <c r="AG36" s="18"/>
    </row>
    <row r="37" spans="1:34" ht="15" customHeight="1" x14ac:dyDescent="0.4">
      <c r="A37" s="17"/>
      <c r="AG37" s="17"/>
    </row>
    <row r="38" spans="1:34" ht="15" customHeight="1" x14ac:dyDescent="0.4">
      <c r="A38" s="347" t="s">
        <v>62</v>
      </c>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row>
    <row r="39" spans="1:34" ht="5.0999999999999996" customHeight="1" x14ac:dyDescent="0.4">
      <c r="A39" s="3"/>
      <c r="B39" s="3"/>
      <c r="C39" s="3"/>
      <c r="D39" s="3"/>
      <c r="E39" s="3"/>
      <c r="F39" s="3"/>
      <c r="G39" s="3"/>
      <c r="H39" s="3"/>
      <c r="I39" s="3"/>
      <c r="J39" s="19"/>
      <c r="K39" s="19"/>
      <c r="L39" s="19"/>
      <c r="M39" s="19"/>
      <c r="N39" s="19"/>
      <c r="O39" s="19"/>
      <c r="P39" s="19"/>
      <c r="Q39" s="19"/>
      <c r="R39" s="19"/>
      <c r="S39" s="19"/>
      <c r="T39" s="17"/>
      <c r="U39" s="17"/>
      <c r="V39" s="17"/>
      <c r="W39" s="17"/>
      <c r="X39" s="17"/>
      <c r="Y39" s="17"/>
      <c r="Z39" s="17"/>
      <c r="AA39" s="17"/>
      <c r="AB39" s="17"/>
      <c r="AC39" s="17"/>
      <c r="AD39" s="17"/>
      <c r="AE39" s="17"/>
      <c r="AF39" s="17"/>
      <c r="AG39" s="17"/>
    </row>
    <row r="40" spans="1:34" ht="15" customHeight="1" x14ac:dyDescent="0.4">
      <c r="A40" s="9"/>
      <c r="B40" s="9"/>
      <c r="C40" s="9"/>
      <c r="D40" s="9"/>
      <c r="E40" s="9"/>
      <c r="F40" s="9"/>
      <c r="G40" s="9"/>
      <c r="H40" s="9"/>
      <c r="I40" s="20" t="s">
        <v>63</v>
      </c>
      <c r="J40" s="421" t="e">
        <f>★入力シート!G91+★入力シート!G92</f>
        <v>#VALUE!</v>
      </c>
      <c r="K40" s="421"/>
      <c r="L40" s="421"/>
      <c r="M40" s="421"/>
      <c r="N40" s="421"/>
      <c r="O40" s="421"/>
      <c r="P40" s="421"/>
      <c r="Q40" s="421"/>
      <c r="R40" s="421"/>
      <c r="S40" s="10" t="s">
        <v>45</v>
      </c>
      <c r="T40" s="12"/>
      <c r="U40" s="19"/>
      <c r="V40" s="19"/>
      <c r="W40" s="19"/>
      <c r="X40" s="19"/>
      <c r="Y40" s="19"/>
      <c r="Z40" s="19"/>
      <c r="AA40" s="19"/>
      <c r="AB40" s="19"/>
      <c r="AC40" s="19"/>
      <c r="AD40" s="19"/>
      <c r="AE40" s="19"/>
      <c r="AF40" s="19"/>
      <c r="AG40" s="19"/>
    </row>
    <row r="41" spans="1:34" ht="15" customHeight="1" x14ac:dyDescent="0.4">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4" s="204" customFormat="1" ht="15" customHeight="1" x14ac:dyDescent="0.4">
      <c r="A42" s="347" t="s">
        <v>395</v>
      </c>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15"/>
    </row>
    <row r="43" spans="1:34" s="204" customFormat="1" ht="5.0999999999999996" customHeight="1" x14ac:dyDescent="0.4">
      <c r="A43" s="203"/>
      <c r="B43" s="203"/>
      <c r="C43" s="203"/>
      <c r="D43" s="203"/>
      <c r="E43" s="203"/>
      <c r="F43" s="203"/>
      <c r="G43" s="203"/>
      <c r="H43" s="203"/>
      <c r="I43" s="203"/>
      <c r="J43" s="205"/>
      <c r="K43" s="205"/>
      <c r="L43" s="205"/>
      <c r="M43" s="205"/>
      <c r="N43" s="205"/>
      <c r="O43" s="205"/>
      <c r="P43" s="205"/>
      <c r="Q43" s="205"/>
      <c r="R43" s="205"/>
      <c r="S43" s="205"/>
      <c r="T43" s="206"/>
      <c r="U43" s="206"/>
      <c r="V43" s="206"/>
      <c r="W43" s="206"/>
      <c r="X43" s="206"/>
      <c r="Y43" s="206"/>
      <c r="Z43" s="206"/>
      <c r="AA43" s="206"/>
      <c r="AB43" s="206"/>
      <c r="AC43" s="206"/>
      <c r="AD43" s="206"/>
      <c r="AE43" s="206"/>
      <c r="AF43" s="206"/>
      <c r="AG43" s="206"/>
      <c r="AH43" s="15"/>
    </row>
    <row r="44" spans="1:34" s="204" customFormat="1" ht="15" customHeight="1" x14ac:dyDescent="0.4">
      <c r="A44" s="208" t="str">
        <f>IF(★入力シート!G29="○","✓","")</f>
        <v/>
      </c>
      <c r="B44" s="369" t="s">
        <v>396</v>
      </c>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15"/>
    </row>
    <row r="45" spans="1:34" s="204" customFormat="1" ht="15" customHeight="1" x14ac:dyDescent="0.4">
      <c r="A45" s="215"/>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15"/>
    </row>
    <row r="46" spans="1:34" s="204" customFormat="1" ht="15" customHeight="1" x14ac:dyDescent="0.4">
      <c r="A46" s="21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6"/>
      <c r="Z46" s="216"/>
      <c r="AA46" s="216"/>
      <c r="AB46" s="216"/>
      <c r="AC46" s="216"/>
      <c r="AD46" s="216"/>
      <c r="AE46" s="216"/>
      <c r="AF46" s="216"/>
      <c r="AG46" s="216"/>
      <c r="AH46" s="15"/>
    </row>
    <row r="47" spans="1:34" s="211" customFormat="1" ht="15" customHeight="1" x14ac:dyDescent="0.4">
      <c r="A47" s="208" t="str">
        <f>IF(★入力シート!G30="○","✓","")</f>
        <v/>
      </c>
      <c r="B47" s="369" t="s">
        <v>408</v>
      </c>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15"/>
    </row>
    <row r="48" spans="1:34" s="211" customFormat="1" ht="15" customHeight="1" x14ac:dyDescent="0.4">
      <c r="A48" s="215"/>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15"/>
    </row>
    <row r="49" spans="1:34" s="211" customFormat="1" ht="15" customHeight="1" x14ac:dyDescent="0.4">
      <c r="A49" s="215"/>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15"/>
    </row>
    <row r="50" spans="1:34" ht="15" customHeight="1" x14ac:dyDescent="0.4">
      <c r="A50" s="347" t="s">
        <v>83</v>
      </c>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row>
    <row r="51" spans="1:34" ht="5.0999999999999996" customHeight="1" x14ac:dyDescent="0.4">
      <c r="A51" s="214"/>
      <c r="B51" s="214"/>
      <c r="C51" s="214"/>
      <c r="D51" s="214"/>
      <c r="E51" s="214"/>
      <c r="F51" s="214"/>
      <c r="G51" s="214"/>
      <c r="H51" s="214"/>
      <c r="I51" s="214"/>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row>
    <row r="52" spans="1:34" ht="15" customHeight="1" x14ac:dyDescent="0.4">
      <c r="A52" s="369" t="s">
        <v>346</v>
      </c>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row>
    <row r="53" spans="1:34" ht="15" customHeight="1" x14ac:dyDescent="0.4">
      <c r="A53" s="369" t="s">
        <v>320</v>
      </c>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row>
    <row r="54" spans="1:34" s="126" customFormat="1" ht="15" customHeight="1" x14ac:dyDescent="0.4">
      <c r="A54" s="369"/>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15"/>
    </row>
    <row r="55" spans="1:34" ht="15" customHeight="1" x14ac:dyDescent="0.4">
      <c r="A55" s="369" t="s">
        <v>319</v>
      </c>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row>
    <row r="56" spans="1:34" ht="15" customHeight="1" x14ac:dyDescent="0.4">
      <c r="A56" s="369"/>
      <c r="B56" s="369"/>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row>
    <row r="57" spans="1:34" ht="15" customHeight="1" x14ac:dyDescent="0.4">
      <c r="A57" s="369"/>
      <c r="B57" s="369"/>
      <c r="C57" s="369"/>
      <c r="D57" s="369"/>
      <c r="E57" s="369"/>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row>
    <row r="58" spans="1:34" ht="15" customHeight="1" x14ac:dyDescent="0.4">
      <c r="A58" s="369" t="s">
        <v>65</v>
      </c>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row>
    <row r="59" spans="1:34" ht="15" customHeight="1" x14ac:dyDescent="0.4">
      <c r="A59" s="369" t="s">
        <v>378</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row>
    <row r="60" spans="1:34" ht="15" customHeight="1" x14ac:dyDescent="0.4">
      <c r="A60" s="369" t="s">
        <v>66</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row>
    <row r="61" spans="1:34" ht="15" customHeight="1" x14ac:dyDescent="0.4">
      <c r="A61" s="369" t="s">
        <v>397</v>
      </c>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row>
    <row r="62" spans="1:34" s="204" customFormat="1" ht="15" customHeight="1" x14ac:dyDescent="0.4">
      <c r="A62" s="369" t="s">
        <v>402</v>
      </c>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15"/>
    </row>
    <row r="63" spans="1:34" ht="15" customHeight="1" x14ac:dyDescent="0.4">
      <c r="A63" s="369" t="s">
        <v>401</v>
      </c>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row>
    <row r="64" spans="1:34" ht="15" customHeight="1" x14ac:dyDescent="0.4">
      <c r="A64" s="369"/>
      <c r="B64" s="369"/>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row>
    <row r="65" spans="1:34" s="204" customFormat="1" ht="15" customHeight="1" x14ac:dyDescent="0.4">
      <c r="A65" s="369"/>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15"/>
    </row>
    <row r="66" spans="1:34" ht="17.100000000000001" customHeight="1" x14ac:dyDescent="0.4">
      <c r="A66" s="423" t="s">
        <v>412</v>
      </c>
      <c r="B66" s="423"/>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row>
    <row r="67" spans="1:34" s="213" customFormat="1" ht="17.100000000000001" customHeight="1" x14ac:dyDescent="0.4">
      <c r="A67" s="369" t="s">
        <v>413</v>
      </c>
      <c r="B67" s="369"/>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15"/>
    </row>
  </sheetData>
  <mergeCells count="80">
    <mergeCell ref="A67:AG67"/>
    <mergeCell ref="B47:AG48"/>
    <mergeCell ref="A4:AG4"/>
    <mergeCell ref="I25:AG25"/>
    <mergeCell ref="A1:AG1"/>
    <mergeCell ref="W2:X2"/>
    <mergeCell ref="Y2:Z2"/>
    <mergeCell ref="AB2:AC2"/>
    <mergeCell ref="AE2:AF2"/>
    <mergeCell ref="O6:O11"/>
    <mergeCell ref="P6:S7"/>
    <mergeCell ref="U6:AG6"/>
    <mergeCell ref="T7:AG7"/>
    <mergeCell ref="P8:S8"/>
    <mergeCell ref="T8:AG8"/>
    <mergeCell ref="P9:S9"/>
    <mergeCell ref="AE10:AG10"/>
    <mergeCell ref="P11:S11"/>
    <mergeCell ref="T11:AG11"/>
    <mergeCell ref="A13:AF13"/>
    <mergeCell ref="A15:AG18"/>
    <mergeCell ref="P10:S10"/>
    <mergeCell ref="T10:U10"/>
    <mergeCell ref="V10:W10"/>
    <mergeCell ref="Y10:Z10"/>
    <mergeCell ref="AB10:AC10"/>
    <mergeCell ref="K26:L26"/>
    <mergeCell ref="N26:O26"/>
    <mergeCell ref="A33:H35"/>
    <mergeCell ref="K34:M34"/>
    <mergeCell ref="A20:AG20"/>
    <mergeCell ref="A22:AG22"/>
    <mergeCell ref="A24:H24"/>
    <mergeCell ref="I24:AG24"/>
    <mergeCell ref="A25:H25"/>
    <mergeCell ref="P34:R34"/>
    <mergeCell ref="Q26:AG26"/>
    <mergeCell ref="AA27:AD27"/>
    <mergeCell ref="A28:H28"/>
    <mergeCell ref="I28:N28"/>
    <mergeCell ref="O28:S28"/>
    <mergeCell ref="V28:AA28"/>
    <mergeCell ref="AB28:AF28"/>
    <mergeCell ref="A27:H27"/>
    <mergeCell ref="I27:J27"/>
    <mergeCell ref="K27:N27"/>
    <mergeCell ref="Q27:R27"/>
    <mergeCell ref="S27:V27"/>
    <mergeCell ref="Y27:Z27"/>
    <mergeCell ref="A26:H26"/>
    <mergeCell ref="I26:J26"/>
    <mergeCell ref="Q36:R36"/>
    <mergeCell ref="U36:V36"/>
    <mergeCell ref="W36:X36"/>
    <mergeCell ref="Z36:AA36"/>
    <mergeCell ref="AC36:AD36"/>
    <mergeCell ref="A66:AG66"/>
    <mergeCell ref="A55:AG57"/>
    <mergeCell ref="A58:AG58"/>
    <mergeCell ref="A52:AG52"/>
    <mergeCell ref="A59:AG59"/>
    <mergeCell ref="A60:AG60"/>
    <mergeCell ref="A53:AG54"/>
    <mergeCell ref="A61:AG61"/>
    <mergeCell ref="A42:AG42"/>
    <mergeCell ref="B44:AG45"/>
    <mergeCell ref="A63:AG65"/>
    <mergeCell ref="A62:AG62"/>
    <mergeCell ref="T9:AG9"/>
    <mergeCell ref="A50:AG50"/>
    <mergeCell ref="A38:AG38"/>
    <mergeCell ref="J40:R40"/>
    <mergeCell ref="A30:AG30"/>
    <mergeCell ref="A32:H32"/>
    <mergeCell ref="I32:Z32"/>
    <mergeCell ref="AA32:AG32"/>
    <mergeCell ref="A36:H36"/>
    <mergeCell ref="I36:J36"/>
    <mergeCell ref="K36:L36"/>
    <mergeCell ref="N36:O36"/>
  </mergeCells>
  <phoneticPr fontId="1"/>
  <pageMargins left="0.78740157480314965" right="0.78740157480314965" top="0.78740157480314965" bottom="0.78740157480314965" header="0" footer="0"/>
  <pageSetup paperSize="9" scale="76" orientation="portrait" blackAndWhite="1" r:id="rId1"/>
  <ignoredErrors>
    <ignoredError sqref="J4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sheetPr>
  <dimension ref="A1:AG50"/>
  <sheetViews>
    <sheetView showZeros="0" view="pageBreakPreview" topLeftCell="A19" zoomScale="130" zoomScaleNormal="100" zoomScaleSheetLayoutView="130" workbookViewId="0">
      <selection activeCell="U44" sqref="U44"/>
    </sheetView>
  </sheetViews>
  <sheetFormatPr defaultColWidth="2.625" defaultRowHeight="17.100000000000001" customHeight="1" x14ac:dyDescent="0.4"/>
  <cols>
    <col min="1" max="16384" width="2.625" style="2"/>
  </cols>
  <sheetData>
    <row r="1" spans="1:33" ht="15" customHeight="1" x14ac:dyDescent="0.4">
      <c r="A1" s="347" t="s">
        <v>67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33" ht="15" customHeight="1" x14ac:dyDescent="0.4">
      <c r="W2" s="419" t="s">
        <v>1</v>
      </c>
      <c r="X2" s="419"/>
      <c r="Y2" s="420"/>
      <c r="Z2" s="420"/>
      <c r="AA2" s="2" t="s">
        <v>2</v>
      </c>
      <c r="AB2" s="420"/>
      <c r="AC2" s="420"/>
      <c r="AD2" s="2" t="s">
        <v>3</v>
      </c>
      <c r="AE2" s="420"/>
      <c r="AF2" s="420"/>
      <c r="AG2" s="2" t="s">
        <v>4</v>
      </c>
    </row>
    <row r="3" spans="1:33" ht="15" customHeight="1" x14ac:dyDescent="0.4"/>
    <row r="4" spans="1:33" ht="15" customHeight="1" x14ac:dyDescent="0.4">
      <c r="A4" s="347" t="s">
        <v>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row>
    <row r="5" spans="1:33"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x14ac:dyDescent="0.4">
      <c r="A6" s="3"/>
      <c r="B6" s="3"/>
      <c r="C6" s="3"/>
      <c r="D6" s="3"/>
      <c r="E6" s="3"/>
      <c r="F6" s="3"/>
      <c r="G6" s="3"/>
      <c r="H6" s="3"/>
      <c r="I6" s="3"/>
      <c r="J6" s="3"/>
      <c r="K6" s="3"/>
      <c r="L6" s="3"/>
      <c r="M6" s="3"/>
      <c r="N6" s="3"/>
      <c r="O6" s="371" t="s">
        <v>68</v>
      </c>
      <c r="P6" s="321" t="s">
        <v>7</v>
      </c>
      <c r="Q6" s="321"/>
      <c r="R6" s="321"/>
      <c r="S6" s="220"/>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3"/>
      <c r="B7" s="3"/>
      <c r="C7" s="3"/>
      <c r="D7" s="3"/>
      <c r="E7" s="3"/>
      <c r="F7" s="3"/>
      <c r="G7" s="3"/>
      <c r="H7" s="3"/>
      <c r="I7" s="3"/>
      <c r="J7" s="3"/>
      <c r="K7" s="3"/>
      <c r="L7" s="3"/>
      <c r="M7" s="3"/>
      <c r="N7" s="3"/>
      <c r="O7" s="372"/>
      <c r="P7" s="321"/>
      <c r="Q7" s="321"/>
      <c r="R7" s="321"/>
      <c r="S7" s="321"/>
      <c r="T7" s="458" t="str">
        <f>IF(★入力シート!G18="○",★入力シート!G7,IF(★入力シート!G18="✕",★入力シート!G21,""))</f>
        <v/>
      </c>
      <c r="U7" s="459"/>
      <c r="V7" s="459"/>
      <c r="W7" s="459"/>
      <c r="X7" s="459"/>
      <c r="Y7" s="459"/>
      <c r="Z7" s="459"/>
      <c r="AA7" s="459"/>
      <c r="AB7" s="459"/>
      <c r="AC7" s="459"/>
      <c r="AD7" s="459"/>
      <c r="AE7" s="459"/>
      <c r="AF7" s="459"/>
      <c r="AG7" s="460"/>
    </row>
    <row r="8" spans="1:33" ht="20.100000000000001" customHeight="1" x14ac:dyDescent="0.4">
      <c r="A8" s="3"/>
      <c r="B8" s="3"/>
      <c r="C8" s="3"/>
      <c r="D8" s="3"/>
      <c r="E8" s="3"/>
      <c r="F8" s="3"/>
      <c r="G8" s="3"/>
      <c r="H8" s="3"/>
      <c r="I8" s="3"/>
      <c r="J8" s="3"/>
      <c r="K8" s="3"/>
      <c r="L8" s="3"/>
      <c r="M8" s="3"/>
      <c r="N8" s="3"/>
      <c r="O8" s="373"/>
      <c r="P8" s="384" t="s">
        <v>10</v>
      </c>
      <c r="Q8" s="384"/>
      <c r="R8" s="384"/>
      <c r="S8" s="384"/>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x14ac:dyDescent="0.4">
      <c r="A10" s="394" t="s">
        <v>348</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row>
    <row r="11" spans="1:33" ht="15" customHeight="1" x14ac:dyDescent="0.4">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row>
    <row r="12" spans="1:33" ht="15" customHeight="1" x14ac:dyDescent="0.4">
      <c r="B12" s="419" t="s">
        <v>1</v>
      </c>
      <c r="C12" s="419"/>
      <c r="D12" s="451">
        <f>★入力シート!G128</f>
        <v>0</v>
      </c>
      <c r="E12" s="451"/>
      <c r="F12" s="2" t="s">
        <v>2</v>
      </c>
      <c r="G12" s="451">
        <f>★入力シート!G129</f>
        <v>0</v>
      </c>
      <c r="H12" s="451"/>
      <c r="I12" s="2"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52" t="s">
        <v>347</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row>
    <row r="14" spans="1:33" ht="15" customHeight="1" x14ac:dyDescent="0.4">
      <c r="A14" s="452"/>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x14ac:dyDescent="0.4">
      <c r="A16" s="419" t="s">
        <v>50</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row>
    <row r="17" spans="1:33" ht="15"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x14ac:dyDescent="0.4">
      <c r="A18" s="347" t="s">
        <v>71</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row>
    <row r="19" spans="1:33" ht="5.0999999999999996" customHeight="1" x14ac:dyDescent="0.4">
      <c r="A19" s="3"/>
      <c r="B19" s="3"/>
      <c r="C19" s="3"/>
      <c r="D19" s="3"/>
      <c r="E19" s="3"/>
      <c r="F19" s="3"/>
      <c r="G19" s="3"/>
      <c r="H19" s="3"/>
      <c r="I19" s="3"/>
    </row>
    <row r="20" spans="1:33" ht="20.100000000000001" customHeight="1" x14ac:dyDescent="0.4">
      <c r="A20" s="3"/>
      <c r="B20" s="3"/>
      <c r="C20" s="3"/>
      <c r="D20" s="3"/>
      <c r="E20" s="3"/>
      <c r="F20" s="3"/>
      <c r="G20" s="3"/>
      <c r="H20" s="3"/>
      <c r="I20" s="3"/>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3"/>
      <c r="B21" s="3"/>
      <c r="C21" s="3"/>
      <c r="D21" s="3"/>
      <c r="E21" s="3"/>
      <c r="F21" s="3"/>
      <c r="G21" s="3"/>
      <c r="H21" s="3"/>
      <c r="I21" s="3"/>
    </row>
    <row r="22" spans="1:33" ht="15" customHeight="1" x14ac:dyDescent="0.4">
      <c r="A22" s="347" t="s">
        <v>72</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row>
    <row r="23" spans="1:33" ht="5.0999999999999996" customHeight="1" x14ac:dyDescent="0.4">
      <c r="A23" s="3"/>
      <c r="B23" s="3"/>
      <c r="C23" s="3"/>
      <c r="D23" s="3"/>
      <c r="E23" s="3"/>
      <c r="F23" s="3"/>
      <c r="G23" s="3"/>
      <c r="H23" s="3"/>
      <c r="I23" s="3"/>
    </row>
    <row r="24" spans="1:33" ht="15" customHeight="1" x14ac:dyDescent="0.4">
      <c r="A24" s="3"/>
      <c r="B24" s="3"/>
      <c r="C24" s="3"/>
      <c r="D24" s="3"/>
      <c r="E24" s="3"/>
      <c r="F24" s="3"/>
      <c r="G24" s="3"/>
      <c r="H24" s="3"/>
      <c r="I24" s="3"/>
      <c r="J24" s="390" t="s">
        <v>1</v>
      </c>
      <c r="K24" s="390"/>
      <c r="L24" s="443">
        <f>★入力シート!G132</f>
        <v>0</v>
      </c>
      <c r="M24" s="443"/>
      <c r="N24" s="20" t="s">
        <v>2</v>
      </c>
      <c r="O24" s="443">
        <f>★入力シート!G133</f>
        <v>0</v>
      </c>
      <c r="P24" s="443"/>
      <c r="Q24" s="20" t="s">
        <v>3</v>
      </c>
      <c r="R24" s="443">
        <f>★入力シート!G134</f>
        <v>0</v>
      </c>
      <c r="S24" s="443"/>
      <c r="T24" s="20" t="s">
        <v>4</v>
      </c>
      <c r="U24" s="444"/>
      <c r="V24" s="445"/>
    </row>
    <row r="25" spans="1:33" ht="15" customHeight="1" x14ac:dyDescent="0.4">
      <c r="A25" s="3"/>
      <c r="B25" s="3"/>
      <c r="C25" s="3"/>
      <c r="D25" s="3"/>
      <c r="E25" s="3"/>
      <c r="F25" s="3"/>
      <c r="G25" s="3"/>
      <c r="H25" s="3"/>
      <c r="I25" s="3"/>
    </row>
    <row r="26" spans="1:33" ht="15" customHeight="1" x14ac:dyDescent="0.4">
      <c r="A26" s="347" t="s">
        <v>73</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row>
    <row r="27" spans="1:33" ht="5.0999999999999996" customHeight="1" x14ac:dyDescent="0.4">
      <c r="A27" s="3"/>
      <c r="B27" s="3"/>
      <c r="C27" s="3"/>
      <c r="D27" s="3"/>
      <c r="E27" s="3"/>
      <c r="F27" s="3"/>
      <c r="G27" s="3"/>
      <c r="H27" s="3"/>
      <c r="I27" s="3"/>
    </row>
    <row r="28" spans="1:33" ht="20.100000000000001" customHeight="1" x14ac:dyDescent="0.4">
      <c r="A28" s="437" t="s">
        <v>74</v>
      </c>
      <c r="B28" s="438"/>
      <c r="C28" s="438"/>
      <c r="D28" s="438"/>
      <c r="E28" s="438"/>
      <c r="F28" s="439"/>
      <c r="G28" s="440" t="str">
        <f>IF(★入力シート!G36&lt;&gt;"",★入力シート!G36,IF(★入力シート!G138&lt;&gt;"",★入力シート!G138,""))</f>
        <v/>
      </c>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2"/>
    </row>
    <row r="29" spans="1:33" ht="15" customHeight="1" x14ac:dyDescent="0.4">
      <c r="A29" s="437" t="s">
        <v>75</v>
      </c>
      <c r="B29" s="438"/>
      <c r="C29" s="438"/>
      <c r="D29" s="438"/>
      <c r="E29" s="438"/>
      <c r="F29" s="439"/>
      <c r="G29" s="8" t="s">
        <v>20</v>
      </c>
      <c r="H29" s="446" t="str">
        <f>IF(★入力シート!G38&lt;&gt;"",★入力シート!G38,IF(★入力シート!G140&lt;&gt;"",★入力シート!G140,""))</f>
        <v/>
      </c>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7"/>
    </row>
    <row r="30" spans="1:33" ht="20.100000000000001" customHeight="1" x14ac:dyDescent="0.4">
      <c r="A30" s="437"/>
      <c r="B30" s="438"/>
      <c r="C30" s="438"/>
      <c r="D30" s="438"/>
      <c r="E30" s="438"/>
      <c r="F30" s="439"/>
      <c r="G30" s="448" t="str">
        <f>IF(★入力シート!G37&lt;&gt;"",★入力シート!G37,IF(★入力シート!G139&lt;&gt;"",★入力シート!G139,""))</f>
        <v/>
      </c>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50"/>
    </row>
    <row r="31" spans="1:33" ht="15" customHeight="1" x14ac:dyDescent="0.4">
      <c r="A31" s="437" t="s">
        <v>11</v>
      </c>
      <c r="B31" s="438"/>
      <c r="C31" s="438"/>
      <c r="D31" s="438"/>
      <c r="E31" s="438"/>
      <c r="F31" s="439"/>
      <c r="G31" s="440" t="str">
        <f>IF(★入力シート!G42&lt;&gt;"",★入力シート!G42,IF(★入力シート!G141&lt;&gt;"",★入力シート!G141,""))</f>
        <v/>
      </c>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2"/>
    </row>
    <row r="32" spans="1:33" ht="20.100000000000001" customHeight="1" x14ac:dyDescent="0.4">
      <c r="A32" s="437" t="s">
        <v>76</v>
      </c>
      <c r="B32" s="438"/>
      <c r="C32" s="438"/>
      <c r="D32" s="438"/>
      <c r="E32" s="438"/>
      <c r="F32" s="439"/>
      <c r="G32" s="440">
        <f>★入力シート!G142</f>
        <v>0</v>
      </c>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2"/>
    </row>
    <row r="33" spans="1:33" ht="15" customHeight="1" x14ac:dyDescent="0.4">
      <c r="A33" s="3"/>
      <c r="B33" s="3"/>
      <c r="C33" s="3"/>
      <c r="D33" s="3"/>
      <c r="E33" s="3"/>
      <c r="F33" s="3"/>
      <c r="G33" s="3"/>
    </row>
    <row r="34" spans="1:33" ht="15" customHeight="1" x14ac:dyDescent="0.4">
      <c r="A34" s="347" t="s">
        <v>64</v>
      </c>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row>
    <row r="35" spans="1:33" ht="5.0999999999999996"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15" customHeight="1" x14ac:dyDescent="0.4">
      <c r="A36" s="347" t="s">
        <v>77</v>
      </c>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row>
    <row r="37" spans="1:33" ht="15" customHeight="1" x14ac:dyDescent="0.4">
      <c r="A37" s="347" t="s">
        <v>380</v>
      </c>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row>
    <row r="38" spans="1:33" ht="15" customHeight="1" x14ac:dyDescent="0.4">
      <c r="A38" s="17"/>
      <c r="B38" s="3"/>
      <c r="C38" s="3"/>
      <c r="D38" s="3"/>
      <c r="E38" s="3"/>
      <c r="F38" s="3"/>
      <c r="G38" s="3"/>
      <c r="H38" s="3"/>
      <c r="I38" s="3"/>
      <c r="J38" s="3"/>
      <c r="K38" s="3"/>
      <c r="L38" s="3"/>
      <c r="AD38" s="3"/>
      <c r="AE38" s="3"/>
      <c r="AF38" s="3"/>
      <c r="AG38" s="17"/>
    </row>
    <row r="39" spans="1:33" ht="15" customHeight="1" x14ac:dyDescent="0.4">
      <c r="A39" s="17"/>
      <c r="B39" s="3"/>
      <c r="C39" s="3"/>
      <c r="D39" s="3"/>
      <c r="E39" s="3"/>
      <c r="F39" s="3"/>
      <c r="G39" s="3"/>
      <c r="H39" s="3"/>
      <c r="I39" s="3"/>
      <c r="J39" s="3"/>
      <c r="K39" s="3"/>
      <c r="L39" s="3"/>
      <c r="AD39" s="3"/>
      <c r="AE39" s="3"/>
      <c r="AF39" s="3"/>
      <c r="AG39" s="17"/>
    </row>
    <row r="40" spans="1:33" ht="15" customHeight="1" x14ac:dyDescent="0.4">
      <c r="A40" s="17"/>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17"/>
    </row>
    <row r="41" spans="1:33" ht="15" customHeight="1" x14ac:dyDescent="0.4">
      <c r="A41" s="17"/>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7"/>
    </row>
    <row r="42" spans="1:33" ht="15" customHeight="1" x14ac:dyDescent="0.4">
      <c r="A42" s="17"/>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7"/>
    </row>
    <row r="43" spans="1:33" ht="15" customHeight="1" x14ac:dyDescent="0.4">
      <c r="A43" s="17"/>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row>
    <row r="44" spans="1:33" ht="15" customHeight="1" x14ac:dyDescent="0.4">
      <c r="A44" s="17"/>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7"/>
    </row>
    <row r="45" spans="1:33" ht="15" customHeight="1" x14ac:dyDescent="0.4">
      <c r="A45" s="17"/>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7"/>
    </row>
    <row r="46" spans="1:33" ht="15" customHeight="1" x14ac:dyDescent="0.4">
      <c r="A46" s="17"/>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7"/>
    </row>
    <row r="47" spans="1:33" ht="15" customHeight="1" x14ac:dyDescent="0.4">
      <c r="A47" s="17"/>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7"/>
    </row>
    <row r="48" spans="1:33" ht="15" customHeight="1" x14ac:dyDescent="0.4">
      <c r="A48" s="17"/>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7"/>
    </row>
    <row r="49" spans="1:33" ht="15" customHeight="1" x14ac:dyDescent="0.4">
      <c r="A49" s="1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7"/>
    </row>
    <row r="50" spans="1:33" ht="15" customHeight="1" x14ac:dyDescent="0.4">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sheetData>
  <mergeCells count="47">
    <mergeCell ref="O12:P12"/>
    <mergeCell ref="O6:O8"/>
    <mergeCell ref="P6:S7"/>
    <mergeCell ref="U6:AG6"/>
    <mergeCell ref="T7:AG7"/>
    <mergeCell ref="P8:S8"/>
    <mergeCell ref="T8:AG8"/>
    <mergeCell ref="A4:AG4"/>
    <mergeCell ref="A1:AG1"/>
    <mergeCell ref="W2:X2"/>
    <mergeCell ref="Y2:Z2"/>
    <mergeCell ref="AB2:AC2"/>
    <mergeCell ref="AE2:AF2"/>
    <mergeCell ref="A22:AG22"/>
    <mergeCell ref="A10:AF10"/>
    <mergeCell ref="B12:C12"/>
    <mergeCell ref="D12:E12"/>
    <mergeCell ref="G12:H12"/>
    <mergeCell ref="J12:K12"/>
    <mergeCell ref="L12:N12"/>
    <mergeCell ref="AA12:AG12"/>
    <mergeCell ref="A13:AG14"/>
    <mergeCell ref="A16:AG16"/>
    <mergeCell ref="A18:AG18"/>
    <mergeCell ref="J20:T20"/>
    <mergeCell ref="U20:AB20"/>
    <mergeCell ref="AE20:AF20"/>
    <mergeCell ref="Y12:Z12"/>
    <mergeCell ref="Q12:X12"/>
    <mergeCell ref="A31:F31"/>
    <mergeCell ref="G31:AG31"/>
    <mergeCell ref="J24:K24"/>
    <mergeCell ref="L24:M24"/>
    <mergeCell ref="O24:P24"/>
    <mergeCell ref="R24:S24"/>
    <mergeCell ref="U24:V24"/>
    <mergeCell ref="A26:AG26"/>
    <mergeCell ref="A28:F28"/>
    <mergeCell ref="G28:AG28"/>
    <mergeCell ref="A29:F30"/>
    <mergeCell ref="H29:AG29"/>
    <mergeCell ref="G30:AG30"/>
    <mergeCell ref="A32:F32"/>
    <mergeCell ref="G32:AG32"/>
    <mergeCell ref="A34:AG34"/>
    <mergeCell ref="A36:AG36"/>
    <mergeCell ref="A37:AG37"/>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sheetPr>
  <dimension ref="A1:AG56"/>
  <sheetViews>
    <sheetView showZeros="0" view="pageBreakPreview" topLeftCell="A25" zoomScaleNormal="100" zoomScaleSheetLayoutView="100" workbookViewId="0">
      <selection activeCell="AK54" sqref="AJ54:AK55"/>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436" t="s">
        <v>121</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20.100000000000001"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349</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c r="J11" s="30"/>
      <c r="K11" s="30"/>
    </row>
    <row r="12" spans="1:33" s="2" customFormat="1" ht="15" customHeight="1" x14ac:dyDescent="0.4">
      <c r="B12" s="419" t="s">
        <v>1</v>
      </c>
      <c r="C12" s="419"/>
      <c r="D12" s="451">
        <f>★入力シート!G128</f>
        <v>0</v>
      </c>
      <c r="E12" s="451"/>
      <c r="F12" s="130" t="s">
        <v>2</v>
      </c>
      <c r="G12" s="451">
        <f>★入力シート!G129</f>
        <v>0</v>
      </c>
      <c r="H12" s="451"/>
      <c r="I12" s="130"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35" t="s">
        <v>350</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row>
    <row r="15" spans="1:33" ht="15" customHeight="1" x14ac:dyDescent="0.4">
      <c r="A15" s="435"/>
      <c r="B15" s="435"/>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row>
    <row r="16" spans="1:33" ht="15" customHeight="1" x14ac:dyDescent="0.4">
      <c r="A16" s="435"/>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row>
    <row r="17" spans="1:33" ht="15" customHeight="1" x14ac:dyDescent="0.4">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ht="15" customHeight="1" x14ac:dyDescent="0.4">
      <c r="A18" s="434" t="s">
        <v>50</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row>
    <row r="19" spans="1:33" ht="15" customHeight="1" x14ac:dyDescent="0.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5" customHeight="1" x14ac:dyDescent="0.4">
      <c r="A20" s="436" t="s">
        <v>71</v>
      </c>
      <c r="B20" s="436"/>
      <c r="C20" s="436"/>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row>
    <row r="21" spans="1:33" ht="5.0999999999999996" customHeight="1" x14ac:dyDescent="0.4">
      <c r="A21" s="29"/>
      <c r="B21" s="29"/>
      <c r="C21" s="29"/>
      <c r="D21" s="29"/>
      <c r="E21" s="29"/>
      <c r="F21" s="29"/>
      <c r="G21" s="29"/>
      <c r="H21" s="29"/>
      <c r="I21" s="29"/>
    </row>
    <row r="22" spans="1:33" ht="20.100000000000001" customHeight="1" x14ac:dyDescent="0.4">
      <c r="A22" s="29"/>
      <c r="B22" s="29"/>
      <c r="C22" s="29"/>
      <c r="D22" s="29"/>
      <c r="E22" s="29"/>
      <c r="F22" s="29"/>
      <c r="G22" s="29"/>
      <c r="H22" s="29"/>
      <c r="I22" s="29"/>
      <c r="J22" s="443">
        <f>★入力シート!G53</f>
        <v>0</v>
      </c>
      <c r="K22" s="443"/>
      <c r="L22" s="443"/>
      <c r="M22" s="443"/>
      <c r="N22" s="443"/>
      <c r="O22" s="443"/>
      <c r="P22" s="443"/>
      <c r="Q22" s="443"/>
      <c r="R22" s="443"/>
      <c r="S22" s="443"/>
      <c r="T22" s="443"/>
      <c r="U22" s="390" t="s">
        <v>345</v>
      </c>
      <c r="V22" s="390"/>
      <c r="W22" s="390"/>
      <c r="X22" s="390"/>
      <c r="Y22" s="390"/>
      <c r="Z22" s="390"/>
      <c r="AA22" s="390"/>
      <c r="AB22" s="390"/>
      <c r="AC22" s="20" t="s">
        <v>16</v>
      </c>
      <c r="AD22" s="199" t="str">
        <f>IF(★入力シート!G77="１段階目","１",IF(★入力シート!G77="２段階目","２",""))</f>
        <v/>
      </c>
      <c r="AE22" s="390" t="s">
        <v>364</v>
      </c>
      <c r="AF22" s="390"/>
      <c r="AG22" s="20" t="s">
        <v>365</v>
      </c>
    </row>
    <row r="23" spans="1:33" ht="15" customHeight="1" x14ac:dyDescent="0.4">
      <c r="A23" s="29"/>
      <c r="B23" s="29"/>
      <c r="C23" s="29"/>
      <c r="D23" s="29"/>
      <c r="E23" s="29"/>
      <c r="F23" s="29"/>
      <c r="G23" s="29"/>
      <c r="H23" s="29"/>
      <c r="I23" s="29"/>
    </row>
    <row r="24" spans="1:33" ht="15" customHeight="1" x14ac:dyDescent="0.4">
      <c r="A24" s="436" t="s">
        <v>122</v>
      </c>
      <c r="B24" s="436"/>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row>
    <row r="25" spans="1:33" ht="5.0999999999999996" customHeight="1" x14ac:dyDescent="0.4">
      <c r="A25" s="29"/>
      <c r="B25" s="29"/>
      <c r="C25" s="29"/>
      <c r="D25" s="29"/>
      <c r="E25" s="29"/>
      <c r="F25" s="29"/>
      <c r="G25" s="29"/>
      <c r="H25" s="29"/>
      <c r="I25" s="29"/>
    </row>
    <row r="26" spans="1:33" ht="20.100000000000001" customHeight="1" x14ac:dyDescent="0.4">
      <c r="A26" s="29"/>
      <c r="B26" s="29"/>
      <c r="C26" s="29"/>
      <c r="D26" s="29"/>
      <c r="E26" s="29"/>
      <c r="F26" s="29"/>
      <c r="G26" s="29"/>
      <c r="H26" s="29"/>
      <c r="I26" s="29"/>
      <c r="J26" s="472">
        <f>★入力シート!G54</f>
        <v>0</v>
      </c>
      <c r="K26" s="472"/>
      <c r="L26" s="472"/>
      <c r="M26" s="472"/>
      <c r="N26" s="472"/>
      <c r="O26" s="472"/>
      <c r="P26" s="472"/>
      <c r="Q26" s="472"/>
      <c r="R26" s="472"/>
      <c r="S26" s="472"/>
      <c r="T26" s="472"/>
      <c r="U26" s="472"/>
      <c r="V26" s="472"/>
      <c r="W26" s="472"/>
      <c r="X26" s="472"/>
      <c r="Y26" s="472"/>
      <c r="Z26" s="472"/>
      <c r="AA26" s="34"/>
      <c r="AB26" s="34"/>
      <c r="AC26" s="34"/>
      <c r="AD26" s="34"/>
      <c r="AE26" s="34"/>
      <c r="AF26" s="34"/>
      <c r="AG26" s="34"/>
    </row>
    <row r="27" spans="1:33" ht="15" customHeight="1" x14ac:dyDescent="0.4">
      <c r="A27" s="29"/>
      <c r="B27" s="29"/>
      <c r="C27" s="29"/>
      <c r="D27" s="29"/>
      <c r="E27" s="29"/>
      <c r="F27" s="29"/>
      <c r="G27" s="29"/>
      <c r="H27" s="29"/>
      <c r="I27" s="29"/>
    </row>
    <row r="28" spans="1:33" ht="15" customHeight="1" x14ac:dyDescent="0.4">
      <c r="A28" s="436" t="s">
        <v>123</v>
      </c>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row>
    <row r="29" spans="1:33" ht="5.0999999999999996" customHeight="1" x14ac:dyDescent="0.4">
      <c r="A29" s="29"/>
      <c r="B29" s="29"/>
      <c r="C29" s="29"/>
      <c r="D29" s="29"/>
      <c r="E29" s="29"/>
      <c r="F29" s="29"/>
      <c r="G29" s="29"/>
      <c r="H29" s="29"/>
      <c r="I29" s="29"/>
    </row>
    <row r="30" spans="1:33" ht="15" customHeight="1" x14ac:dyDescent="0.4">
      <c r="A30" s="473" t="s">
        <v>124</v>
      </c>
      <c r="B30" s="474"/>
      <c r="C30" s="474"/>
      <c r="D30" s="478" t="s">
        <v>7</v>
      </c>
      <c r="E30" s="479"/>
      <c r="F30" s="479"/>
      <c r="G30" s="480"/>
      <c r="H30" s="33" t="s">
        <v>20</v>
      </c>
      <c r="I30" s="494" t="str">
        <f>IF(★入力シート!G18="○",★入力シート!G6,IF(★入力シート!G18="✕",★入力シート!G20,""))</f>
        <v/>
      </c>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5"/>
    </row>
    <row r="31" spans="1:33" ht="20.100000000000001" customHeight="1" x14ac:dyDescent="0.4">
      <c r="A31" s="475"/>
      <c r="B31" s="476"/>
      <c r="C31" s="476"/>
      <c r="D31" s="478"/>
      <c r="E31" s="479"/>
      <c r="F31" s="479"/>
      <c r="G31" s="480"/>
      <c r="H31" s="496" t="str">
        <f>IF(★入力シート!G18="○",★入力シート!G7,IF(★入力シート!G18="✕",★入力シート!G21,""))</f>
        <v/>
      </c>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7"/>
    </row>
    <row r="32" spans="1:33" ht="15" customHeight="1" x14ac:dyDescent="0.4">
      <c r="A32" s="475"/>
      <c r="B32" s="476"/>
      <c r="C32" s="476"/>
      <c r="D32" s="483" t="s">
        <v>125</v>
      </c>
      <c r="E32" s="484"/>
      <c r="F32" s="484"/>
      <c r="G32" s="485"/>
      <c r="H32" s="498" t="str">
        <f>IF(★入力シート!G18="○",★入力シート!G8,IF(★入力シート!G18="✕",★入力シート!G22,""))</f>
        <v/>
      </c>
      <c r="I32" s="499"/>
      <c r="J32" s="499"/>
      <c r="K32" s="499"/>
      <c r="L32" s="499"/>
      <c r="M32" s="499"/>
      <c r="N32" s="499"/>
      <c r="O32" s="499"/>
      <c r="P32" s="499"/>
      <c r="Q32" s="499"/>
      <c r="R32" s="499"/>
      <c r="S32" s="499"/>
      <c r="T32" s="488" t="s">
        <v>11</v>
      </c>
      <c r="U32" s="488"/>
      <c r="V32" s="488"/>
      <c r="W32" s="488"/>
      <c r="X32" s="501" t="str">
        <f>IF(★入力シート!G18="○",★入力シート!G14,IF(★入力シート!G18="✕",★入力シート!G28,""))</f>
        <v/>
      </c>
      <c r="Y32" s="502"/>
      <c r="Z32" s="502"/>
      <c r="AA32" s="502"/>
      <c r="AB32" s="502"/>
      <c r="AC32" s="502"/>
      <c r="AD32" s="502"/>
      <c r="AE32" s="502"/>
      <c r="AF32" s="502"/>
      <c r="AG32" s="503"/>
    </row>
    <row r="33" spans="1:33" ht="20.100000000000001" customHeight="1" x14ac:dyDescent="0.4">
      <c r="A33" s="475"/>
      <c r="B33" s="476"/>
      <c r="C33" s="476"/>
      <c r="D33" s="477" t="s">
        <v>22</v>
      </c>
      <c r="E33" s="470"/>
      <c r="F33" s="470"/>
      <c r="G33" s="489"/>
      <c r="H33" s="505" t="str">
        <f>IF(★入力シート!G18="○",★入力シート!G9,IF(★入力シート!G18="✕",★入力シート!G23,""))</f>
        <v/>
      </c>
      <c r="I33" s="506"/>
      <c r="J33" s="506"/>
      <c r="K33" s="506"/>
      <c r="L33" s="506"/>
      <c r="M33" s="506"/>
      <c r="N33" s="506"/>
      <c r="O33" s="506"/>
      <c r="P33" s="506"/>
      <c r="Q33" s="506"/>
      <c r="R33" s="506"/>
      <c r="S33" s="506"/>
      <c r="T33" s="500"/>
      <c r="U33" s="500"/>
      <c r="V33" s="500"/>
      <c r="W33" s="500"/>
      <c r="X33" s="504"/>
      <c r="Y33" s="496"/>
      <c r="Z33" s="496"/>
      <c r="AA33" s="496"/>
      <c r="AB33" s="496"/>
      <c r="AC33" s="496"/>
      <c r="AD33" s="496"/>
      <c r="AE33" s="496"/>
      <c r="AF33" s="496"/>
      <c r="AG33" s="497"/>
    </row>
    <row r="34" spans="1:33" ht="15" customHeight="1" x14ac:dyDescent="0.4">
      <c r="A34" s="473" t="s">
        <v>126</v>
      </c>
      <c r="B34" s="474"/>
      <c r="C34" s="474"/>
      <c r="D34" s="478" t="s">
        <v>7</v>
      </c>
      <c r="E34" s="479"/>
      <c r="F34" s="479"/>
      <c r="G34" s="480"/>
      <c r="H34" s="33" t="s">
        <v>20</v>
      </c>
      <c r="I34" s="481">
        <f>[1]★入力シート!G178</f>
        <v>0</v>
      </c>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2"/>
    </row>
    <row r="35" spans="1:33" ht="20.100000000000001" customHeight="1" x14ac:dyDescent="0.4">
      <c r="A35" s="475"/>
      <c r="B35" s="476"/>
      <c r="C35" s="476"/>
      <c r="D35" s="478"/>
      <c r="E35" s="479"/>
      <c r="F35" s="479"/>
      <c r="G35" s="480"/>
      <c r="H35" s="468">
        <f>[1]★入力シート!G179</f>
        <v>0</v>
      </c>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9"/>
    </row>
    <row r="36" spans="1:33" ht="15" customHeight="1" x14ac:dyDescent="0.4">
      <c r="A36" s="475"/>
      <c r="B36" s="476"/>
      <c r="C36" s="476"/>
      <c r="D36" s="483" t="s">
        <v>21</v>
      </c>
      <c r="E36" s="484"/>
      <c r="F36" s="484"/>
      <c r="G36" s="485"/>
      <c r="H36" s="486">
        <f>[1]★入力シート!G180</f>
        <v>0</v>
      </c>
      <c r="I36" s="487"/>
      <c r="J36" s="487"/>
      <c r="K36" s="487"/>
      <c r="L36" s="487"/>
      <c r="M36" s="487"/>
      <c r="N36" s="487"/>
      <c r="O36" s="487"/>
      <c r="P36" s="487"/>
      <c r="Q36" s="487"/>
      <c r="R36" s="487"/>
      <c r="S36" s="487"/>
      <c r="T36" s="488" t="s">
        <v>11</v>
      </c>
      <c r="U36" s="488"/>
      <c r="V36" s="488"/>
      <c r="W36" s="488"/>
      <c r="X36" s="461">
        <f>[1]★入力シート!G186</f>
        <v>0</v>
      </c>
      <c r="Y36" s="462"/>
      <c r="Z36" s="462"/>
      <c r="AA36" s="462"/>
      <c r="AB36" s="462"/>
      <c r="AC36" s="462"/>
      <c r="AD36" s="462"/>
      <c r="AE36" s="462"/>
      <c r="AF36" s="462"/>
      <c r="AG36" s="463"/>
    </row>
    <row r="37" spans="1:33" ht="20.100000000000001" customHeight="1" x14ac:dyDescent="0.4">
      <c r="A37" s="475"/>
      <c r="B37" s="476"/>
      <c r="C37" s="476"/>
      <c r="D37" s="477" t="s">
        <v>22</v>
      </c>
      <c r="E37" s="470"/>
      <c r="F37" s="470"/>
      <c r="G37" s="489"/>
      <c r="H37" s="490">
        <f>[1]★入力シート!G181</f>
        <v>0</v>
      </c>
      <c r="I37" s="490"/>
      <c r="J37" s="490"/>
      <c r="K37" s="490"/>
      <c r="L37" s="490"/>
      <c r="M37" s="490"/>
      <c r="N37" s="490"/>
      <c r="O37" s="490"/>
      <c r="P37" s="490"/>
      <c r="Q37" s="490"/>
      <c r="R37" s="490"/>
      <c r="S37" s="491"/>
      <c r="T37" s="488"/>
      <c r="U37" s="488"/>
      <c r="V37" s="488"/>
      <c r="W37" s="488"/>
      <c r="X37" s="464"/>
      <c r="Y37" s="465"/>
      <c r="Z37" s="465"/>
      <c r="AA37" s="465"/>
      <c r="AB37" s="465"/>
      <c r="AC37" s="465"/>
      <c r="AD37" s="465"/>
      <c r="AE37" s="465"/>
      <c r="AF37" s="465"/>
      <c r="AG37" s="466"/>
    </row>
    <row r="38" spans="1:33" ht="15" customHeight="1" x14ac:dyDescent="0.4">
      <c r="A38" s="477"/>
      <c r="B38" s="470"/>
      <c r="C38" s="470"/>
      <c r="D38" s="478" t="s">
        <v>49</v>
      </c>
      <c r="E38" s="479"/>
      <c r="F38" s="479"/>
      <c r="G38" s="480"/>
      <c r="H38" s="492">
        <f>[1]★入力シート!G182</f>
        <v>0</v>
      </c>
      <c r="I38" s="493"/>
      <c r="J38" s="493">
        <f>[1]★入力シート!G183</f>
        <v>0</v>
      </c>
      <c r="K38" s="493"/>
      <c r="L38" s="158" t="s">
        <v>2</v>
      </c>
      <c r="M38" s="493">
        <f>[1]★入力シート!G184</f>
        <v>0</v>
      </c>
      <c r="N38" s="493"/>
      <c r="O38" s="158" t="s">
        <v>3</v>
      </c>
      <c r="P38" s="493">
        <f>[1]★入力シート!G185</f>
        <v>0</v>
      </c>
      <c r="Q38" s="493"/>
      <c r="R38" s="158" t="s">
        <v>127</v>
      </c>
      <c r="S38" s="159"/>
      <c r="T38" s="488"/>
      <c r="U38" s="488"/>
      <c r="V38" s="488"/>
      <c r="W38" s="488"/>
      <c r="X38" s="467"/>
      <c r="Y38" s="468"/>
      <c r="Z38" s="468"/>
      <c r="AA38" s="468"/>
      <c r="AB38" s="468"/>
      <c r="AC38" s="468"/>
      <c r="AD38" s="468"/>
      <c r="AE38" s="468"/>
      <c r="AF38" s="468"/>
      <c r="AG38" s="469"/>
    </row>
    <row r="39" spans="1:33" ht="15" customHeight="1" x14ac:dyDescent="0.4">
      <c r="A39" s="29"/>
      <c r="B39" s="29"/>
      <c r="C39" s="29"/>
    </row>
    <row r="40" spans="1:33" ht="15" customHeight="1" x14ac:dyDescent="0.4">
      <c r="A40" s="436" t="s">
        <v>128</v>
      </c>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row>
    <row r="41" spans="1:33" ht="5.0999999999999996" customHeight="1" x14ac:dyDescent="0.4">
      <c r="A41" s="29"/>
      <c r="B41" s="29"/>
      <c r="C41" s="29"/>
    </row>
    <row r="42" spans="1:33" ht="15" customHeight="1" x14ac:dyDescent="0.4">
      <c r="A42" s="461">
        <f>[1]★入力シート!G187</f>
        <v>0</v>
      </c>
      <c r="B42" s="462"/>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3"/>
    </row>
    <row r="43" spans="1:33" ht="15" customHeight="1" x14ac:dyDescent="0.4">
      <c r="A43" s="464"/>
      <c r="B43" s="465"/>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6"/>
    </row>
    <row r="44" spans="1:33" ht="15" customHeight="1" x14ac:dyDescent="0.4">
      <c r="A44" s="467"/>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9"/>
    </row>
    <row r="45" spans="1:33" ht="15" customHeight="1" x14ac:dyDescent="0.4">
      <c r="A45" s="29"/>
      <c r="B45" s="29"/>
      <c r="C45" s="29"/>
      <c r="D45" s="29"/>
      <c r="E45" s="29"/>
      <c r="F45" s="29"/>
      <c r="G45" s="29"/>
    </row>
    <row r="46" spans="1:33" ht="15" customHeight="1" x14ac:dyDescent="0.4">
      <c r="A46" s="436" t="s">
        <v>129</v>
      </c>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row>
    <row r="47" spans="1:33" ht="5.0999999999999996" customHeight="1" x14ac:dyDescent="0.4">
      <c r="A47" s="29"/>
      <c r="B47" s="29"/>
      <c r="C47" s="29"/>
      <c r="D47" s="29"/>
      <c r="E47" s="29"/>
      <c r="F47" s="29"/>
      <c r="G47" s="29"/>
      <c r="H47" s="29"/>
      <c r="I47" s="29"/>
    </row>
    <row r="48" spans="1:33" ht="15" customHeight="1" x14ac:dyDescent="0.4">
      <c r="A48" s="29"/>
      <c r="B48" s="29"/>
      <c r="C48" s="29"/>
      <c r="D48" s="29"/>
      <c r="E48" s="29"/>
      <c r="F48" s="29"/>
      <c r="G48" s="29"/>
      <c r="H48" s="29"/>
      <c r="I48" s="29"/>
      <c r="J48" s="470" t="s">
        <v>1</v>
      </c>
      <c r="K48" s="470"/>
      <c r="L48" s="471">
        <f>[1]★入力シート!G188</f>
        <v>0</v>
      </c>
      <c r="M48" s="471"/>
      <c r="N48" s="39" t="s">
        <v>2</v>
      </c>
      <c r="O48" s="471">
        <f>[1]★入力シート!G189</f>
        <v>0</v>
      </c>
      <c r="P48" s="471"/>
      <c r="Q48" s="39" t="s">
        <v>3</v>
      </c>
      <c r="R48" s="471">
        <f>[1]★入力シート!G190</f>
        <v>0</v>
      </c>
      <c r="S48" s="471"/>
      <c r="T48" s="37" t="s">
        <v>4</v>
      </c>
      <c r="U48" s="34"/>
      <c r="V48" s="34"/>
    </row>
    <row r="49" spans="1:33" ht="15" customHeight="1" x14ac:dyDescent="0.4">
      <c r="A49" s="29"/>
      <c r="B49" s="29"/>
      <c r="C49" s="29"/>
      <c r="D49" s="29"/>
      <c r="E49" s="29"/>
      <c r="F49" s="29"/>
      <c r="G49" s="29"/>
      <c r="H49" s="29"/>
      <c r="I49" s="29"/>
      <c r="J49" s="35"/>
      <c r="K49" s="35"/>
      <c r="L49" s="35"/>
      <c r="M49" s="35"/>
      <c r="N49" s="34"/>
      <c r="O49" s="35"/>
      <c r="P49" s="35"/>
      <c r="Q49" s="34"/>
      <c r="R49" s="35"/>
      <c r="S49" s="35"/>
      <c r="T49" s="34"/>
    </row>
    <row r="50" spans="1:33" ht="15" customHeight="1" x14ac:dyDescent="0.4">
      <c r="A50" s="436" t="s">
        <v>130</v>
      </c>
      <c r="B50" s="436"/>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row>
    <row r="51" spans="1:33" ht="5.0999999999999996"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row>
    <row r="52" spans="1:33" ht="15" customHeight="1" x14ac:dyDescent="0.4">
      <c r="A52" s="436" t="s">
        <v>131</v>
      </c>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row>
    <row r="53" spans="1:33" ht="15" customHeight="1" x14ac:dyDescent="0.4">
      <c r="A53" s="436" t="s">
        <v>132</v>
      </c>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row>
    <row r="54" spans="1:33" ht="15" customHeight="1" x14ac:dyDescent="0.4">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row>
    <row r="55" spans="1:33" ht="15" customHeight="1" x14ac:dyDescent="0.4">
      <c r="A55" s="30"/>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0"/>
    </row>
    <row r="56" spans="1:33" ht="15" customHeight="1" x14ac:dyDescent="0.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sheetData>
  <mergeCells count="66">
    <mergeCell ref="Q12:X12"/>
    <mergeCell ref="O6:O8"/>
    <mergeCell ref="P6:S7"/>
    <mergeCell ref="U6:AG6"/>
    <mergeCell ref="T7:AG7"/>
    <mergeCell ref="P8:S8"/>
    <mergeCell ref="T8:AG8"/>
    <mergeCell ref="A4:AG4"/>
    <mergeCell ref="A1:AG1"/>
    <mergeCell ref="W2:X2"/>
    <mergeCell ref="Y2:Z2"/>
    <mergeCell ref="AB2:AC2"/>
    <mergeCell ref="AE2:AF2"/>
    <mergeCell ref="A24:AG24"/>
    <mergeCell ref="A10:AF10"/>
    <mergeCell ref="B12:C12"/>
    <mergeCell ref="D12:E12"/>
    <mergeCell ref="G12:H12"/>
    <mergeCell ref="J12:K12"/>
    <mergeCell ref="L12:N12"/>
    <mergeCell ref="AA12:AG12"/>
    <mergeCell ref="A13:AG16"/>
    <mergeCell ref="A18:AG18"/>
    <mergeCell ref="A20:AG20"/>
    <mergeCell ref="J22:T22"/>
    <mergeCell ref="U22:AB22"/>
    <mergeCell ref="AE22:AF22"/>
    <mergeCell ref="Y12:Z12"/>
    <mergeCell ref="O12:P12"/>
    <mergeCell ref="A28:AG28"/>
    <mergeCell ref="A30:C33"/>
    <mergeCell ref="D30:G31"/>
    <mergeCell ref="I30:AG30"/>
    <mergeCell ref="H31:AG31"/>
    <mergeCell ref="D32:G32"/>
    <mergeCell ref="H32:S32"/>
    <mergeCell ref="T32:W33"/>
    <mergeCell ref="X32:AG33"/>
    <mergeCell ref="D33:G33"/>
    <mergeCell ref="H33:S33"/>
    <mergeCell ref="J26:Z26"/>
    <mergeCell ref="A34:C38"/>
    <mergeCell ref="D34:G35"/>
    <mergeCell ref="I34:AG34"/>
    <mergeCell ref="H35:AG35"/>
    <mergeCell ref="D36:G36"/>
    <mergeCell ref="H36:S36"/>
    <mergeCell ref="T36:W38"/>
    <mergeCell ref="X36:AG38"/>
    <mergeCell ref="D37:G37"/>
    <mergeCell ref="H37:S37"/>
    <mergeCell ref="D38:G38"/>
    <mergeCell ref="H38:I38"/>
    <mergeCell ref="J38:K38"/>
    <mergeCell ref="M38:N38"/>
    <mergeCell ref="P38:Q38"/>
    <mergeCell ref="A50:AG50"/>
    <mergeCell ref="A52:AG52"/>
    <mergeCell ref="A53:AG53"/>
    <mergeCell ref="A40:AG40"/>
    <mergeCell ref="A42:AG44"/>
    <mergeCell ref="A46:AG46"/>
    <mergeCell ref="J48:K48"/>
    <mergeCell ref="L48:M48"/>
    <mergeCell ref="O48:P48"/>
    <mergeCell ref="R48:S48"/>
  </mergeCells>
  <phoneticPr fontId="1"/>
  <pageMargins left="0.78740157480314965" right="0.78740157480314965" top="0.78740157480314965" bottom="0.78740157480314965" header="0" footer="0"/>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0"/>
  </sheetPr>
  <dimension ref="A1:AG51"/>
  <sheetViews>
    <sheetView showZeros="0" view="pageBreakPreview" topLeftCell="A13" zoomScaleNormal="100" zoomScaleSheetLayoutView="100" workbookViewId="0">
      <selection activeCell="AI43" sqref="AI43"/>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436" t="s">
        <v>133</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20.100000000000001"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351</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row r="12" spans="1:33" s="2" customFormat="1" ht="15" customHeight="1" x14ac:dyDescent="0.4">
      <c r="B12" s="419" t="s">
        <v>1</v>
      </c>
      <c r="C12" s="419"/>
      <c r="D12" s="451">
        <f>★入力シート!G128</f>
        <v>0</v>
      </c>
      <c r="E12" s="451"/>
      <c r="F12" s="130" t="s">
        <v>2</v>
      </c>
      <c r="G12" s="451">
        <f>★入力シート!G129</f>
        <v>0</v>
      </c>
      <c r="H12" s="451"/>
      <c r="I12" s="130"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35" t="s">
        <v>352</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434" t="s">
        <v>50</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436" t="s">
        <v>71</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29"/>
      <c r="B21" s="29"/>
      <c r="C21" s="29"/>
      <c r="D21" s="29"/>
      <c r="E21" s="29"/>
      <c r="F21" s="29"/>
      <c r="G21" s="29"/>
      <c r="H21" s="29"/>
      <c r="I21" s="29"/>
    </row>
    <row r="22" spans="1:33" ht="15" customHeight="1" x14ac:dyDescent="0.4">
      <c r="A22" s="436" t="s">
        <v>134</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row>
    <row r="23" spans="1:33" ht="5.0999999999999996" customHeight="1" x14ac:dyDescent="0.4">
      <c r="A23" s="29"/>
      <c r="B23" s="29"/>
      <c r="C23" s="29"/>
      <c r="D23" s="29"/>
      <c r="E23" s="29"/>
      <c r="F23" s="29"/>
      <c r="G23" s="29"/>
      <c r="H23" s="29"/>
      <c r="I23" s="29"/>
    </row>
    <row r="24" spans="1:33" ht="5.0999999999999996" customHeight="1" x14ac:dyDescent="0.4">
      <c r="A24" s="40"/>
      <c r="B24" s="41"/>
      <c r="C24" s="41"/>
      <c r="D24" s="41"/>
      <c r="E24" s="41"/>
      <c r="F24" s="41"/>
      <c r="G24" s="41"/>
      <c r="H24" s="41"/>
      <c r="I24" s="41"/>
      <c r="J24" s="42"/>
      <c r="K24" s="42"/>
      <c r="L24" s="42"/>
      <c r="M24" s="42"/>
      <c r="N24" s="42"/>
      <c r="O24" s="42"/>
      <c r="P24" s="42"/>
      <c r="Q24" s="42"/>
      <c r="R24" s="42"/>
      <c r="S24" s="42"/>
      <c r="T24" s="42"/>
      <c r="U24" s="42"/>
      <c r="V24" s="42"/>
      <c r="W24" s="42"/>
      <c r="X24" s="42"/>
      <c r="Y24" s="42"/>
      <c r="Z24" s="42"/>
      <c r="AA24" s="33"/>
      <c r="AB24" s="33"/>
      <c r="AC24" s="33"/>
      <c r="AD24" s="33"/>
      <c r="AE24" s="33"/>
      <c r="AF24" s="33"/>
      <c r="AG24" s="31"/>
    </row>
    <row r="25" spans="1:33" ht="15" customHeight="1" x14ac:dyDescent="0.4">
      <c r="A25" s="514" t="s">
        <v>135</v>
      </c>
      <c r="B25" s="515"/>
      <c r="C25" s="515"/>
      <c r="D25" s="515"/>
      <c r="E25" s="515"/>
      <c r="F25" s="515"/>
      <c r="G25" s="515"/>
      <c r="H25" s="515"/>
      <c r="I25" s="515"/>
      <c r="J25" s="515"/>
      <c r="K25" s="35"/>
      <c r="L25" s="160" t="s">
        <v>400</v>
      </c>
      <c r="M25" s="475" t="s">
        <v>136</v>
      </c>
      <c r="N25" s="476"/>
      <c r="O25" s="476"/>
      <c r="P25" s="476"/>
      <c r="Q25" s="476"/>
      <c r="R25" s="476"/>
      <c r="S25" s="34"/>
      <c r="T25" s="34"/>
      <c r="U25" s="35" t="s">
        <v>137</v>
      </c>
      <c r="V25" s="35"/>
      <c r="W25" s="160" t="s">
        <v>400</v>
      </c>
      <c r="X25" s="475" t="s">
        <v>138</v>
      </c>
      <c r="Y25" s="476"/>
      <c r="Z25" s="476"/>
      <c r="AA25" s="476"/>
      <c r="AB25" s="476"/>
      <c r="AC25" s="476"/>
      <c r="AD25" s="34"/>
      <c r="AE25" s="34"/>
      <c r="AF25" s="34"/>
      <c r="AG25" s="38"/>
    </row>
    <row r="26" spans="1:33" ht="5.0999999999999996" customHeight="1" x14ac:dyDescent="0.4">
      <c r="A26" s="43"/>
      <c r="B26" s="44"/>
      <c r="C26" s="44"/>
      <c r="D26" s="44"/>
      <c r="E26" s="44"/>
      <c r="F26" s="44"/>
      <c r="G26" s="44"/>
      <c r="H26" s="44"/>
      <c r="I26" s="44"/>
      <c r="J26" s="44"/>
      <c r="K26" s="35"/>
      <c r="L26" s="35"/>
      <c r="M26" s="35"/>
      <c r="N26" s="35"/>
      <c r="O26" s="35"/>
      <c r="P26" s="35"/>
      <c r="Q26" s="35"/>
      <c r="R26" s="35"/>
      <c r="S26" s="35"/>
      <c r="T26" s="35"/>
      <c r="U26" s="35"/>
      <c r="V26" s="35"/>
      <c r="W26" s="35"/>
      <c r="X26" s="35"/>
      <c r="Y26" s="35"/>
      <c r="Z26" s="35"/>
      <c r="AA26" s="34"/>
      <c r="AB26" s="34"/>
      <c r="AC26" s="34"/>
      <c r="AD26" s="34"/>
      <c r="AE26" s="34"/>
      <c r="AF26" s="34"/>
      <c r="AG26" s="38"/>
    </row>
    <row r="27" spans="1:33" ht="5.0999999999999996" customHeight="1" x14ac:dyDescent="0.4">
      <c r="A27" s="40"/>
      <c r="B27" s="41"/>
      <c r="C27" s="41"/>
      <c r="D27" s="41"/>
      <c r="E27" s="41"/>
      <c r="F27" s="41"/>
      <c r="G27" s="41"/>
      <c r="H27" s="41"/>
      <c r="I27" s="41"/>
      <c r="J27" s="41"/>
      <c r="K27" s="42"/>
      <c r="L27" s="42"/>
      <c r="M27" s="42"/>
      <c r="N27" s="42"/>
      <c r="O27" s="42"/>
      <c r="P27" s="42"/>
      <c r="Q27" s="42"/>
      <c r="R27" s="42"/>
      <c r="S27" s="42"/>
      <c r="T27" s="42"/>
      <c r="U27" s="42"/>
      <c r="V27" s="42"/>
      <c r="W27" s="42"/>
      <c r="X27" s="42"/>
      <c r="Y27" s="42"/>
      <c r="Z27" s="42"/>
      <c r="AA27" s="33"/>
      <c r="AB27" s="33"/>
      <c r="AC27" s="33"/>
      <c r="AD27" s="33"/>
      <c r="AE27" s="33"/>
      <c r="AF27" s="33"/>
      <c r="AG27" s="31"/>
    </row>
    <row r="28" spans="1:33" ht="15" customHeight="1" x14ac:dyDescent="0.4">
      <c r="A28" s="514" t="s">
        <v>139</v>
      </c>
      <c r="B28" s="515"/>
      <c r="C28" s="515"/>
      <c r="D28" s="515"/>
      <c r="E28" s="515"/>
      <c r="F28" s="515"/>
      <c r="G28" s="515"/>
      <c r="H28" s="515"/>
      <c r="I28" s="515"/>
      <c r="J28" s="515"/>
      <c r="K28" s="35"/>
      <c r="L28" s="160" t="s">
        <v>400</v>
      </c>
      <c r="M28" s="475" t="s">
        <v>140</v>
      </c>
      <c r="N28" s="476"/>
      <c r="O28" s="476"/>
      <c r="P28" s="476"/>
      <c r="Q28" s="476"/>
      <c r="R28" s="476"/>
      <c r="S28" s="35"/>
      <c r="T28" s="34"/>
      <c r="U28" s="35" t="s">
        <v>141</v>
      </c>
      <c r="V28" s="34"/>
      <c r="W28" s="160" t="s">
        <v>400</v>
      </c>
      <c r="X28" s="475" t="s">
        <v>142</v>
      </c>
      <c r="Y28" s="476"/>
      <c r="Z28" s="476"/>
      <c r="AA28" s="476"/>
      <c r="AB28" s="476"/>
      <c r="AC28" s="476"/>
      <c r="AD28" s="34"/>
      <c r="AE28" s="34"/>
      <c r="AF28" s="34"/>
      <c r="AG28" s="38"/>
    </row>
    <row r="29" spans="1:33" ht="5.0999999999999996" customHeight="1" x14ac:dyDescent="0.4">
      <c r="A29" s="43"/>
      <c r="B29" s="44"/>
      <c r="C29" s="44"/>
      <c r="D29" s="44"/>
      <c r="E29" s="44"/>
      <c r="F29" s="44"/>
      <c r="G29" s="44"/>
      <c r="H29" s="44"/>
      <c r="I29" s="44"/>
      <c r="J29" s="35"/>
      <c r="K29" s="35"/>
      <c r="L29" s="35"/>
      <c r="M29" s="35"/>
      <c r="N29" s="35"/>
      <c r="O29" s="35"/>
      <c r="P29" s="35"/>
      <c r="Q29" s="35"/>
      <c r="R29" s="35"/>
      <c r="S29" s="35"/>
      <c r="T29" s="35"/>
      <c r="U29" s="35"/>
      <c r="V29" s="35"/>
      <c r="W29" s="35"/>
      <c r="X29" s="35"/>
      <c r="Y29" s="35"/>
      <c r="Z29" s="35"/>
      <c r="AA29" s="34"/>
      <c r="AB29" s="34"/>
      <c r="AC29" s="34"/>
      <c r="AD29" s="34"/>
      <c r="AE29" s="34"/>
      <c r="AF29" s="34"/>
      <c r="AG29" s="38"/>
    </row>
    <row r="30" spans="1:33" ht="15" customHeight="1" x14ac:dyDescent="0.4">
      <c r="A30" s="512" t="s">
        <v>143</v>
      </c>
      <c r="B30" s="513"/>
      <c r="C30" s="513"/>
      <c r="D30" s="513"/>
      <c r="E30" s="513"/>
      <c r="F30" s="513"/>
      <c r="G30" s="513"/>
      <c r="H30" s="513"/>
      <c r="I30" s="513"/>
      <c r="J30" s="513"/>
      <c r="K30" s="474" t="s">
        <v>124</v>
      </c>
      <c r="L30" s="474"/>
      <c r="M30" s="474"/>
      <c r="N30" s="474"/>
      <c r="O30" s="474"/>
      <c r="P30" s="474"/>
      <c r="Q30" s="474"/>
      <c r="R30" s="474"/>
      <c r="S30" s="474"/>
      <c r="T30" s="474"/>
      <c r="U30" s="33"/>
      <c r="V30" s="474" t="s">
        <v>126</v>
      </c>
      <c r="W30" s="474"/>
      <c r="X30" s="474"/>
      <c r="Y30" s="474"/>
      <c r="Z30" s="474"/>
      <c r="AA30" s="474"/>
      <c r="AB30" s="474"/>
      <c r="AC30" s="474"/>
      <c r="AD30" s="474"/>
      <c r="AE30" s="474"/>
      <c r="AF30" s="33"/>
      <c r="AG30" s="31"/>
    </row>
    <row r="31" spans="1:33" ht="15" customHeight="1" x14ac:dyDescent="0.4">
      <c r="A31" s="514"/>
      <c r="B31" s="515"/>
      <c r="C31" s="515"/>
      <c r="D31" s="515"/>
      <c r="E31" s="515"/>
      <c r="F31" s="515"/>
      <c r="G31" s="515"/>
      <c r="H31" s="515"/>
      <c r="I31" s="515"/>
      <c r="J31" s="515"/>
      <c r="K31" s="516">
        <f>[1]★入力シート!G85+[1]★入力シート!G86</f>
        <v>0</v>
      </c>
      <c r="L31" s="516"/>
      <c r="M31" s="516"/>
      <c r="N31" s="516"/>
      <c r="O31" s="516"/>
      <c r="P31" s="516"/>
      <c r="Q31" s="516"/>
      <c r="R31" s="516"/>
      <c r="S31" s="516"/>
      <c r="T31" s="45" t="s">
        <v>45</v>
      </c>
      <c r="U31" s="35"/>
      <c r="V31" s="516">
        <f>[1]★入力シート!G210+[1]★入力シート!G211</f>
        <v>0</v>
      </c>
      <c r="W31" s="516"/>
      <c r="X31" s="516"/>
      <c r="Y31" s="516"/>
      <c r="Z31" s="516"/>
      <c r="AA31" s="516"/>
      <c r="AB31" s="516"/>
      <c r="AC31" s="516"/>
      <c r="AD31" s="516"/>
      <c r="AE31" s="45" t="s">
        <v>45</v>
      </c>
      <c r="AF31" s="34"/>
      <c r="AG31" s="38"/>
    </row>
    <row r="32" spans="1:33" ht="5.0999999999999996" customHeight="1" x14ac:dyDescent="0.4">
      <c r="A32" s="46"/>
      <c r="B32" s="45"/>
      <c r="C32" s="37"/>
      <c r="D32" s="37"/>
      <c r="E32" s="37"/>
      <c r="F32" s="37"/>
      <c r="G32" s="37"/>
      <c r="H32" s="37"/>
      <c r="I32" s="37"/>
      <c r="J32" s="37"/>
      <c r="K32" s="37"/>
      <c r="L32" s="37"/>
      <c r="M32" s="37"/>
      <c r="N32" s="37"/>
      <c r="O32" s="37"/>
      <c r="P32" s="37"/>
      <c r="Q32" s="37"/>
      <c r="R32" s="37"/>
      <c r="S32" s="37"/>
      <c r="T32" s="39"/>
      <c r="U32" s="39"/>
      <c r="V32" s="39"/>
      <c r="W32" s="39"/>
      <c r="X32" s="39"/>
      <c r="Y32" s="39"/>
      <c r="Z32" s="39"/>
      <c r="AA32" s="37"/>
      <c r="AB32" s="37"/>
      <c r="AC32" s="37"/>
      <c r="AD32" s="37"/>
      <c r="AE32" s="37"/>
      <c r="AF32" s="37"/>
      <c r="AG32" s="32"/>
    </row>
    <row r="33" spans="1:33" ht="15" customHeight="1" x14ac:dyDescent="0.4">
      <c r="A33" s="29"/>
      <c r="B33" s="29"/>
      <c r="C33" s="29"/>
    </row>
    <row r="34" spans="1:33" ht="15" customHeight="1" x14ac:dyDescent="0.4">
      <c r="A34" s="436" t="s">
        <v>144</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row>
    <row r="35" spans="1:33" ht="5.0999999999999996" customHeight="1" x14ac:dyDescent="0.4">
      <c r="A35" s="29"/>
      <c r="B35" s="29"/>
      <c r="C35" s="29"/>
    </row>
    <row r="36" spans="1:33" ht="15" customHeight="1" x14ac:dyDescent="0.4">
      <c r="A36" s="461">
        <f>[1]★入力シート!G202</f>
        <v>0</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3"/>
    </row>
    <row r="37" spans="1:33" ht="15" customHeight="1" x14ac:dyDescent="0.4">
      <c r="A37" s="464"/>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6"/>
    </row>
    <row r="38" spans="1:33" ht="15" customHeight="1" x14ac:dyDescent="0.4">
      <c r="A38" s="467"/>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9"/>
    </row>
    <row r="39" spans="1:33" ht="15" customHeight="1" x14ac:dyDescent="0.4">
      <c r="A39" s="29"/>
      <c r="B39" s="29"/>
      <c r="C39" s="29"/>
      <c r="D39" s="29"/>
      <c r="E39" s="29"/>
      <c r="F39" s="29"/>
      <c r="G39" s="29"/>
    </row>
    <row r="40" spans="1:33" ht="15" customHeight="1" x14ac:dyDescent="0.4">
      <c r="A40" s="436" t="s">
        <v>64</v>
      </c>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row>
    <row r="41" spans="1:33" ht="5.0999999999999996" customHeight="1" x14ac:dyDescent="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ht="15" customHeight="1" x14ac:dyDescent="0.4">
      <c r="A42" s="436" t="s">
        <v>353</v>
      </c>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row>
    <row r="43" spans="1:33" ht="15" customHeight="1" x14ac:dyDescent="0.4">
      <c r="A43" s="436" t="s">
        <v>145</v>
      </c>
      <c r="B43" s="436"/>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row>
    <row r="44" spans="1:33" ht="15" customHeight="1" x14ac:dyDescent="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3" ht="15" customHeight="1" x14ac:dyDescent="0.4">
      <c r="A45" s="30"/>
      <c r="B45" s="29"/>
      <c r="C45" s="29"/>
      <c r="D45" s="29"/>
      <c r="E45" s="29"/>
      <c r="F45" s="29"/>
      <c r="G45" s="29"/>
      <c r="H45" s="29"/>
      <c r="I45" s="29"/>
      <c r="J45" s="29"/>
      <c r="K45" s="29"/>
      <c r="L45" s="29"/>
      <c r="AD45" s="29"/>
      <c r="AE45" s="29"/>
      <c r="AF45" s="29"/>
      <c r="AG45" s="30"/>
    </row>
    <row r="46" spans="1:33" ht="15" customHeight="1" x14ac:dyDescent="0.4">
      <c r="A46" s="3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0"/>
    </row>
    <row r="47" spans="1:33" ht="15" customHeight="1" x14ac:dyDescent="0.4">
      <c r="A47" s="30"/>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row>
    <row r="48" spans="1:33" ht="15" customHeight="1" x14ac:dyDescent="0.4">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x14ac:dyDescent="0.4">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x14ac:dyDescent="0.4">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5">
    <mergeCell ref="Q12:X12"/>
    <mergeCell ref="O6:O8"/>
    <mergeCell ref="P6:S7"/>
    <mergeCell ref="U6:AG6"/>
    <mergeCell ref="T7:AG7"/>
    <mergeCell ref="P8:S8"/>
    <mergeCell ref="T8:AG8"/>
    <mergeCell ref="A4:AG4"/>
    <mergeCell ref="A1:AG1"/>
    <mergeCell ref="W2:X2"/>
    <mergeCell ref="Y2:Z2"/>
    <mergeCell ref="AB2:AC2"/>
    <mergeCell ref="AE2:AF2"/>
    <mergeCell ref="A22:AG22"/>
    <mergeCell ref="A10:AF10"/>
    <mergeCell ref="B12:C12"/>
    <mergeCell ref="D12:E12"/>
    <mergeCell ref="G12:H12"/>
    <mergeCell ref="J12:K12"/>
    <mergeCell ref="L12:N12"/>
    <mergeCell ref="AA12:AG12"/>
    <mergeCell ref="A13:AG14"/>
    <mergeCell ref="A16:AG16"/>
    <mergeCell ref="A18:AG18"/>
    <mergeCell ref="J20:T20"/>
    <mergeCell ref="U20:AB20"/>
    <mergeCell ref="AE20:AF20"/>
    <mergeCell ref="Y12:Z12"/>
    <mergeCell ref="O12:P12"/>
    <mergeCell ref="A25:J25"/>
    <mergeCell ref="M25:R25"/>
    <mergeCell ref="X25:AC25"/>
    <mergeCell ref="A28:J28"/>
    <mergeCell ref="M28:R28"/>
    <mergeCell ref="X28:AC28"/>
    <mergeCell ref="A36:AG38"/>
    <mergeCell ref="A40:AG40"/>
    <mergeCell ref="A42:AG42"/>
    <mergeCell ref="A43:AG43"/>
    <mergeCell ref="A30:J31"/>
    <mergeCell ref="K30:T30"/>
    <mergeCell ref="V30:AE30"/>
    <mergeCell ref="K31:S31"/>
    <mergeCell ref="V31:AD31"/>
    <mergeCell ref="A34:AG34"/>
  </mergeCells>
  <phoneticPr fontId="1"/>
  <dataValidations count="1">
    <dataValidation type="list" allowBlank="1" showInputMessage="1" showErrorMessage="1" sqref="L25 W25 L28 W28" xr:uid="{6BFC1865-4D41-4A21-88B7-E645F7339775}">
      <formula1>"✓,　"</formula1>
    </dataValidation>
  </dataValidations>
  <pageMargins left="0.78740157480314965" right="0.78740157480314965" top="0.78740157480314965" bottom="0.78740157480314965" header="0" footer="0"/>
  <pageSetup paperSize="9" scale="7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sheetPr>
  <dimension ref="A1:AG44"/>
  <sheetViews>
    <sheetView showZeros="0" view="pageBreakPreview" topLeftCell="A16" zoomScaleNormal="100" zoomScaleSheetLayoutView="100" workbookViewId="0">
      <selection activeCell="O12" sqref="O12:X12"/>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436" t="s">
        <v>146</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15"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354</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row r="12" spans="1:33" s="2" customFormat="1" ht="15" customHeight="1" x14ac:dyDescent="0.4">
      <c r="B12" s="419" t="s">
        <v>1</v>
      </c>
      <c r="C12" s="419"/>
      <c r="D12" s="451">
        <f>★入力シート!G128</f>
        <v>0</v>
      </c>
      <c r="E12" s="451"/>
      <c r="F12" s="130" t="s">
        <v>2</v>
      </c>
      <c r="G12" s="451">
        <f>★入力シート!G129</f>
        <v>0</v>
      </c>
      <c r="H12" s="451"/>
      <c r="I12" s="130"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35" t="s">
        <v>352</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434" t="s">
        <v>50</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436" t="s">
        <v>71</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29"/>
      <c r="B21" s="29"/>
      <c r="C21" s="29"/>
      <c r="D21" s="29"/>
      <c r="E21" s="29"/>
      <c r="F21" s="29"/>
      <c r="G21" s="29"/>
      <c r="H21" s="29"/>
      <c r="I21" s="29"/>
    </row>
    <row r="22" spans="1:33" ht="15" customHeight="1" x14ac:dyDescent="0.4">
      <c r="A22" s="436" t="s">
        <v>134</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row>
    <row r="23" spans="1:33" ht="5.0999999999999996" customHeight="1" x14ac:dyDescent="0.4">
      <c r="A23" s="29"/>
      <c r="B23" s="29"/>
      <c r="C23" s="29"/>
      <c r="D23" s="29"/>
      <c r="E23" s="29"/>
      <c r="F23" s="29"/>
      <c r="G23" s="29"/>
      <c r="H23" s="29"/>
      <c r="I23" s="29"/>
    </row>
    <row r="24" spans="1:33" ht="15" customHeight="1" x14ac:dyDescent="0.4">
      <c r="A24" s="461">
        <f>[1]★入力シート!G218</f>
        <v>0</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3"/>
    </row>
    <row r="25" spans="1:33" ht="15" customHeight="1" x14ac:dyDescent="0.4">
      <c r="A25" s="464"/>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6"/>
    </row>
    <row r="26" spans="1:33" ht="15" customHeight="1" x14ac:dyDescent="0.4">
      <c r="A26" s="467"/>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9"/>
    </row>
    <row r="27" spans="1:33" ht="15" customHeight="1" x14ac:dyDescent="0.4">
      <c r="A27" s="29"/>
      <c r="B27" s="29"/>
      <c r="C27" s="29"/>
    </row>
    <row r="28" spans="1:33" ht="15" customHeight="1" x14ac:dyDescent="0.4">
      <c r="A28" s="436" t="s">
        <v>144</v>
      </c>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row>
    <row r="29" spans="1:33" ht="5.0999999999999996" customHeight="1" x14ac:dyDescent="0.4">
      <c r="A29" s="29"/>
      <c r="B29" s="29"/>
      <c r="C29" s="29"/>
    </row>
    <row r="30" spans="1:33" ht="15" customHeight="1" x14ac:dyDescent="0.4">
      <c r="A30" s="461">
        <f>[1]★入力シート!G219</f>
        <v>0</v>
      </c>
      <c r="B30" s="462"/>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3"/>
    </row>
    <row r="31" spans="1:33" ht="15" customHeight="1" x14ac:dyDescent="0.4">
      <c r="A31" s="464"/>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6"/>
    </row>
    <row r="32" spans="1:33" ht="15" customHeight="1" x14ac:dyDescent="0.4">
      <c r="A32" s="467"/>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9"/>
    </row>
    <row r="33" spans="1:33" ht="15" customHeight="1" x14ac:dyDescent="0.4">
      <c r="A33" s="29"/>
      <c r="B33" s="29"/>
      <c r="C33" s="29"/>
      <c r="D33" s="29"/>
      <c r="E33" s="29"/>
      <c r="F33" s="29"/>
      <c r="G33" s="29"/>
    </row>
    <row r="34" spans="1:33" ht="15" customHeight="1" x14ac:dyDescent="0.4">
      <c r="A34" s="436" t="s">
        <v>64</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row>
    <row r="35" spans="1:33" ht="5.0999999999999996" customHeight="1" x14ac:dyDescent="0.4">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ht="15" customHeight="1" x14ac:dyDescent="0.4">
      <c r="A36" s="436" t="s">
        <v>353</v>
      </c>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row>
    <row r="37" spans="1:33" ht="15" customHeight="1" x14ac:dyDescent="0.4">
      <c r="A37" s="436" t="s">
        <v>145</v>
      </c>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row>
    <row r="38" spans="1:33" ht="15" customHeight="1" x14ac:dyDescent="0.4">
      <c r="A38" s="30"/>
      <c r="B38" s="29"/>
      <c r="C38" s="29"/>
      <c r="D38" s="29"/>
      <c r="E38" s="29"/>
      <c r="F38" s="29"/>
      <c r="G38" s="29"/>
      <c r="H38" s="29"/>
      <c r="I38" s="29"/>
      <c r="J38" s="29"/>
      <c r="K38" s="29"/>
      <c r="L38" s="29"/>
      <c r="AD38" s="29"/>
      <c r="AE38" s="29"/>
      <c r="AF38" s="29"/>
      <c r="AG38" s="30"/>
    </row>
    <row r="39" spans="1:33" ht="15" customHeight="1" x14ac:dyDescent="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4">
      <c r="A41" s="30"/>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30"/>
    </row>
    <row r="42" spans="1:33" ht="15" customHeight="1" x14ac:dyDescent="0.4">
      <c r="A42" s="30"/>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row>
    <row r="43" spans="1:33" ht="15" customHeight="1" x14ac:dyDescent="0.4">
      <c r="A43" s="30"/>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row>
    <row r="44" spans="1:33" ht="15" customHeight="1" x14ac:dyDescent="0.4">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row>
  </sheetData>
  <mergeCells count="35">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Y12:Z12"/>
    <mergeCell ref="O12:P12"/>
    <mergeCell ref="Q12:X12"/>
    <mergeCell ref="A37:AG37"/>
    <mergeCell ref="A13:AG14"/>
    <mergeCell ref="A16:AG16"/>
    <mergeCell ref="A18:AG18"/>
    <mergeCell ref="J20:T20"/>
    <mergeCell ref="A22:AG22"/>
    <mergeCell ref="A24:AG26"/>
    <mergeCell ref="A28:AG28"/>
    <mergeCell ref="A30:AG32"/>
    <mergeCell ref="A34:AG34"/>
    <mergeCell ref="A36:AG36"/>
    <mergeCell ref="U20:AB20"/>
    <mergeCell ref="AE20:AF20"/>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0"/>
  </sheetPr>
  <dimension ref="A1:AG41"/>
  <sheetViews>
    <sheetView showZeros="0" view="pageBreakPreview" topLeftCell="A16" zoomScaleNormal="100" zoomScaleSheetLayoutView="100" workbookViewId="0">
      <selection activeCell="O12" sqref="O12:X12"/>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436" t="s">
        <v>147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15"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355</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row r="12" spans="1:33" s="2" customFormat="1" ht="15" customHeight="1" x14ac:dyDescent="0.4">
      <c r="B12" s="419" t="s">
        <v>1</v>
      </c>
      <c r="C12" s="419"/>
      <c r="D12" s="451">
        <f>★入力シート!G128</f>
        <v>0</v>
      </c>
      <c r="E12" s="451"/>
      <c r="F12" s="130" t="s">
        <v>2</v>
      </c>
      <c r="G12" s="451">
        <f>★入力シート!G129</f>
        <v>0</v>
      </c>
      <c r="H12" s="451"/>
      <c r="I12" s="130"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35" t="s">
        <v>356</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434" t="s">
        <v>50</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436" t="s">
        <v>71</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29"/>
      <c r="B21" s="29"/>
      <c r="C21" s="29"/>
      <c r="D21" s="29"/>
      <c r="E21" s="29"/>
      <c r="F21" s="29"/>
      <c r="G21" s="29"/>
      <c r="H21" s="29"/>
      <c r="I21" s="29"/>
    </row>
    <row r="22" spans="1:33" ht="15" customHeight="1" x14ac:dyDescent="0.4">
      <c r="A22" s="436" t="s">
        <v>148</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row>
    <row r="23" spans="1:33" ht="5.0999999999999996" customHeight="1" x14ac:dyDescent="0.4">
      <c r="A23" s="29"/>
      <c r="B23" s="29"/>
      <c r="C23" s="29"/>
      <c r="D23" s="29"/>
      <c r="E23" s="29"/>
      <c r="F23" s="29"/>
      <c r="G23" s="29"/>
      <c r="H23" s="29"/>
      <c r="I23" s="29"/>
    </row>
    <row r="24" spans="1:33" ht="15" customHeight="1" x14ac:dyDescent="0.4">
      <c r="A24" s="461">
        <f>[1]★入力シート!G226</f>
        <v>0</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3"/>
    </row>
    <row r="25" spans="1:33" ht="15" customHeight="1" x14ac:dyDescent="0.4">
      <c r="A25" s="464"/>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6"/>
    </row>
    <row r="26" spans="1:33" ht="15" customHeight="1" x14ac:dyDescent="0.4">
      <c r="A26" s="467"/>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9"/>
    </row>
    <row r="27" spans="1:33" ht="15" customHeight="1" x14ac:dyDescent="0.4">
      <c r="A27" s="29"/>
      <c r="B27" s="29"/>
      <c r="C27" s="29"/>
    </row>
    <row r="28" spans="1:33" ht="15" customHeight="1" x14ac:dyDescent="0.4">
      <c r="A28" s="436" t="s">
        <v>149</v>
      </c>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row>
    <row r="29" spans="1:33" ht="5.0999999999999996" customHeight="1" x14ac:dyDescent="0.4">
      <c r="A29" s="29"/>
      <c r="B29" s="29"/>
      <c r="C29" s="29"/>
    </row>
    <row r="30" spans="1:33" ht="15" customHeight="1" x14ac:dyDescent="0.4">
      <c r="A30" s="461">
        <f>[1]★入力シート!G227</f>
        <v>0</v>
      </c>
      <c r="B30" s="462"/>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3"/>
    </row>
    <row r="31" spans="1:33" ht="15" customHeight="1" x14ac:dyDescent="0.4">
      <c r="A31" s="464"/>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6"/>
    </row>
    <row r="32" spans="1:33" ht="15" customHeight="1" x14ac:dyDescent="0.4">
      <c r="A32" s="467"/>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9"/>
    </row>
    <row r="33" spans="1:33" ht="15" customHeight="1" x14ac:dyDescent="0.4">
      <c r="A33" s="29"/>
      <c r="B33" s="29"/>
      <c r="C33" s="29"/>
      <c r="D33" s="29"/>
      <c r="E33" s="29"/>
      <c r="F33" s="29"/>
      <c r="G33" s="29"/>
    </row>
    <row r="34" spans="1:33" ht="15" customHeight="1" x14ac:dyDescent="0.4">
      <c r="A34" s="436" t="s">
        <v>150</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row>
    <row r="35" spans="1:33" ht="5.0999999999999996" customHeight="1" x14ac:dyDescent="0.4">
      <c r="A35" s="30"/>
      <c r="B35" s="29"/>
      <c r="C35" s="29"/>
      <c r="D35" s="29"/>
      <c r="E35" s="29"/>
      <c r="F35" s="29"/>
      <c r="G35" s="29"/>
      <c r="H35" s="29"/>
      <c r="I35" s="29"/>
      <c r="J35" s="29"/>
      <c r="K35" s="29"/>
      <c r="L35" s="29"/>
      <c r="AD35" s="29"/>
      <c r="AE35" s="29"/>
      <c r="AF35" s="29"/>
      <c r="AG35" s="30"/>
    </row>
    <row r="36" spans="1:33" ht="15" customHeight="1" x14ac:dyDescent="0.4">
      <c r="A36" s="478" t="s">
        <v>124</v>
      </c>
      <c r="B36" s="479"/>
      <c r="C36" s="479"/>
      <c r="D36" s="479"/>
      <c r="E36" s="479"/>
      <c r="F36" s="480"/>
      <c r="G36" s="478" t="s">
        <v>1</v>
      </c>
      <c r="H36" s="479"/>
      <c r="I36" s="517">
        <f>★入力シート!G70</f>
        <v>0</v>
      </c>
      <c r="J36" s="517"/>
      <c r="K36" s="47" t="s">
        <v>2</v>
      </c>
      <c r="L36" s="517">
        <f>★入力シート!G71</f>
        <v>0</v>
      </c>
      <c r="M36" s="517"/>
      <c r="N36" s="47" t="s">
        <v>3</v>
      </c>
      <c r="O36" s="517">
        <f>★入力シート!G72</f>
        <v>0</v>
      </c>
      <c r="P36" s="517"/>
      <c r="Q36" s="47" t="s">
        <v>4</v>
      </c>
      <c r="R36" s="47" t="s">
        <v>43</v>
      </c>
      <c r="S36" s="479" t="s">
        <v>1</v>
      </c>
      <c r="T36" s="349"/>
      <c r="U36" s="517">
        <f>★入力シート!G73</f>
        <v>0</v>
      </c>
      <c r="V36" s="517"/>
      <c r="W36" s="47" t="s">
        <v>2</v>
      </c>
      <c r="X36" s="517">
        <f>★入力シート!G74</f>
        <v>0</v>
      </c>
      <c r="Y36" s="517"/>
      <c r="Z36" s="47" t="s">
        <v>3</v>
      </c>
      <c r="AA36" s="517">
        <f>★入力シート!G75</f>
        <v>0</v>
      </c>
      <c r="AB36" s="517"/>
      <c r="AC36" s="47" t="s">
        <v>4</v>
      </c>
      <c r="AD36" s="479"/>
      <c r="AE36" s="479"/>
      <c r="AF36" s="479"/>
      <c r="AG36" s="480"/>
    </row>
    <row r="37" spans="1:33" ht="15" customHeight="1" x14ac:dyDescent="0.4">
      <c r="A37" s="478" t="s">
        <v>126</v>
      </c>
      <c r="B37" s="479"/>
      <c r="C37" s="479"/>
      <c r="D37" s="479"/>
      <c r="E37" s="479"/>
      <c r="F37" s="480"/>
      <c r="G37" s="478" t="s">
        <v>1</v>
      </c>
      <c r="H37" s="479"/>
      <c r="I37" s="493"/>
      <c r="J37" s="493"/>
      <c r="K37" s="47" t="s">
        <v>2</v>
      </c>
      <c r="L37" s="493">
        <f>[1]★入力シート!G229</f>
        <v>0</v>
      </c>
      <c r="M37" s="493"/>
      <c r="N37" s="47" t="s">
        <v>3</v>
      </c>
      <c r="O37" s="493">
        <f>[1]★入力シート!G230</f>
        <v>0</v>
      </c>
      <c r="P37" s="493"/>
      <c r="Q37" s="47" t="s">
        <v>4</v>
      </c>
      <c r="R37" s="47" t="s">
        <v>43</v>
      </c>
      <c r="S37" s="479" t="s">
        <v>1</v>
      </c>
      <c r="T37" s="349"/>
      <c r="U37" s="493">
        <f>[1]★入力シート!G231</f>
        <v>0</v>
      </c>
      <c r="V37" s="493"/>
      <c r="W37" s="47" t="s">
        <v>2</v>
      </c>
      <c r="X37" s="493">
        <f>[1]★入力シート!G232</f>
        <v>0</v>
      </c>
      <c r="Y37" s="493"/>
      <c r="Z37" s="47" t="s">
        <v>3</v>
      </c>
      <c r="AA37" s="493">
        <f>[1]★入力シート!G233</f>
        <v>0</v>
      </c>
      <c r="AB37" s="493"/>
      <c r="AC37" s="47" t="s">
        <v>4</v>
      </c>
      <c r="AD37" s="479"/>
      <c r="AE37" s="479"/>
      <c r="AF37" s="479"/>
      <c r="AG37" s="480"/>
    </row>
    <row r="38" spans="1:33" ht="15" customHeight="1" x14ac:dyDescent="0.4">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row>
    <row r="39" spans="1:33" ht="15" customHeight="1" x14ac:dyDescent="0.4">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x14ac:dyDescent="0.4">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sheetData>
  <mergeCells count="53">
    <mergeCell ref="Q12:X12"/>
    <mergeCell ref="O6:O8"/>
    <mergeCell ref="P6:S7"/>
    <mergeCell ref="U6:AG6"/>
    <mergeCell ref="T7:AG7"/>
    <mergeCell ref="P8:S8"/>
    <mergeCell ref="T8:AG8"/>
    <mergeCell ref="A4:AG4"/>
    <mergeCell ref="A1:AG1"/>
    <mergeCell ref="W2:X2"/>
    <mergeCell ref="Y2:Z2"/>
    <mergeCell ref="AB2:AC2"/>
    <mergeCell ref="AE2:AF2"/>
    <mergeCell ref="A22:AG22"/>
    <mergeCell ref="A10:AF10"/>
    <mergeCell ref="B12:C12"/>
    <mergeCell ref="D12:E12"/>
    <mergeCell ref="G12:H12"/>
    <mergeCell ref="J12:K12"/>
    <mergeCell ref="L12:N12"/>
    <mergeCell ref="AA12:AG12"/>
    <mergeCell ref="A13:AG14"/>
    <mergeCell ref="A16:AG16"/>
    <mergeCell ref="A18:AG18"/>
    <mergeCell ref="J20:T20"/>
    <mergeCell ref="U20:AB20"/>
    <mergeCell ref="AE20:AF20"/>
    <mergeCell ref="Y12:Z12"/>
    <mergeCell ref="O12:P12"/>
    <mergeCell ref="S37:T37"/>
    <mergeCell ref="A24:AG26"/>
    <mergeCell ref="A28:AG28"/>
    <mergeCell ref="A30:AG32"/>
    <mergeCell ref="A34:AG34"/>
    <mergeCell ref="A36:F36"/>
    <mergeCell ref="G36:H36"/>
    <mergeCell ref="I36:J36"/>
    <mergeCell ref="L36:M36"/>
    <mergeCell ref="O36:P36"/>
    <mergeCell ref="S36:T36"/>
    <mergeCell ref="A37:F37"/>
    <mergeCell ref="G37:H37"/>
    <mergeCell ref="I37:J37"/>
    <mergeCell ref="L37:M37"/>
    <mergeCell ref="O37:P37"/>
    <mergeCell ref="U37:V37"/>
    <mergeCell ref="X37:Y37"/>
    <mergeCell ref="AA37:AB37"/>
    <mergeCell ref="AD37:AG37"/>
    <mergeCell ref="U36:V36"/>
    <mergeCell ref="X36:Y36"/>
    <mergeCell ref="AA36:AB36"/>
    <mergeCell ref="AD36:AG36"/>
  </mergeCells>
  <phoneticPr fontId="1"/>
  <pageMargins left="0.78740157480314965" right="0.78740157480314965" top="0.78740157480314965" bottom="0.78740157480314965" header="0" footer="0"/>
  <pageSetup paperSize="9" scale="8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0"/>
  </sheetPr>
  <dimension ref="A1:AG35"/>
  <sheetViews>
    <sheetView showZeros="0" view="pageBreakPreview" topLeftCell="A13" zoomScaleNormal="100" zoomScaleSheetLayoutView="100" workbookViewId="0">
      <selection activeCell="Y38" sqref="Y38"/>
    </sheetView>
  </sheetViews>
  <sheetFormatPr defaultColWidth="2.625" defaultRowHeight="17.100000000000001" customHeight="1" x14ac:dyDescent="0.4"/>
  <cols>
    <col min="1" max="33" width="2.625" style="28"/>
    <col min="34" max="34" width="1.625" style="28" customWidth="1"/>
    <col min="35" max="16384" width="2.625" style="28"/>
  </cols>
  <sheetData>
    <row r="1" spans="1:33" ht="15" customHeight="1" x14ac:dyDescent="0.4">
      <c r="A1" s="436" t="s">
        <v>151</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1:33" ht="15" customHeight="1" x14ac:dyDescent="0.4">
      <c r="W2" s="434" t="s">
        <v>1</v>
      </c>
      <c r="X2" s="434"/>
      <c r="Y2" s="420"/>
      <c r="Z2" s="420"/>
      <c r="AA2" s="28" t="s">
        <v>2</v>
      </c>
      <c r="AB2" s="420"/>
      <c r="AC2" s="420"/>
      <c r="AD2" s="28" t="s">
        <v>3</v>
      </c>
      <c r="AE2" s="420"/>
      <c r="AF2" s="420"/>
      <c r="AG2" s="28" t="s">
        <v>4</v>
      </c>
    </row>
    <row r="3" spans="1:33" ht="15" customHeight="1" x14ac:dyDescent="0.4"/>
    <row r="4" spans="1:33" ht="15" customHeight="1" x14ac:dyDescent="0.4">
      <c r="A4" s="436" t="s">
        <v>5</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row>
    <row r="5" spans="1:33"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x14ac:dyDescent="0.4">
      <c r="A6" s="29"/>
      <c r="B6" s="29"/>
      <c r="C6" s="29"/>
      <c r="D6" s="29"/>
      <c r="E6" s="29"/>
      <c r="F6" s="29"/>
      <c r="G6" s="29"/>
      <c r="H6" s="29"/>
      <c r="I6" s="29"/>
      <c r="J6" s="29"/>
      <c r="K6" s="29"/>
      <c r="L6" s="29"/>
      <c r="M6" s="29"/>
      <c r="N6" s="29"/>
      <c r="O6" s="508" t="s">
        <v>68</v>
      </c>
      <c r="P6" s="488" t="s">
        <v>7</v>
      </c>
      <c r="Q6" s="488"/>
      <c r="R6" s="488"/>
      <c r="S6" s="478"/>
      <c r="T6" s="4" t="s">
        <v>8</v>
      </c>
      <c r="U6" s="456" t="str">
        <f>IF(★入力シート!G18="○",★入力シート!G6,IF(★入力シート!G18="✕",★入力シート!G20,""))</f>
        <v/>
      </c>
      <c r="V6" s="456"/>
      <c r="W6" s="456"/>
      <c r="X6" s="456"/>
      <c r="Y6" s="456"/>
      <c r="Z6" s="456"/>
      <c r="AA6" s="456"/>
      <c r="AB6" s="456"/>
      <c r="AC6" s="456"/>
      <c r="AD6" s="456"/>
      <c r="AE6" s="456"/>
      <c r="AF6" s="456"/>
      <c r="AG6" s="457"/>
    </row>
    <row r="7" spans="1:33" ht="20.100000000000001" customHeight="1" x14ac:dyDescent="0.4">
      <c r="A7" s="29"/>
      <c r="B7" s="29"/>
      <c r="C7" s="29"/>
      <c r="D7" s="29"/>
      <c r="E7" s="29"/>
      <c r="F7" s="29"/>
      <c r="G7" s="29"/>
      <c r="H7" s="29"/>
      <c r="I7" s="29"/>
      <c r="J7" s="29"/>
      <c r="K7" s="29"/>
      <c r="L7" s="29"/>
      <c r="M7" s="29"/>
      <c r="N7" s="29"/>
      <c r="O7" s="509"/>
      <c r="P7" s="488"/>
      <c r="Q7" s="488"/>
      <c r="R7" s="488"/>
      <c r="S7" s="488"/>
      <c r="T7" s="458" t="str">
        <f>IF(★入力シート!G18="○",★入力シート!G7,IF(★入力シート!G18="✕",★入力シート!G21,""))</f>
        <v/>
      </c>
      <c r="U7" s="459"/>
      <c r="V7" s="459"/>
      <c r="W7" s="459"/>
      <c r="X7" s="459"/>
      <c r="Y7" s="459"/>
      <c r="Z7" s="459"/>
      <c r="AA7" s="459"/>
      <c r="AB7" s="459"/>
      <c r="AC7" s="459"/>
      <c r="AD7" s="459"/>
      <c r="AE7" s="459"/>
      <c r="AF7" s="459"/>
      <c r="AG7" s="460"/>
    </row>
    <row r="8" spans="1:33" ht="15" customHeight="1" x14ac:dyDescent="0.4">
      <c r="A8" s="29"/>
      <c r="B8" s="29"/>
      <c r="C8" s="29"/>
      <c r="D8" s="29"/>
      <c r="E8" s="29"/>
      <c r="F8" s="29"/>
      <c r="G8" s="29"/>
      <c r="H8" s="29"/>
      <c r="I8" s="29"/>
      <c r="J8" s="29"/>
      <c r="K8" s="29"/>
      <c r="L8" s="29"/>
      <c r="M8" s="29"/>
      <c r="N8" s="29"/>
      <c r="O8" s="510"/>
      <c r="P8" s="511" t="s">
        <v>10</v>
      </c>
      <c r="Q8" s="511"/>
      <c r="R8" s="511"/>
      <c r="S8" s="511"/>
      <c r="T8" s="440" t="str">
        <f>IF(★入力シート!G18="○",★入力シート!G9,IF(★入力シート!G18="✕",★入力シート!G23,""))</f>
        <v/>
      </c>
      <c r="U8" s="441"/>
      <c r="V8" s="441"/>
      <c r="W8" s="441"/>
      <c r="X8" s="441"/>
      <c r="Y8" s="441"/>
      <c r="Z8" s="441"/>
      <c r="AA8" s="441"/>
      <c r="AB8" s="441"/>
      <c r="AC8" s="441"/>
      <c r="AD8" s="441"/>
      <c r="AE8" s="441"/>
      <c r="AF8" s="441"/>
      <c r="AG8" s="442"/>
    </row>
    <row r="9" spans="1:33"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x14ac:dyDescent="0.4">
      <c r="A10" s="507" t="s">
        <v>357</v>
      </c>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3" ht="15" customHeight="1" x14ac:dyDescent="0.4"/>
    <row r="12" spans="1:33" s="2" customFormat="1" ht="15" customHeight="1" x14ac:dyDescent="0.4">
      <c r="B12" s="419" t="s">
        <v>1</v>
      </c>
      <c r="C12" s="419"/>
      <c r="D12" s="451">
        <f>★入力シート!G128</f>
        <v>0</v>
      </c>
      <c r="E12" s="451"/>
      <c r="F12" s="130" t="s">
        <v>2</v>
      </c>
      <c r="G12" s="451">
        <f>★入力シート!G129</f>
        <v>0</v>
      </c>
      <c r="H12" s="451"/>
      <c r="I12" s="130" t="s">
        <v>3</v>
      </c>
      <c r="J12" s="451">
        <f>★入力シート!G130</f>
        <v>0</v>
      </c>
      <c r="K12" s="451"/>
      <c r="L12" s="419" t="s">
        <v>69</v>
      </c>
      <c r="M12" s="419"/>
      <c r="N12" s="419"/>
      <c r="O12" s="455"/>
      <c r="P12" s="455"/>
      <c r="Q12" s="454" t="s">
        <v>409</v>
      </c>
      <c r="R12" s="454"/>
      <c r="S12" s="454"/>
      <c r="T12" s="454"/>
      <c r="U12" s="454"/>
      <c r="V12" s="454"/>
      <c r="W12" s="454"/>
      <c r="X12" s="454"/>
      <c r="Y12" s="453">
        <f>★入力シート!G131</f>
        <v>0</v>
      </c>
      <c r="Z12" s="453"/>
      <c r="AA12" s="419" t="s">
        <v>70</v>
      </c>
      <c r="AB12" s="419"/>
      <c r="AC12" s="419"/>
      <c r="AD12" s="419"/>
      <c r="AE12" s="419"/>
      <c r="AF12" s="419"/>
      <c r="AG12" s="419"/>
    </row>
    <row r="13" spans="1:33" ht="15" customHeight="1" x14ac:dyDescent="0.4">
      <c r="A13" s="435" t="s">
        <v>358</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row>
    <row r="14" spans="1:33" ht="15" customHeight="1" x14ac:dyDescent="0.4">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row>
    <row r="15" spans="1:33" ht="15" customHeight="1" x14ac:dyDescent="0.4">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x14ac:dyDescent="0.4">
      <c r="A16" s="434" t="s">
        <v>50</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row>
    <row r="17" spans="1:33" ht="15" customHeight="1"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x14ac:dyDescent="0.4">
      <c r="A18" s="436" t="s">
        <v>71</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row>
    <row r="19" spans="1:33" ht="5.0999999999999996" customHeight="1" x14ac:dyDescent="0.4">
      <c r="A19" s="29"/>
      <c r="B19" s="29"/>
      <c r="C19" s="29"/>
      <c r="D19" s="29"/>
      <c r="E19" s="29"/>
      <c r="F19" s="29"/>
      <c r="G19" s="29"/>
      <c r="H19" s="29"/>
      <c r="I19" s="29"/>
    </row>
    <row r="20" spans="1:33" ht="15" customHeight="1" x14ac:dyDescent="0.4">
      <c r="A20" s="29"/>
      <c r="B20" s="29"/>
      <c r="C20" s="29"/>
      <c r="D20" s="29"/>
      <c r="E20" s="29"/>
      <c r="F20" s="29"/>
      <c r="G20" s="29"/>
      <c r="H20" s="29"/>
      <c r="I20" s="29"/>
      <c r="J20" s="443">
        <f>★入力シート!G53</f>
        <v>0</v>
      </c>
      <c r="K20" s="443"/>
      <c r="L20" s="443"/>
      <c r="M20" s="443"/>
      <c r="N20" s="443"/>
      <c r="O20" s="443"/>
      <c r="P20" s="443"/>
      <c r="Q20" s="443"/>
      <c r="R20" s="443"/>
      <c r="S20" s="443"/>
      <c r="T20" s="443"/>
      <c r="U20" s="390" t="s">
        <v>345</v>
      </c>
      <c r="V20" s="390"/>
      <c r="W20" s="390"/>
      <c r="X20" s="390"/>
      <c r="Y20" s="390"/>
      <c r="Z20" s="390"/>
      <c r="AA20" s="390"/>
      <c r="AB20" s="390"/>
      <c r="AC20" s="20" t="s">
        <v>16</v>
      </c>
      <c r="AD20" s="199" t="str">
        <f>IF(★入力シート!G77="１段階目","１",IF(★入力シート!G77="２段階目","２",""))</f>
        <v/>
      </c>
      <c r="AE20" s="390" t="s">
        <v>364</v>
      </c>
      <c r="AF20" s="390"/>
      <c r="AG20" s="20" t="s">
        <v>365</v>
      </c>
    </row>
    <row r="21" spans="1:33" ht="15" customHeight="1" x14ac:dyDescent="0.4">
      <c r="A21" s="29"/>
      <c r="B21" s="29"/>
      <c r="C21" s="29"/>
      <c r="D21" s="29"/>
      <c r="E21" s="29"/>
      <c r="F21" s="29"/>
      <c r="G21" s="29"/>
      <c r="H21" s="29"/>
      <c r="I21" s="29"/>
    </row>
    <row r="22" spans="1:33" ht="15" customHeight="1" x14ac:dyDescent="0.4">
      <c r="A22" s="436" t="s">
        <v>152</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row>
    <row r="23" spans="1:33" ht="5.0999999999999996" customHeight="1" x14ac:dyDescent="0.4">
      <c r="A23" s="29"/>
      <c r="B23" s="29"/>
      <c r="C23" s="29"/>
      <c r="D23" s="29"/>
      <c r="E23" s="29"/>
      <c r="F23" s="29"/>
      <c r="G23" s="29"/>
      <c r="H23" s="29"/>
      <c r="I23" s="29"/>
    </row>
    <row r="24" spans="1:33" ht="15" customHeight="1" x14ac:dyDescent="0.4">
      <c r="A24" s="461">
        <f>[1]★入力シート!G240</f>
        <v>0</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3"/>
    </row>
    <row r="25" spans="1:33" ht="15" customHeight="1" x14ac:dyDescent="0.4">
      <c r="A25" s="464"/>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6"/>
    </row>
    <row r="26" spans="1:33" ht="15" customHeight="1" x14ac:dyDescent="0.4">
      <c r="A26" s="467"/>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9"/>
    </row>
    <row r="27" spans="1:33" ht="15" customHeight="1" x14ac:dyDescent="0.4">
      <c r="A27" s="29"/>
      <c r="B27" s="29"/>
      <c r="C27" s="29"/>
      <c r="D27" s="29"/>
      <c r="E27" s="29"/>
      <c r="F27" s="29"/>
      <c r="G27" s="29"/>
    </row>
    <row r="28" spans="1:33" ht="15" customHeight="1" x14ac:dyDescent="0.4">
      <c r="A28" s="436" t="s">
        <v>153</v>
      </c>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row>
    <row r="29" spans="1:33" ht="5.0999999999999996" customHeight="1" x14ac:dyDescent="0.4">
      <c r="A29" s="30"/>
      <c r="B29" s="29"/>
      <c r="C29" s="29"/>
      <c r="D29" s="29"/>
      <c r="E29" s="29"/>
      <c r="F29" s="29"/>
      <c r="G29" s="29"/>
      <c r="H29" s="29"/>
      <c r="I29" s="29"/>
      <c r="J29" s="29"/>
      <c r="K29" s="29"/>
      <c r="L29" s="29"/>
      <c r="AD29" s="29"/>
      <c r="AE29" s="29"/>
      <c r="AF29" s="29"/>
      <c r="AG29" s="30"/>
    </row>
    <row r="30" spans="1:33" ht="15" customHeight="1" x14ac:dyDescent="0.4">
      <c r="A30" s="436" t="s">
        <v>333</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row>
    <row r="31" spans="1:33" ht="15" customHeight="1" x14ac:dyDescent="0.4">
      <c r="A31" s="30"/>
      <c r="B31" s="29"/>
      <c r="C31" s="29"/>
      <c r="D31" s="29"/>
      <c r="E31" s="29"/>
      <c r="F31" s="29"/>
      <c r="G31" s="29"/>
      <c r="H31" s="29"/>
      <c r="I31" s="29"/>
      <c r="J31" s="29"/>
      <c r="K31" s="29"/>
      <c r="L31" s="29"/>
      <c r="AD31" s="29"/>
      <c r="AE31" s="29"/>
      <c r="AF31" s="29"/>
      <c r="AG31" s="30"/>
    </row>
    <row r="32" spans="1:33" ht="15" customHeight="1" x14ac:dyDescent="0.4">
      <c r="A32" s="30"/>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0"/>
    </row>
    <row r="33" spans="1:33" ht="15" customHeight="1" x14ac:dyDescent="0.4">
      <c r="A33" s="30"/>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15" customHeight="1" x14ac:dyDescent="0.4">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0"/>
    </row>
    <row r="35" spans="1:33" ht="15" customHeight="1" x14ac:dyDescent="0.4">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sheetData>
  <mergeCells count="32">
    <mergeCell ref="A4:AG4"/>
    <mergeCell ref="A1:AG1"/>
    <mergeCell ref="W2:X2"/>
    <mergeCell ref="Y2:Z2"/>
    <mergeCell ref="AB2:AC2"/>
    <mergeCell ref="AE2:AF2"/>
    <mergeCell ref="O6:O8"/>
    <mergeCell ref="P6:S7"/>
    <mergeCell ref="U6:AG6"/>
    <mergeCell ref="T7:AG7"/>
    <mergeCell ref="P8:S8"/>
    <mergeCell ref="T8:AG8"/>
    <mergeCell ref="A10:AF10"/>
    <mergeCell ref="B12:C12"/>
    <mergeCell ref="D12:E12"/>
    <mergeCell ref="G12:H12"/>
    <mergeCell ref="J12:K12"/>
    <mergeCell ref="L12:N12"/>
    <mergeCell ref="AA12:AG12"/>
    <mergeCell ref="Y12:Z12"/>
    <mergeCell ref="O12:P12"/>
    <mergeCell ref="Q12:X12"/>
    <mergeCell ref="A24:AG26"/>
    <mergeCell ref="A28:AG28"/>
    <mergeCell ref="A30:AG30"/>
    <mergeCell ref="A13:AG14"/>
    <mergeCell ref="A16:AG16"/>
    <mergeCell ref="A18:AG18"/>
    <mergeCell ref="J20:T20"/>
    <mergeCell ref="A22:AG22"/>
    <mergeCell ref="U20:AB20"/>
    <mergeCell ref="AE20:AF20"/>
  </mergeCells>
  <phoneticPr fontId="1"/>
  <pageMargins left="0.78740157480314965" right="0.78740157480314965" top="0.78740157480314965" bottom="0.78740157480314965" header="0" footer="0"/>
  <pageSetup paperSize="9" scale="8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★入力シート</vt:lpstr>
      <vt:lpstr>第１号</vt:lpstr>
      <vt:lpstr>第２号</vt:lpstr>
      <vt:lpstr>第4号</vt:lpstr>
      <vt:lpstr>第5号</vt:lpstr>
      <vt:lpstr>第6号</vt:lpstr>
      <vt:lpstr>第8号</vt:lpstr>
      <vt:lpstr>第9号</vt:lpstr>
      <vt:lpstr>第10号</vt:lpstr>
      <vt:lpstr>第11号</vt:lpstr>
      <vt:lpstr>第13号</vt:lpstr>
      <vt:lpstr>別紙1</vt:lpstr>
      <vt:lpstr>別紙2</vt:lpstr>
      <vt:lpstr>★入力シート!Print_Area</vt:lpstr>
      <vt:lpstr>第10号!Print_Area</vt:lpstr>
      <vt:lpstr>第11号!Print_Area</vt:lpstr>
      <vt:lpstr>第13号!Print_Area</vt:lpstr>
      <vt:lpstr>第１号!Print_Area</vt:lpstr>
      <vt:lpstr>第２号!Print_Area</vt:lpstr>
      <vt:lpstr>第4号!Print_Area</vt:lpstr>
      <vt:lpstr>第5号!Print_Area</vt:lpstr>
      <vt:lpstr>第6号!Print_Area</vt:lpstr>
      <vt:lpstr>第8号!Print_Area</vt:lpstr>
      <vt:lpstr>第9号!Print_Area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Administrator</cp:lastModifiedBy>
  <cp:lastPrinted>2024-10-25T07:00:32Z</cp:lastPrinted>
  <dcterms:created xsi:type="dcterms:W3CDTF">2019-02-06T02:28:28Z</dcterms:created>
  <dcterms:modified xsi:type="dcterms:W3CDTF">2025-03-24T10:32:48Z</dcterms:modified>
</cp:coreProperties>
</file>