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it-nas1\kakyoyu\jukankyo\03耐震空家対策係\00 - 03 荒井用\要綱改正\★確定\01耐震\様式\01改修\"/>
    </mc:Choice>
  </mc:AlternateContent>
  <xr:revisionPtr revIDLastSave="0" documentId="13_ncr:1_{8E5E335A-DD2C-461A-A1C0-CACD381A00EF}" xr6:coauthVersionLast="36" xr6:coauthVersionMax="36" xr10:uidLastSave="{00000000-0000-0000-0000-000000000000}"/>
  <bookViews>
    <workbookView xWindow="9300" yWindow="0" windowWidth="19560" windowHeight="8115" activeTab="1" xr2:uid="{00000000-000D-0000-FFFF-FFFF00000000}"/>
  </bookViews>
  <sheets>
    <sheet name="★入力シート" sheetId="14" r:id="rId1"/>
    <sheet name="事前相談書" sheetId="4" r:id="rId2"/>
    <sheet name="申請書" sheetId="5" r:id="rId3"/>
    <sheet name="着手届" sheetId="6" r:id="rId4"/>
    <sheet name="承継届" sheetId="9" r:id="rId5"/>
    <sheet name="変更承認申請書" sheetId="10" r:id="rId6"/>
    <sheet name="変更届" sheetId="11" r:id="rId7"/>
    <sheet name="遅延報告書" sheetId="12" r:id="rId8"/>
    <sheet name="廃止（中止）届" sheetId="13" r:id="rId9"/>
    <sheet name="完了実績報告書" sheetId="7" r:id="rId10"/>
    <sheet name="補助金支払請求書" sheetId="8" r:id="rId11"/>
    <sheet name="別紙1" sheetId="16" r:id="rId12"/>
    <sheet name="別紙2" sheetId="17" r:id="rId13"/>
  </sheets>
  <externalReferences>
    <externalReference r:id="rId14"/>
  </externalReferences>
  <definedNames>
    <definedName name="_xlnm.Print_Area" localSheetId="0">★入力シート!$A$1:$H$179</definedName>
    <definedName name="_xlnm.Print_Area" localSheetId="9">完了実績報告書!$A$1:$AG$55</definedName>
    <definedName name="_xlnm.Print_Area" localSheetId="1">事前相談書!$A$1:$AG$49</definedName>
    <definedName name="_xlnm.Print_Area" localSheetId="4">承継届!$A$1:$AG$54</definedName>
    <definedName name="_xlnm.Print_Area" localSheetId="2">申請書!$A$1:$AG$63</definedName>
    <definedName name="_xlnm.Print_Area" localSheetId="7">遅延報告書!$A$1:$AG$38</definedName>
    <definedName name="_xlnm.Print_Area" localSheetId="3">着手届!$A$1:$AG$47</definedName>
    <definedName name="_xlnm.Print_Area" localSheetId="8">'廃止（中止）届'!$A$1:$AG$32</definedName>
    <definedName name="_xlnm.Print_Area" localSheetId="12">別紙2!$A$1:$AG$56</definedName>
    <definedName name="_xlnm.Print_Area" localSheetId="5">変更承認申請書!$A$1:$AG$48</definedName>
    <definedName name="_xlnm.Print_Area" localSheetId="6">変更届!$A$1:$AG$41</definedName>
    <definedName name="_xlnm.Print_Area" localSheetId="10">補助金支払請求書!$A$1:$AG$51</definedName>
  </definedNames>
  <calcPr calcId="191029"/>
</workbook>
</file>

<file path=xl/calcChain.xml><?xml version="1.0" encoding="utf-8"?>
<calcChain xmlns="http://schemas.openxmlformats.org/spreadsheetml/2006/main">
  <c r="A44" i="5" l="1"/>
  <c r="A41" i="5"/>
  <c r="H30" i="14" l="1"/>
  <c r="J19" i="8" l="1"/>
  <c r="W45" i="17"/>
  <c r="X12" i="13" l="1"/>
  <c r="X12" i="12"/>
  <c r="X12" i="9"/>
  <c r="X12" i="7" l="1"/>
  <c r="X12" i="10"/>
  <c r="X12" i="11"/>
  <c r="X12" i="6" l="1"/>
  <c r="M35" i="17" l="1"/>
  <c r="X55" i="7"/>
  <c r="O55" i="7"/>
  <c r="Y53" i="7"/>
  <c r="U53" i="7"/>
  <c r="M18" i="16"/>
  <c r="J26" i="9"/>
  <c r="G32" i="6"/>
  <c r="G31" i="6"/>
  <c r="G30" i="6"/>
  <c r="H29" i="6"/>
  <c r="G28" i="6"/>
  <c r="L24" i="6"/>
  <c r="J20" i="6"/>
  <c r="J12" i="6"/>
  <c r="G12" i="6"/>
  <c r="D12" i="6"/>
  <c r="X20" i="4" l="1"/>
  <c r="G65" i="14"/>
  <c r="T9" i="5" l="1"/>
  <c r="H28" i="14"/>
  <c r="H26" i="14"/>
  <c r="H27" i="14"/>
  <c r="H29" i="14"/>
  <c r="D12" i="9" l="1"/>
  <c r="H64" i="14" l="1"/>
  <c r="G165" i="14"/>
  <c r="L45" i="17" s="1"/>
  <c r="A45" i="17" l="1"/>
  <c r="M30" i="17"/>
  <c r="H150" i="14"/>
  <c r="H149" i="14"/>
  <c r="H148" i="14"/>
  <c r="H144" i="14"/>
  <c r="H143" i="14"/>
  <c r="H142" i="14"/>
  <c r="H136" i="14"/>
  <c r="H135" i="14"/>
  <c r="H134" i="14"/>
  <c r="H133" i="14"/>
  <c r="H132" i="14"/>
  <c r="H128" i="14"/>
  <c r="H127" i="14"/>
  <c r="H126" i="14"/>
  <c r="H125" i="14"/>
  <c r="H124" i="14"/>
  <c r="H123" i="14"/>
  <c r="H122" i="14"/>
  <c r="X32" i="9" l="1"/>
  <c r="T11" i="5"/>
  <c r="J20" i="13"/>
  <c r="J12" i="13"/>
  <c r="G12" i="13"/>
  <c r="D12" i="13"/>
  <c r="T8" i="13"/>
  <c r="T7" i="13"/>
  <c r="U6" i="13"/>
  <c r="AA36" i="12"/>
  <c r="X36" i="12"/>
  <c r="U36" i="12"/>
  <c r="O36" i="12"/>
  <c r="L36" i="12"/>
  <c r="I36" i="12"/>
  <c r="J20" i="12"/>
  <c r="J12" i="12"/>
  <c r="G12" i="12"/>
  <c r="D12" i="12"/>
  <c r="T8" i="12"/>
  <c r="T7" i="12"/>
  <c r="U6" i="12"/>
  <c r="J12" i="11"/>
  <c r="G12" i="11"/>
  <c r="D12" i="11"/>
  <c r="T8" i="11"/>
  <c r="T7" i="11"/>
  <c r="U6" i="11"/>
  <c r="J20" i="11"/>
  <c r="J20" i="10"/>
  <c r="J22" i="9"/>
  <c r="T8" i="10"/>
  <c r="T7" i="10"/>
  <c r="U6" i="10"/>
  <c r="J12" i="10"/>
  <c r="G12" i="10"/>
  <c r="D12" i="10"/>
  <c r="H33" i="9"/>
  <c r="H32" i="9"/>
  <c r="T8" i="5"/>
  <c r="H31" i="9"/>
  <c r="T7" i="7"/>
  <c r="I30" i="9"/>
  <c r="U6" i="4"/>
  <c r="J12" i="9"/>
  <c r="G12" i="9"/>
  <c r="T8" i="9"/>
  <c r="T7" i="9"/>
  <c r="U6" i="9"/>
  <c r="I25" i="5"/>
  <c r="J20" i="7"/>
  <c r="T8" i="8"/>
  <c r="T7" i="8"/>
  <c r="U6" i="8"/>
  <c r="W54" i="17"/>
  <c r="X49" i="17" s="1"/>
  <c r="L54" i="17"/>
  <c r="X30" i="17"/>
  <c r="X39" i="17"/>
  <c r="X37" i="17"/>
  <c r="X35" i="17"/>
  <c r="M41" i="17"/>
  <c r="M39" i="17"/>
  <c r="M37" i="17"/>
  <c r="H166" i="14"/>
  <c r="G177" i="14"/>
  <c r="H167" i="14"/>
  <c r="H168" i="14"/>
  <c r="H169" i="14"/>
  <c r="H170" i="14"/>
  <c r="H171" i="14"/>
  <c r="H172" i="14"/>
  <c r="H175" i="14"/>
  <c r="H174" i="14"/>
  <c r="H173" i="14"/>
  <c r="Q9" i="17"/>
  <c r="Q18" i="16"/>
  <c r="C21" i="17"/>
  <c r="Q18" i="17"/>
  <c r="H18" i="17"/>
  <c r="Q17" i="17"/>
  <c r="H17" i="17"/>
  <c r="H159" i="14"/>
  <c r="H158" i="14"/>
  <c r="H157" i="14"/>
  <c r="H156" i="14"/>
  <c r="H155" i="14"/>
  <c r="H154" i="14"/>
  <c r="L13" i="17"/>
  <c r="L22" i="16"/>
  <c r="V12" i="17"/>
  <c r="V21" i="16"/>
  <c r="L14" i="17"/>
  <c r="L23" i="16"/>
  <c r="M12" i="17"/>
  <c r="M21" i="16"/>
  <c r="L11" i="17"/>
  <c r="L20" i="16"/>
  <c r="V10" i="17"/>
  <c r="V19" i="16"/>
  <c r="M10" i="17"/>
  <c r="M19" i="16"/>
  <c r="U18" i="16"/>
  <c r="L8" i="17"/>
  <c r="L17" i="16"/>
  <c r="T51" i="7" s="1"/>
  <c r="L5" i="17"/>
  <c r="L14" i="16"/>
  <c r="AE50" i="7"/>
  <c r="AB50" i="7"/>
  <c r="Y50" i="7"/>
  <c r="R24" i="7"/>
  <c r="AA34" i="7"/>
  <c r="O24" i="7"/>
  <c r="X34" i="7"/>
  <c r="L24" i="7"/>
  <c r="U34" i="7"/>
  <c r="T8" i="7"/>
  <c r="U6" i="7"/>
  <c r="J12" i="7"/>
  <c r="G12" i="7"/>
  <c r="D12" i="7"/>
  <c r="O34" i="7"/>
  <c r="R24" i="6"/>
  <c r="L34" i="7"/>
  <c r="O24" i="6"/>
  <c r="I34" i="7"/>
  <c r="G30" i="7"/>
  <c r="H29" i="7"/>
  <c r="G28" i="7"/>
  <c r="H36" i="14"/>
  <c r="H20" i="14"/>
  <c r="T8" i="6"/>
  <c r="T7" i="6"/>
  <c r="T7" i="5"/>
  <c r="U6" i="6"/>
  <c r="U6" i="5"/>
  <c r="Q53" i="7"/>
  <c r="A54" i="17" l="1"/>
  <c r="G176" i="14"/>
  <c r="M23" i="8" s="1"/>
  <c r="M49" i="17"/>
  <c r="C30" i="16"/>
  <c r="H114" i="14"/>
  <c r="J23" i="8" l="1"/>
  <c r="G23" i="8"/>
  <c r="P23" i="8"/>
  <c r="W53" i="16"/>
  <c r="X48" i="16" s="1"/>
  <c r="L53" i="16"/>
  <c r="W44" i="16"/>
  <c r="L44" i="16"/>
  <c r="M39" i="16" s="1"/>
  <c r="Q27" i="16"/>
  <c r="H27" i="16"/>
  <c r="Q26" i="16"/>
  <c r="H26" i="16"/>
  <c r="H105" i="14"/>
  <c r="H104" i="14"/>
  <c r="H101" i="14"/>
  <c r="H100" i="14"/>
  <c r="H103" i="14"/>
  <c r="H102" i="14"/>
  <c r="B20" i="4"/>
  <c r="B6" i="16"/>
  <c r="H113" i="14"/>
  <c r="H109" i="14"/>
  <c r="H111" i="14"/>
  <c r="H112" i="14"/>
  <c r="H107" i="14"/>
  <c r="H108" i="14"/>
  <c r="H110" i="14"/>
  <c r="H106" i="14"/>
  <c r="A53" i="16" l="1"/>
  <c r="M48" i="16"/>
  <c r="X39" i="16"/>
  <c r="A44" i="16"/>
  <c r="H98" i="14"/>
  <c r="H38" i="14"/>
  <c r="Q11" i="16"/>
  <c r="H11" i="16"/>
  <c r="Q10" i="16"/>
  <c r="H10" i="16"/>
  <c r="H97" i="14"/>
  <c r="AA7" i="16" l="1"/>
  <c r="Y7" i="16"/>
  <c r="B7" i="16"/>
  <c r="U6" i="16"/>
  <c r="S6" i="16"/>
  <c r="H95" i="14"/>
  <c r="H94" i="14"/>
  <c r="H96" i="14"/>
  <c r="H99" i="14"/>
  <c r="H70" i="14"/>
  <c r="H71" i="14"/>
  <c r="H72" i="14"/>
  <c r="H73" i="14"/>
  <c r="H74" i="14"/>
  <c r="H75" i="14"/>
  <c r="H76" i="14"/>
  <c r="AC33" i="5"/>
  <c r="Z33" i="5"/>
  <c r="W33" i="5"/>
  <c r="Q33" i="5"/>
  <c r="N33" i="5"/>
  <c r="K33" i="5"/>
  <c r="G89" i="14"/>
  <c r="AB28" i="5"/>
  <c r="O28" i="5"/>
  <c r="I32" i="5"/>
  <c r="S27" i="5"/>
  <c r="K27" i="5"/>
  <c r="N26" i="5"/>
  <c r="K26" i="5"/>
  <c r="I26" i="5"/>
  <c r="I24" i="5"/>
  <c r="AB10" i="5"/>
  <c r="Y10" i="5"/>
  <c r="V10" i="5"/>
  <c r="T10" i="5"/>
  <c r="T10" i="4"/>
  <c r="G48" i="4" l="1"/>
  <c r="AA47" i="4"/>
  <c r="X47" i="4"/>
  <c r="U47" i="4"/>
  <c r="O47" i="4"/>
  <c r="L47" i="4"/>
  <c r="I47" i="4"/>
  <c r="G42" i="4"/>
  <c r="Q41" i="4"/>
  <c r="I41" i="4"/>
  <c r="I40" i="4"/>
  <c r="G39" i="4"/>
  <c r="G38" i="4"/>
  <c r="L37" i="4"/>
  <c r="I37" i="4"/>
  <c r="G37" i="4"/>
  <c r="G36" i="4"/>
  <c r="AA27" i="5"/>
  <c r="G35" i="4"/>
  <c r="I20" i="4"/>
  <c r="T9" i="4"/>
  <c r="T8" i="4"/>
  <c r="T7" i="4"/>
  <c r="W33" i="4"/>
  <c r="G34" i="4"/>
  <c r="G33" i="4"/>
  <c r="G32" i="4"/>
  <c r="H31" i="4"/>
  <c r="H22" i="14"/>
  <c r="Y41" i="4" l="1"/>
  <c r="H11" i="14"/>
  <c r="H88" i="14"/>
  <c r="H87" i="14"/>
  <c r="H86" i="14"/>
  <c r="H85" i="14"/>
  <c r="H81" i="14"/>
  <c r="H80" i="14"/>
  <c r="H66" i="14"/>
  <c r="H63" i="14"/>
  <c r="H60" i="14"/>
  <c r="H59" i="14"/>
  <c r="H58" i="14"/>
  <c r="H57" i="14"/>
  <c r="H56" i="14"/>
  <c r="H55" i="14"/>
  <c r="H54" i="14"/>
  <c r="H53" i="14"/>
  <c r="H35" i="14" l="1"/>
  <c r="G43" i="14"/>
  <c r="H39" i="14"/>
  <c r="H42" i="14"/>
  <c r="H41" i="14"/>
  <c r="H40" i="14"/>
  <c r="H37" i="14"/>
  <c r="H49" i="14" l="1"/>
  <c r="S20" i="4"/>
  <c r="E27" i="4" s="1"/>
  <c r="H46" i="14"/>
  <c r="H47" i="14"/>
  <c r="H44" i="14"/>
  <c r="H48" i="14"/>
  <c r="H45" i="14"/>
  <c r="H10" i="14"/>
  <c r="H25" i="14"/>
  <c r="H24" i="14"/>
  <c r="H23" i="14"/>
  <c r="H21" i="14"/>
  <c r="H9" i="14"/>
  <c r="H34" i="14"/>
  <c r="F24" i="4" l="1"/>
  <c r="U26" i="4"/>
  <c r="E26" i="4"/>
  <c r="E25" i="4"/>
  <c r="E22" i="4"/>
  <c r="E23" i="4"/>
  <c r="H8" i="14"/>
  <c r="H18" i="14" l="1"/>
  <c r="H14" i="14"/>
  <c r="H13" i="14"/>
  <c r="H12" i="14"/>
  <c r="H7" i="14"/>
  <c r="H6" i="14"/>
  <c r="G90" i="14" l="1"/>
  <c r="J37" i="5" s="1"/>
  <c r="A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卓也</author>
    <author>Windows ユーザー</author>
  </authors>
  <commentList>
    <comment ref="AG2" authorId="0" shapeId="0" xr:uid="{00000000-0006-0000-0700-000001000000}">
      <text>
        <r>
          <rPr>
            <b/>
            <sz val="14"/>
            <color indexed="81"/>
            <rFont val="ＭＳ Ｐゴシック"/>
            <family val="3"/>
            <charset val="128"/>
          </rPr>
          <t>日付は空欄でお願いします。</t>
        </r>
      </text>
    </comment>
    <comment ref="L38" authorId="1" shapeId="0" xr:uid="{D9FA878B-6BAB-4947-92D1-1A692BF83257}">
      <text>
        <r>
          <rPr>
            <b/>
            <sz val="9"/>
            <color indexed="81"/>
            <rFont val="MS P ゴシック"/>
            <family val="3"/>
            <charset val="128"/>
          </rPr>
          <t>0から始まる場合は注意
〇：'0123456と入力→0123456と表示される
×：0123456と入力→123456と表示される
　</t>
        </r>
      </text>
    </comment>
  </commentList>
</comments>
</file>

<file path=xl/sharedStrings.xml><?xml version="1.0" encoding="utf-8"?>
<sst xmlns="http://schemas.openxmlformats.org/spreadsheetml/2006/main" count="864" uniqueCount="408">
  <si>
    <t>様式第１号（第７条関係）</t>
    <rPh sb="0" eb="2">
      <t>ヨウシキ</t>
    </rPh>
    <rPh sb="2" eb="3">
      <t>ダイ</t>
    </rPh>
    <rPh sb="4" eb="5">
      <t>ゴウ</t>
    </rPh>
    <rPh sb="6" eb="7">
      <t>ダイ</t>
    </rPh>
    <rPh sb="8" eb="9">
      <t>ジョウ</t>
    </rPh>
    <rPh sb="9" eb="11">
      <t>カンケイ</t>
    </rPh>
    <phoneticPr fontId="1"/>
  </si>
  <si>
    <t>令和</t>
    <rPh sb="0" eb="2">
      <t>レイワ</t>
    </rPh>
    <phoneticPr fontId="1"/>
  </si>
  <si>
    <t>年</t>
    <rPh sb="0" eb="1">
      <t>ネン</t>
    </rPh>
    <phoneticPr fontId="1"/>
  </si>
  <si>
    <t>月</t>
    <rPh sb="0" eb="1">
      <t>ガツ</t>
    </rPh>
    <phoneticPr fontId="1"/>
  </si>
  <si>
    <t>日</t>
    <rPh sb="0" eb="1">
      <t>ニチ</t>
    </rPh>
    <phoneticPr fontId="1"/>
  </si>
  <si>
    <t>申請予定者</t>
    <rPh sb="0" eb="2">
      <t>シンセイ</t>
    </rPh>
    <rPh sb="2" eb="5">
      <t>ヨテイシャ</t>
    </rPh>
    <phoneticPr fontId="1"/>
  </si>
  <si>
    <t>住　　所</t>
    <rPh sb="0" eb="1">
      <t>ジュウ</t>
    </rPh>
    <rPh sb="3" eb="4">
      <t>ショ</t>
    </rPh>
    <phoneticPr fontId="1"/>
  </si>
  <si>
    <t>〒</t>
    <phoneticPr fontId="1"/>
  </si>
  <si>
    <t>フリガナ</t>
    <phoneticPr fontId="1"/>
  </si>
  <si>
    <t>氏　　名</t>
    <rPh sb="0" eb="1">
      <t>フリ</t>
    </rPh>
    <rPh sb="3" eb="4">
      <t>ガナ</t>
    </rPh>
    <phoneticPr fontId="1"/>
  </si>
  <si>
    <t>電話番号</t>
    <rPh sb="0" eb="2">
      <t>デンワ</t>
    </rPh>
    <rPh sb="2" eb="4">
      <t>バンゴウ</t>
    </rPh>
    <phoneticPr fontId="1"/>
  </si>
  <si>
    <t>木造住宅耐震改修工事費等補助事業事前相談書</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ジゼン</t>
    </rPh>
    <rPh sb="18" eb="20">
      <t>ソウダン</t>
    </rPh>
    <rPh sb="20" eb="21">
      <t>ショ</t>
    </rPh>
    <phoneticPr fontId="1"/>
  </si>
  <si>
    <t>　岡崎市住宅・建築物耐震化事業補助金交付要綱第７条第１項の規定により、補助金の交付を受けたいので、関係書類を添えて事前相談書を提出します。</t>
    <rPh sb="1" eb="4">
      <t>オカザキシ</t>
    </rPh>
    <phoneticPr fontId="1"/>
  </si>
  <si>
    <t>建物所有者</t>
    <rPh sb="0" eb="2">
      <t>タテモノ</t>
    </rPh>
    <rPh sb="2" eb="5">
      <t>ショユウシャ</t>
    </rPh>
    <phoneticPr fontId="1"/>
  </si>
  <si>
    <t>施工業者等</t>
    <rPh sb="0" eb="2">
      <t>セコウ</t>
    </rPh>
    <rPh sb="2" eb="4">
      <t>ギョウシャ</t>
    </rPh>
    <rPh sb="4" eb="5">
      <t>トウ</t>
    </rPh>
    <phoneticPr fontId="1"/>
  </si>
  <si>
    <t>その他</t>
    <rPh sb="2" eb="3">
      <t>タ</t>
    </rPh>
    <phoneticPr fontId="1"/>
  </si>
  <si>
    <t>（</t>
    <phoneticPr fontId="1"/>
  </si>
  <si>
    <t>）</t>
    <phoneticPr fontId="1"/>
  </si>
  <si>
    <t>会社名等</t>
    <rPh sb="0" eb="3">
      <t>カイシャメイ</t>
    </rPh>
    <rPh sb="3" eb="4">
      <t>トウ</t>
    </rPh>
    <phoneticPr fontId="1"/>
  </si>
  <si>
    <t>所 在 地</t>
    <rPh sb="0" eb="1">
      <t>トコロ</t>
    </rPh>
    <rPh sb="2" eb="3">
      <t>ザイ</t>
    </rPh>
    <rPh sb="4" eb="5">
      <t>チ</t>
    </rPh>
    <phoneticPr fontId="1"/>
  </si>
  <si>
    <t>〒</t>
    <phoneticPr fontId="1"/>
  </si>
  <si>
    <t>フリガナ</t>
    <phoneticPr fontId="1"/>
  </si>
  <si>
    <t>氏　　名</t>
    <rPh sb="0" eb="1">
      <t>シ</t>
    </rPh>
    <rPh sb="3" eb="4">
      <t>メイ</t>
    </rPh>
    <phoneticPr fontId="1"/>
  </si>
  <si>
    <t>所有者</t>
    <rPh sb="0" eb="3">
      <t>ショユウシャ</t>
    </rPh>
    <phoneticPr fontId="1"/>
  </si>
  <si>
    <t>〒</t>
    <phoneticPr fontId="1"/>
  </si>
  <si>
    <t>フリガナ</t>
    <phoneticPr fontId="1"/>
  </si>
  <si>
    <t>建築物</t>
    <rPh sb="0" eb="3">
      <t>ケンチクブツ</t>
    </rPh>
    <phoneticPr fontId="1"/>
  </si>
  <si>
    <t>建物名称</t>
    <rPh sb="0" eb="2">
      <t>タテモノ</t>
    </rPh>
    <rPh sb="2" eb="4">
      <t>メイショウ</t>
    </rPh>
    <phoneticPr fontId="1"/>
  </si>
  <si>
    <t>建築年月</t>
    <rPh sb="0" eb="2">
      <t>ケンチク</t>
    </rPh>
    <rPh sb="2" eb="4">
      <t>ネンゲツ</t>
    </rPh>
    <phoneticPr fontId="1"/>
  </si>
  <si>
    <t>月</t>
    <rPh sb="0" eb="1">
      <t>ゲツ</t>
    </rPh>
    <phoneticPr fontId="1"/>
  </si>
  <si>
    <t>頃着工</t>
    <rPh sb="0" eb="1">
      <t>ゴロ</t>
    </rPh>
    <rPh sb="1" eb="3">
      <t>チャッコウ</t>
    </rPh>
    <phoneticPr fontId="1"/>
  </si>
  <si>
    <t>用　　途</t>
    <rPh sb="0" eb="1">
      <t>ヨウ</t>
    </rPh>
    <rPh sb="3" eb="4">
      <t>ト</t>
    </rPh>
    <phoneticPr fontId="1"/>
  </si>
  <si>
    <t>構造形式</t>
    <rPh sb="0" eb="2">
      <t>コウゾウ</t>
    </rPh>
    <rPh sb="2" eb="4">
      <t>ケイシキ</t>
    </rPh>
    <phoneticPr fontId="1"/>
  </si>
  <si>
    <t>階　　数</t>
    <rPh sb="0" eb="1">
      <t>カイ</t>
    </rPh>
    <rPh sb="3" eb="4">
      <t>スウ</t>
    </rPh>
    <phoneticPr fontId="1"/>
  </si>
  <si>
    <t>地上</t>
    <rPh sb="0" eb="2">
      <t>チジョウ</t>
    </rPh>
    <phoneticPr fontId="1"/>
  </si>
  <si>
    <t>階</t>
    <rPh sb="0" eb="1">
      <t>カイ</t>
    </rPh>
    <phoneticPr fontId="1"/>
  </si>
  <si>
    <t>延べ床面積</t>
    <rPh sb="0" eb="1">
      <t>ノ</t>
    </rPh>
    <rPh sb="2" eb="5">
      <t>ユカメンセキ</t>
    </rPh>
    <phoneticPr fontId="1"/>
  </si>
  <si>
    <t>１階</t>
    <rPh sb="1" eb="2">
      <t>カイ</t>
    </rPh>
    <phoneticPr fontId="1"/>
  </si>
  <si>
    <t>㎡</t>
    <phoneticPr fontId="1"/>
  </si>
  <si>
    <t>２階</t>
    <rPh sb="1" eb="2">
      <t>カイ</t>
    </rPh>
    <phoneticPr fontId="1"/>
  </si>
  <si>
    <t>合計</t>
    <rPh sb="0" eb="2">
      <t>ゴウケイ</t>
    </rPh>
    <phoneticPr fontId="1"/>
  </si>
  <si>
    <t>診断結果
（最小値）</t>
    <rPh sb="0" eb="2">
      <t>シンダン</t>
    </rPh>
    <rPh sb="2" eb="4">
      <t>ケッカ</t>
    </rPh>
    <rPh sb="6" eb="9">
      <t>サイショウチ</t>
    </rPh>
    <phoneticPr fontId="1"/>
  </si>
  <si>
    <t>予定工期</t>
    <rPh sb="0" eb="2">
      <t>ヨテイ</t>
    </rPh>
    <rPh sb="2" eb="4">
      <t>コウキ</t>
    </rPh>
    <phoneticPr fontId="1"/>
  </si>
  <si>
    <t>～</t>
    <phoneticPr fontId="1"/>
  </si>
  <si>
    <t>工事見積額</t>
    <rPh sb="0" eb="2">
      <t>コウジ</t>
    </rPh>
    <rPh sb="2" eb="4">
      <t>ミツモリ</t>
    </rPh>
    <rPh sb="4" eb="5">
      <t>ガク</t>
    </rPh>
    <phoneticPr fontId="1"/>
  </si>
  <si>
    <t>円</t>
    <rPh sb="0" eb="1">
      <t>エン</t>
    </rPh>
    <phoneticPr fontId="1"/>
  </si>
  <si>
    <t>様式第２号（第８条関係）</t>
    <rPh sb="0" eb="2">
      <t>ヨウシキ</t>
    </rPh>
    <rPh sb="2" eb="3">
      <t>ダイ</t>
    </rPh>
    <rPh sb="4" eb="5">
      <t>ゴウ</t>
    </rPh>
    <rPh sb="6" eb="7">
      <t>ダイ</t>
    </rPh>
    <rPh sb="8" eb="9">
      <t>ジョウ</t>
    </rPh>
    <rPh sb="9" eb="11">
      <t>カンケイ</t>
    </rPh>
    <phoneticPr fontId="1"/>
  </si>
  <si>
    <t>申請者</t>
    <rPh sb="0" eb="2">
      <t>シンセイ</t>
    </rPh>
    <phoneticPr fontId="1"/>
  </si>
  <si>
    <t>フリガナ</t>
    <phoneticPr fontId="1"/>
  </si>
  <si>
    <t>生年月日</t>
    <rPh sb="0" eb="2">
      <t>セイネン</t>
    </rPh>
    <rPh sb="2" eb="4">
      <t>ガッピ</t>
    </rPh>
    <phoneticPr fontId="1"/>
  </si>
  <si>
    <t>木造住宅耐震改修工事費等補助金交付申請書</t>
    <rPh sb="0" eb="2">
      <t>モクゾウ</t>
    </rPh>
    <rPh sb="2" eb="4">
      <t>ジュウタク</t>
    </rPh>
    <rPh sb="4" eb="6">
      <t>タイシン</t>
    </rPh>
    <rPh sb="6" eb="8">
      <t>カイシュウ</t>
    </rPh>
    <rPh sb="8" eb="10">
      <t>コウジ</t>
    </rPh>
    <rPh sb="10" eb="11">
      <t>ヒ</t>
    </rPh>
    <rPh sb="11" eb="12">
      <t>トウ</t>
    </rPh>
    <rPh sb="12" eb="14">
      <t>ホジョ</t>
    </rPh>
    <rPh sb="14" eb="15">
      <t>キン</t>
    </rPh>
    <rPh sb="15" eb="17">
      <t>コウフ</t>
    </rPh>
    <rPh sb="17" eb="19">
      <t>シンセイ</t>
    </rPh>
    <rPh sb="19" eb="20">
      <t>ショ</t>
    </rPh>
    <phoneticPr fontId="1"/>
  </si>
  <si>
    <t>記</t>
    <rPh sb="0" eb="1">
      <t>シル</t>
    </rPh>
    <phoneticPr fontId="1"/>
  </si>
  <si>
    <t>１　建築物の概要</t>
    <rPh sb="2" eb="5">
      <t>ケンチクブツ</t>
    </rPh>
    <rPh sb="6" eb="8">
      <t>ガイヨウ</t>
    </rPh>
    <phoneticPr fontId="1"/>
  </si>
  <si>
    <t>(1)　所有者氏名</t>
    <rPh sb="4" eb="7">
      <t>ショユウシャ</t>
    </rPh>
    <rPh sb="7" eb="9">
      <t>シメイ</t>
    </rPh>
    <phoneticPr fontId="1"/>
  </si>
  <si>
    <t>(2)　所在地</t>
    <rPh sb="4" eb="7">
      <t>ショザイチ</t>
    </rPh>
    <phoneticPr fontId="1"/>
  </si>
  <si>
    <t>(3)　建築時期</t>
    <rPh sb="4" eb="6">
      <t>ケンチク</t>
    </rPh>
    <rPh sb="6" eb="8">
      <t>ジキ</t>
    </rPh>
    <phoneticPr fontId="1"/>
  </si>
  <si>
    <t>(4)　面積</t>
    <rPh sb="4" eb="6">
      <t>メンセキ</t>
    </rPh>
    <phoneticPr fontId="1"/>
  </si>
  <si>
    <t>(5)　区域等</t>
    <rPh sb="4" eb="6">
      <t>クイキ</t>
    </rPh>
    <rPh sb="6" eb="7">
      <t>トウ</t>
    </rPh>
    <phoneticPr fontId="1"/>
  </si>
  <si>
    <t>土地区画整理</t>
    <rPh sb="0" eb="2">
      <t>トチ</t>
    </rPh>
    <rPh sb="2" eb="4">
      <t>クカク</t>
    </rPh>
    <rPh sb="4" eb="6">
      <t>セイリ</t>
    </rPh>
    <phoneticPr fontId="1"/>
  </si>
  <si>
    <t>都市計画施設</t>
    <rPh sb="0" eb="2">
      <t>トシ</t>
    </rPh>
    <rPh sb="2" eb="4">
      <t>ケイカク</t>
    </rPh>
    <rPh sb="4" eb="6">
      <t>シセツ</t>
    </rPh>
    <phoneticPr fontId="1"/>
  </si>
  <si>
    <t>２　木造住宅耐震改修工事費等補助事業の概要</t>
    <rPh sb="2" eb="4">
      <t>モクゾウ</t>
    </rPh>
    <rPh sb="4" eb="6">
      <t>ジュウタク</t>
    </rPh>
    <rPh sb="6" eb="8">
      <t>タイシン</t>
    </rPh>
    <rPh sb="8" eb="10">
      <t>カイシュウ</t>
    </rPh>
    <rPh sb="10" eb="12">
      <t>コウジ</t>
    </rPh>
    <rPh sb="12" eb="13">
      <t>ヒ</t>
    </rPh>
    <rPh sb="13" eb="14">
      <t>トウ</t>
    </rPh>
    <rPh sb="14" eb="16">
      <t>ホジョ</t>
    </rPh>
    <rPh sb="16" eb="18">
      <t>ジギョウ</t>
    </rPh>
    <rPh sb="19" eb="21">
      <t>ガイヨウ</t>
    </rPh>
    <phoneticPr fontId="1"/>
  </si>
  <si>
    <t>(1)　工事の名称</t>
    <rPh sb="4" eb="6">
      <t>コウジ</t>
    </rPh>
    <rPh sb="7" eb="9">
      <t>メイショウ</t>
    </rPh>
    <phoneticPr fontId="1"/>
  </si>
  <si>
    <t>耐震改修工事</t>
    <rPh sb="0" eb="2">
      <t>タイシン</t>
    </rPh>
    <rPh sb="2" eb="4">
      <t>カイシュウ</t>
    </rPh>
    <rPh sb="4" eb="6">
      <t>コウジ</t>
    </rPh>
    <phoneticPr fontId="1"/>
  </si>
  <si>
    <t>(2)　予定工期</t>
    <rPh sb="4" eb="6">
      <t>ヨテイ</t>
    </rPh>
    <rPh sb="6" eb="8">
      <t>コウキ</t>
    </rPh>
    <phoneticPr fontId="1"/>
  </si>
  <si>
    <t>～</t>
    <phoneticPr fontId="1"/>
  </si>
  <si>
    <t>３　補助金交付申請額</t>
    <rPh sb="2" eb="5">
      <t>ホジョキン</t>
    </rPh>
    <rPh sb="5" eb="7">
      <t>コウフ</t>
    </rPh>
    <rPh sb="7" eb="9">
      <t>シンセイ</t>
    </rPh>
    <rPh sb="9" eb="10">
      <t>ガク</t>
    </rPh>
    <phoneticPr fontId="1"/>
  </si>
  <si>
    <t>金</t>
    <rPh sb="0" eb="1">
      <t>キン</t>
    </rPh>
    <phoneticPr fontId="1"/>
  </si>
  <si>
    <t>４　添付書類</t>
    <rPh sb="2" eb="4">
      <t>テンプ</t>
    </rPh>
    <rPh sb="4" eb="6">
      <t>ショルイ</t>
    </rPh>
    <phoneticPr fontId="1"/>
  </si>
  <si>
    <t>(6)  接合金物を示した図面、接合金物選定の為の計算書（Ｎ値計算書等）</t>
    <phoneticPr fontId="1"/>
  </si>
  <si>
    <t>様式第４号（第10条関係）</t>
    <rPh sb="0" eb="2">
      <t>ヨウシキ</t>
    </rPh>
    <rPh sb="2" eb="3">
      <t>ダイ</t>
    </rPh>
    <rPh sb="4" eb="5">
      <t>ゴウ</t>
    </rPh>
    <rPh sb="6" eb="7">
      <t>ダイ</t>
    </rPh>
    <rPh sb="9" eb="10">
      <t>ジョウ</t>
    </rPh>
    <rPh sb="10" eb="12">
      <t>カンケイ</t>
    </rPh>
    <phoneticPr fontId="1"/>
  </si>
  <si>
    <t>申請者</t>
    <rPh sb="0" eb="3">
      <t>シンセイシャ</t>
    </rPh>
    <phoneticPr fontId="1"/>
  </si>
  <si>
    <t>木造住宅耐震改修工事費等補助事業着手届</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チャクシュ</t>
    </rPh>
    <rPh sb="18" eb="19">
      <t>トドケ</t>
    </rPh>
    <phoneticPr fontId="1"/>
  </si>
  <si>
    <t>日付け</t>
    <rPh sb="0" eb="1">
      <t>ニチ</t>
    </rPh>
    <rPh sb="1" eb="2">
      <t>ヅケ</t>
    </rPh>
    <phoneticPr fontId="1"/>
  </si>
  <si>
    <t>号により交付決</t>
    <rPh sb="0" eb="1">
      <t>ゴウ</t>
    </rPh>
    <rPh sb="4" eb="6">
      <t>コウフ</t>
    </rPh>
    <rPh sb="6" eb="7">
      <t>ケツ</t>
    </rPh>
    <phoneticPr fontId="1"/>
  </si>
  <si>
    <t>定通知のありました木造住宅耐震改修工事費等補助事業について、着手したので関係書類を添えて届出します。</t>
    <rPh sb="0" eb="1">
      <t>サダ</t>
    </rPh>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2">
      <t>チャクシュ</t>
    </rPh>
    <rPh sb="36" eb="38">
      <t>カンケイ</t>
    </rPh>
    <rPh sb="38" eb="40">
      <t>ショルイ</t>
    </rPh>
    <rPh sb="41" eb="42">
      <t>ソ</t>
    </rPh>
    <rPh sb="44" eb="46">
      <t>トドケデ</t>
    </rPh>
    <phoneticPr fontId="1"/>
  </si>
  <si>
    <t>１　工事の名称</t>
    <rPh sb="2" eb="4">
      <t>コウジ</t>
    </rPh>
    <rPh sb="5" eb="7">
      <t>メイショウ</t>
    </rPh>
    <phoneticPr fontId="1"/>
  </si>
  <si>
    <t>２　着手年月日</t>
    <rPh sb="2" eb="4">
      <t>チャクシュ</t>
    </rPh>
    <rPh sb="4" eb="7">
      <t>ネンガッピ</t>
    </rPh>
    <phoneticPr fontId="1"/>
  </si>
  <si>
    <t>３　施工者</t>
    <rPh sb="2" eb="4">
      <t>セコウ</t>
    </rPh>
    <rPh sb="4" eb="5">
      <t>シャ</t>
    </rPh>
    <phoneticPr fontId="1"/>
  </si>
  <si>
    <t>施工者の名称</t>
    <rPh sb="0" eb="3">
      <t>セコウシャ</t>
    </rPh>
    <rPh sb="4" eb="6">
      <t>メイショウ</t>
    </rPh>
    <phoneticPr fontId="1"/>
  </si>
  <si>
    <t>所在地</t>
    <rPh sb="0" eb="3">
      <t>ショザイチ</t>
    </rPh>
    <phoneticPr fontId="1"/>
  </si>
  <si>
    <t>現場責任者</t>
    <rPh sb="0" eb="2">
      <t>ゲンバ</t>
    </rPh>
    <rPh sb="2" eb="5">
      <t>セキニンシャ</t>
    </rPh>
    <phoneticPr fontId="1"/>
  </si>
  <si>
    <t>(1)　耐震改修工事着手の状態が確認できる写真</t>
    <phoneticPr fontId="1"/>
  </si>
  <si>
    <t>様式第11号（第15条関係）</t>
    <rPh sb="0" eb="2">
      <t>ヨウシキ</t>
    </rPh>
    <rPh sb="2" eb="3">
      <t>ダイ</t>
    </rPh>
    <rPh sb="5" eb="6">
      <t>ゴウ</t>
    </rPh>
    <rPh sb="7" eb="8">
      <t>ダイ</t>
    </rPh>
    <rPh sb="10" eb="11">
      <t>ジョウ</t>
    </rPh>
    <rPh sb="11" eb="13">
      <t>カンケイ</t>
    </rPh>
    <phoneticPr fontId="1"/>
  </si>
  <si>
    <t>木造住宅耐震改修工事費等補助事業完了実績報告書</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カンリョウ</t>
    </rPh>
    <rPh sb="18" eb="20">
      <t>ジッセキ</t>
    </rPh>
    <rPh sb="20" eb="23">
      <t>ホウコクショ</t>
    </rPh>
    <phoneticPr fontId="1"/>
  </si>
  <si>
    <t>定通知のありました木造住宅耐震改修工事費等補助事業について、下記のとおり完了しましたので、関係書類を添えて報告します。</t>
    <rPh sb="0" eb="1">
      <t>サダム</t>
    </rPh>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2">
      <t>カキ</t>
    </rPh>
    <rPh sb="36" eb="38">
      <t>カンリョウ</t>
    </rPh>
    <rPh sb="45" eb="47">
      <t>カンケイ</t>
    </rPh>
    <rPh sb="47" eb="49">
      <t>ショルイ</t>
    </rPh>
    <rPh sb="50" eb="51">
      <t>ソ</t>
    </rPh>
    <rPh sb="53" eb="55">
      <t>ホウコク</t>
    </rPh>
    <phoneticPr fontId="1"/>
  </si>
  <si>
    <t>２　完了年月日</t>
    <rPh sb="2" eb="4">
      <t>カンリョウ</t>
    </rPh>
    <rPh sb="4" eb="7">
      <t>ネンガッピ</t>
    </rPh>
    <phoneticPr fontId="1"/>
  </si>
  <si>
    <t>住所</t>
    <rPh sb="0" eb="2">
      <t>ジュウショ</t>
    </rPh>
    <phoneticPr fontId="1"/>
  </si>
  <si>
    <t>〒</t>
    <phoneticPr fontId="1"/>
  </si>
  <si>
    <t>４　工事期間</t>
    <rPh sb="2" eb="4">
      <t>コウジ</t>
    </rPh>
    <rPh sb="4" eb="6">
      <t>キカン</t>
    </rPh>
    <phoneticPr fontId="1"/>
  </si>
  <si>
    <t>５　添付書類</t>
    <rPh sb="2" eb="4">
      <t>テンプ</t>
    </rPh>
    <rPh sb="4" eb="6">
      <t>ショルイ</t>
    </rPh>
    <phoneticPr fontId="1"/>
  </si>
  <si>
    <t>　　 固定資産税額の減額措置を受けようとする場合）</t>
    <rPh sb="12" eb="14">
      <t>ソチ</t>
    </rPh>
    <rPh sb="15" eb="16">
      <t>ウ</t>
    </rPh>
    <rPh sb="22" eb="24">
      <t>バアイ</t>
    </rPh>
    <phoneticPr fontId="1"/>
  </si>
  <si>
    <t>【耐震改修工事の完了の確認】</t>
    <rPh sb="1" eb="3">
      <t>タイシン</t>
    </rPh>
    <rPh sb="3" eb="5">
      <t>カイシュウ</t>
    </rPh>
    <rPh sb="5" eb="7">
      <t>コウジ</t>
    </rPh>
    <rPh sb="8" eb="10">
      <t>カンリョウ</t>
    </rPh>
    <rPh sb="11" eb="13">
      <t>カクニン</t>
    </rPh>
    <phoneticPr fontId="1"/>
  </si>
  <si>
    <t>上記の木造住宅耐震改修工事は、補助金交付申請に基づき適正に工事が施工されていることを確認しました。</t>
    <rPh sb="0" eb="2">
      <t>ジョウキ</t>
    </rPh>
    <rPh sb="3" eb="5">
      <t>モクゾウ</t>
    </rPh>
    <rPh sb="5" eb="7">
      <t>ジュウタク</t>
    </rPh>
    <rPh sb="7" eb="9">
      <t>タイシン</t>
    </rPh>
    <rPh sb="9" eb="11">
      <t>カイシュウ</t>
    </rPh>
    <rPh sb="11" eb="13">
      <t>コウジ</t>
    </rPh>
    <rPh sb="15" eb="18">
      <t>ホジョキン</t>
    </rPh>
    <rPh sb="18" eb="20">
      <t>コウフ</t>
    </rPh>
    <rPh sb="20" eb="22">
      <t>シンセイ</t>
    </rPh>
    <rPh sb="23" eb="24">
      <t>モト</t>
    </rPh>
    <rPh sb="26" eb="28">
      <t>テキセイ</t>
    </rPh>
    <rPh sb="29" eb="31">
      <t>コウジ</t>
    </rPh>
    <rPh sb="32" eb="34">
      <t>セコウ</t>
    </rPh>
    <rPh sb="42" eb="44">
      <t>カクニン</t>
    </rPh>
    <phoneticPr fontId="1"/>
  </si>
  <si>
    <t>耐震改修工事完了確認者</t>
    <rPh sb="0" eb="2">
      <t>タイシン</t>
    </rPh>
    <rPh sb="2" eb="4">
      <t>カイシュウ</t>
    </rPh>
    <rPh sb="4" eb="6">
      <t>コウジ</t>
    </rPh>
    <rPh sb="6" eb="8">
      <t>カンリョウ</t>
    </rPh>
    <rPh sb="8" eb="10">
      <t>カクニン</t>
    </rPh>
    <rPh sb="10" eb="11">
      <t>シャ</t>
    </rPh>
    <phoneticPr fontId="1"/>
  </si>
  <si>
    <t>建築士資格</t>
    <rPh sb="0" eb="2">
      <t>ケンチク</t>
    </rPh>
    <rPh sb="2" eb="3">
      <t>シ</t>
    </rPh>
    <rPh sb="3" eb="5">
      <t>シカク</t>
    </rPh>
    <phoneticPr fontId="1"/>
  </si>
  <si>
    <t>（</t>
    <phoneticPr fontId="1"/>
  </si>
  <si>
    <t>一級</t>
    <rPh sb="0" eb="2">
      <t>イッキュウ</t>
    </rPh>
    <phoneticPr fontId="1"/>
  </si>
  <si>
    <t>・</t>
    <phoneticPr fontId="1"/>
  </si>
  <si>
    <t>二級</t>
    <rPh sb="0" eb="2">
      <t>ニキュウ</t>
    </rPh>
    <phoneticPr fontId="1"/>
  </si>
  <si>
    <t>・</t>
    <phoneticPr fontId="1"/>
  </si>
  <si>
    <t>木造</t>
    <rPh sb="0" eb="2">
      <t>モクゾウ</t>
    </rPh>
    <phoneticPr fontId="1"/>
  </si>
  <si>
    <t>）</t>
    <phoneticPr fontId="1"/>
  </si>
  <si>
    <t>建築士</t>
    <rPh sb="0" eb="2">
      <t>ケンチク</t>
    </rPh>
    <rPh sb="2" eb="3">
      <t>シ</t>
    </rPh>
    <phoneticPr fontId="1"/>
  </si>
  <si>
    <t>登録第</t>
    <rPh sb="0" eb="2">
      <t>トウロク</t>
    </rPh>
    <rPh sb="2" eb="3">
      <t>ダイ</t>
    </rPh>
    <phoneticPr fontId="1"/>
  </si>
  <si>
    <t>号</t>
    <rPh sb="0" eb="1">
      <t>ゴウ</t>
    </rPh>
    <phoneticPr fontId="1"/>
  </si>
  <si>
    <t>様式第13号（第17条関係）</t>
    <rPh sb="0" eb="2">
      <t>ヨウシキ</t>
    </rPh>
    <rPh sb="2" eb="3">
      <t>ダイ</t>
    </rPh>
    <rPh sb="5" eb="6">
      <t>ゴウ</t>
    </rPh>
    <rPh sb="7" eb="8">
      <t>ダイ</t>
    </rPh>
    <rPh sb="10" eb="11">
      <t>ジョウ</t>
    </rPh>
    <rPh sb="11" eb="13">
      <t>カンケイ</t>
    </rPh>
    <phoneticPr fontId="1"/>
  </si>
  <si>
    <t>木造住宅耐震改修工事費等補助金支払請求書</t>
    <rPh sb="0" eb="2">
      <t>モクゾウ</t>
    </rPh>
    <rPh sb="2" eb="4">
      <t>ジュウタク</t>
    </rPh>
    <rPh sb="4" eb="6">
      <t>タイシン</t>
    </rPh>
    <rPh sb="6" eb="8">
      <t>カイシュウ</t>
    </rPh>
    <rPh sb="8" eb="10">
      <t>コウジ</t>
    </rPh>
    <rPh sb="10" eb="11">
      <t>ヒ</t>
    </rPh>
    <rPh sb="11" eb="12">
      <t>トウ</t>
    </rPh>
    <rPh sb="12" eb="14">
      <t>ホジョ</t>
    </rPh>
    <rPh sb="15" eb="17">
      <t>シハライ</t>
    </rPh>
    <rPh sb="17" eb="20">
      <t>セイキュウショ</t>
    </rPh>
    <phoneticPr fontId="1"/>
  </si>
  <si>
    <t>　岡崎市住宅・建築物耐震化事業補助金交付要綱第１７条第１項の規定に基づき、下記のとおり補助金を請求します。</t>
    <rPh sb="1" eb="4">
      <t>オカザキシ</t>
    </rPh>
    <rPh sb="4" eb="6">
      <t>ジュウタク</t>
    </rPh>
    <rPh sb="7" eb="10">
      <t>ケンチクブツ</t>
    </rPh>
    <rPh sb="10" eb="13">
      <t>タイシンカ</t>
    </rPh>
    <rPh sb="13" eb="15">
      <t>ジギョウ</t>
    </rPh>
    <rPh sb="15" eb="18">
      <t>ホジョキン</t>
    </rPh>
    <rPh sb="18" eb="20">
      <t>コウフ</t>
    </rPh>
    <rPh sb="20" eb="22">
      <t>ヨウコウ</t>
    </rPh>
    <rPh sb="22" eb="23">
      <t>ダイ</t>
    </rPh>
    <rPh sb="25" eb="26">
      <t>ジョウ</t>
    </rPh>
    <rPh sb="26" eb="27">
      <t>ダイ</t>
    </rPh>
    <rPh sb="28" eb="29">
      <t>コウ</t>
    </rPh>
    <rPh sb="30" eb="32">
      <t>キテイ</t>
    </rPh>
    <rPh sb="33" eb="34">
      <t>モト</t>
    </rPh>
    <rPh sb="37" eb="39">
      <t>カキ</t>
    </rPh>
    <rPh sb="43" eb="46">
      <t>ホジョキン</t>
    </rPh>
    <rPh sb="47" eb="49">
      <t>セイキュウ</t>
    </rPh>
    <phoneticPr fontId="1"/>
  </si>
  <si>
    <t>２　請求額</t>
    <rPh sb="2" eb="4">
      <t>セイキュウ</t>
    </rPh>
    <rPh sb="4" eb="5">
      <t>ガク</t>
    </rPh>
    <phoneticPr fontId="1"/>
  </si>
  <si>
    <t>金　額</t>
    <rPh sb="0" eb="1">
      <t>キン</t>
    </rPh>
    <rPh sb="2" eb="3">
      <t>ガク</t>
    </rPh>
    <phoneticPr fontId="1"/>
  </si>
  <si>
    <t>百</t>
    <rPh sb="0" eb="1">
      <t>ヒャク</t>
    </rPh>
    <phoneticPr fontId="1"/>
  </si>
  <si>
    <t>十</t>
    <rPh sb="0" eb="1">
      <t>ジュウ</t>
    </rPh>
    <phoneticPr fontId="1"/>
  </si>
  <si>
    <t>万</t>
    <rPh sb="0" eb="1">
      <t>マン</t>
    </rPh>
    <phoneticPr fontId="1"/>
  </si>
  <si>
    <t>千</t>
    <rPh sb="0" eb="1">
      <t>セン</t>
    </rPh>
    <phoneticPr fontId="1"/>
  </si>
  <si>
    <t>３　振込先</t>
    <rPh sb="2" eb="4">
      <t>フリコミ</t>
    </rPh>
    <rPh sb="4" eb="5">
      <t>サキ</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</si>
  <si>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</si>
  <si>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</si>
  <si>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銀行</t>
    <rPh sb="0" eb="2">
      <t>ギンコウ</t>
    </rPh>
    <phoneticPr fontId="1"/>
  </si>
  <si>
    <t>本店</t>
    <rPh sb="0" eb="2">
      <t>ホンテン</t>
    </rPh>
    <phoneticPr fontId="1"/>
  </si>
  <si>
    <t>金庫</t>
    <rPh sb="0" eb="2">
      <t>キンコ</t>
    </rPh>
    <phoneticPr fontId="1"/>
  </si>
  <si>
    <t>支店</t>
    <rPh sb="0" eb="2">
      <t>シテン</t>
    </rPh>
    <phoneticPr fontId="1"/>
  </si>
  <si>
    <t>農協</t>
    <rPh sb="0" eb="2">
      <t>ノウキョウ</t>
    </rPh>
    <phoneticPr fontId="1"/>
  </si>
  <si>
    <t>支所</t>
    <rPh sb="0" eb="2">
      <t>シショ</t>
    </rPh>
    <phoneticPr fontId="1"/>
  </si>
  <si>
    <t>預金の種類</t>
    <rPh sb="0" eb="2">
      <t>ヨキン</t>
    </rPh>
    <rPh sb="3" eb="5">
      <t>シュルイ</t>
    </rPh>
    <phoneticPr fontId="1"/>
  </si>
  <si>
    <t>普通</t>
    <rPh sb="0" eb="2">
      <t>フツウ</t>
    </rPh>
    <phoneticPr fontId="1"/>
  </si>
  <si>
    <t>・</t>
    <phoneticPr fontId="1"/>
  </si>
  <si>
    <t>当座</t>
    <rPh sb="0" eb="2">
      <t>トウザ</t>
    </rPh>
    <phoneticPr fontId="1"/>
  </si>
  <si>
    <t>口 座 番 号</t>
    <rPh sb="0" eb="1">
      <t>クチ</t>
    </rPh>
    <rPh sb="2" eb="3">
      <t>ザ</t>
    </rPh>
    <rPh sb="4" eb="5">
      <t>バン</t>
    </rPh>
    <rPh sb="6" eb="7">
      <t>ゴウ</t>
    </rPh>
    <phoneticPr fontId="1"/>
  </si>
  <si>
    <t>フ リ ガ ナ</t>
    <phoneticPr fontId="1"/>
  </si>
  <si>
    <t>口 座 名 義</t>
    <rPh sb="0" eb="1">
      <t>クチ</t>
    </rPh>
    <rPh sb="2" eb="3">
      <t>ザ</t>
    </rPh>
    <rPh sb="4" eb="5">
      <t>メイ</t>
    </rPh>
    <rPh sb="6" eb="7">
      <t>ヨシ</t>
    </rPh>
    <phoneticPr fontId="1"/>
  </si>
  <si>
    <t>様式第５号（第12条関係）</t>
    <rPh sb="0" eb="2">
      <t>ヨウシキ</t>
    </rPh>
    <rPh sb="2" eb="3">
      <t>ダイ</t>
    </rPh>
    <rPh sb="4" eb="5">
      <t>ゴウ</t>
    </rPh>
    <rPh sb="6" eb="7">
      <t>ダイ</t>
    </rPh>
    <rPh sb="9" eb="10">
      <t>ジョウ</t>
    </rPh>
    <rPh sb="10" eb="12">
      <t>カンケイ</t>
    </rPh>
    <phoneticPr fontId="1"/>
  </si>
  <si>
    <t>木造住宅耐震改修工事費等補助事業承継届</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ショウケイ</t>
    </rPh>
    <rPh sb="18" eb="19">
      <t>トドケ</t>
    </rPh>
    <phoneticPr fontId="1"/>
  </si>
  <si>
    <t>定通知のありました木造住宅耐震改修工事費等補助事業について、岡崎市住宅・建築物耐震化事業補助金交付要綱第１２条第１項の規定により、関係書類を添えて届出します。また、同要綱第３条第１項第３号の規定により、暴力団排除のため関係する官公庁へ照会することに同意します。</t>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3">
      <t>オカザキシ</t>
    </rPh>
    <rPh sb="33" eb="35">
      <t>ジュウタク</t>
    </rPh>
    <rPh sb="36" eb="39">
      <t>ケンチクブツ</t>
    </rPh>
    <rPh sb="39" eb="42">
      <t>タイシンカ</t>
    </rPh>
    <rPh sb="42" eb="44">
      <t>ジギョウ</t>
    </rPh>
    <rPh sb="44" eb="47">
      <t>ホジョキン</t>
    </rPh>
    <rPh sb="47" eb="49">
      <t>コウフ</t>
    </rPh>
    <rPh sb="49" eb="51">
      <t>ヨウコウ</t>
    </rPh>
    <rPh sb="51" eb="52">
      <t>ダイ</t>
    </rPh>
    <rPh sb="54" eb="55">
      <t>ジョウ</t>
    </rPh>
    <rPh sb="55" eb="56">
      <t>ダイ</t>
    </rPh>
    <rPh sb="57" eb="58">
      <t>コウ</t>
    </rPh>
    <rPh sb="59" eb="61">
      <t>キテイ</t>
    </rPh>
    <rPh sb="65" eb="67">
      <t>カンケイ</t>
    </rPh>
    <rPh sb="67" eb="69">
      <t>ショルイ</t>
    </rPh>
    <rPh sb="70" eb="71">
      <t>ソ</t>
    </rPh>
    <rPh sb="73" eb="75">
      <t>トドケデ</t>
    </rPh>
    <phoneticPr fontId="1"/>
  </si>
  <si>
    <t>２　所在地</t>
    <rPh sb="2" eb="5">
      <t>ショザイチ</t>
    </rPh>
    <phoneticPr fontId="1"/>
  </si>
  <si>
    <t>３　申請者</t>
    <rPh sb="2" eb="5">
      <t>シンセイシャ</t>
    </rPh>
    <phoneticPr fontId="1"/>
  </si>
  <si>
    <t>変更前</t>
    <rPh sb="0" eb="2">
      <t>ヘンコウ</t>
    </rPh>
    <rPh sb="2" eb="3">
      <t>マエ</t>
    </rPh>
    <phoneticPr fontId="1"/>
  </si>
  <si>
    <t>フリガナ</t>
    <phoneticPr fontId="1"/>
  </si>
  <si>
    <t>変更後</t>
    <rPh sb="0" eb="2">
      <t>ヘンコウ</t>
    </rPh>
    <rPh sb="2" eb="3">
      <t>ゴ</t>
    </rPh>
    <phoneticPr fontId="1"/>
  </si>
  <si>
    <t>日</t>
    <rPh sb="0" eb="1">
      <t>ヒ</t>
    </rPh>
    <phoneticPr fontId="1"/>
  </si>
  <si>
    <t>４　承継の理由</t>
    <rPh sb="2" eb="4">
      <t>ショウケイ</t>
    </rPh>
    <rPh sb="5" eb="7">
      <t>リユウ</t>
    </rPh>
    <phoneticPr fontId="1"/>
  </si>
  <si>
    <t>５　承継の日</t>
    <rPh sb="2" eb="4">
      <t>ショウケイ</t>
    </rPh>
    <rPh sb="5" eb="6">
      <t>ヒ</t>
    </rPh>
    <phoneticPr fontId="1"/>
  </si>
  <si>
    <t>６　添付書類</t>
    <rPh sb="2" eb="4">
      <t>テンプ</t>
    </rPh>
    <rPh sb="4" eb="6">
      <t>ショルイ</t>
    </rPh>
    <phoneticPr fontId="1"/>
  </si>
  <si>
    <t>(1)　改修建物について相続権を有する者全ての同意書</t>
    <phoneticPr fontId="1"/>
  </si>
  <si>
    <t>(2)　承継人の納税証明書</t>
    <rPh sb="4" eb="6">
      <t>ショウケイ</t>
    </rPh>
    <rPh sb="6" eb="7">
      <t>ニン</t>
    </rPh>
    <rPh sb="8" eb="10">
      <t>ノウゼイ</t>
    </rPh>
    <rPh sb="10" eb="13">
      <t>ショウメイショ</t>
    </rPh>
    <phoneticPr fontId="1"/>
  </si>
  <si>
    <t>様式第６号（第13条関係）</t>
    <rPh sb="0" eb="2">
      <t>ヨウシキ</t>
    </rPh>
    <rPh sb="2" eb="3">
      <t>ダイ</t>
    </rPh>
    <rPh sb="4" eb="5">
      <t>ゴウ</t>
    </rPh>
    <rPh sb="6" eb="7">
      <t>ダイ</t>
    </rPh>
    <rPh sb="9" eb="10">
      <t>ジョウ</t>
    </rPh>
    <rPh sb="10" eb="12">
      <t>カンケイ</t>
    </rPh>
    <phoneticPr fontId="1"/>
  </si>
  <si>
    <t>木造住宅耐震改修工事費等補助金変更承認申請書</t>
    <rPh sb="0" eb="2">
      <t>モクゾウ</t>
    </rPh>
    <rPh sb="2" eb="4">
      <t>ジュウタク</t>
    </rPh>
    <rPh sb="4" eb="6">
      <t>タイシン</t>
    </rPh>
    <rPh sb="6" eb="8">
      <t>カイシュウ</t>
    </rPh>
    <rPh sb="8" eb="10">
      <t>コウジ</t>
    </rPh>
    <rPh sb="10" eb="11">
      <t>ヒ</t>
    </rPh>
    <rPh sb="11" eb="12">
      <t>トウ</t>
    </rPh>
    <rPh sb="12" eb="14">
      <t>ホジョ</t>
    </rPh>
    <rPh sb="15" eb="17">
      <t>ヘンコウ</t>
    </rPh>
    <rPh sb="17" eb="19">
      <t>ショウニン</t>
    </rPh>
    <rPh sb="19" eb="22">
      <t>シンセイショ</t>
    </rPh>
    <phoneticPr fontId="1"/>
  </si>
  <si>
    <t>定通知のありました木造住宅耐震改修工事費等補助事業について、下記のとおり変更したいので、関係書類を添えて申請します。</t>
    <rPh sb="0" eb="1">
      <t>サダム</t>
    </rPh>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2">
      <t>カキ</t>
    </rPh>
    <rPh sb="36" eb="38">
      <t>ヘンコウ</t>
    </rPh>
    <rPh sb="44" eb="46">
      <t>カンケイ</t>
    </rPh>
    <rPh sb="46" eb="48">
      <t>ショルイ</t>
    </rPh>
    <rPh sb="49" eb="50">
      <t>ソ</t>
    </rPh>
    <rPh sb="52" eb="54">
      <t>シンセイ</t>
    </rPh>
    <phoneticPr fontId="1"/>
  </si>
  <si>
    <t>２　変更の内容</t>
    <rPh sb="2" eb="4">
      <t>ヘンコウ</t>
    </rPh>
    <rPh sb="5" eb="7">
      <t>ナイヨウ</t>
    </rPh>
    <phoneticPr fontId="1"/>
  </si>
  <si>
    <t>(1)　改修工事の変更</t>
    <rPh sb="4" eb="6">
      <t>カイシュウ</t>
    </rPh>
    <rPh sb="6" eb="8">
      <t>コウジ</t>
    </rPh>
    <rPh sb="9" eb="11">
      <t>ヘンコウ</t>
    </rPh>
    <phoneticPr fontId="1"/>
  </si>
  <si>
    <t>施工箇所</t>
    <rPh sb="0" eb="2">
      <t>セコウ</t>
    </rPh>
    <rPh sb="2" eb="4">
      <t>カショ</t>
    </rPh>
    <phoneticPr fontId="1"/>
  </si>
  <si>
    <t>・</t>
    <phoneticPr fontId="1"/>
  </si>
  <si>
    <t>施工方法</t>
    <rPh sb="0" eb="2">
      <t>セコウ</t>
    </rPh>
    <rPh sb="2" eb="4">
      <t>ホウホウ</t>
    </rPh>
    <phoneticPr fontId="1"/>
  </si>
  <si>
    <t>(2)　補助金の額の変更</t>
    <rPh sb="4" eb="7">
      <t>ホジョキン</t>
    </rPh>
    <rPh sb="8" eb="9">
      <t>ガク</t>
    </rPh>
    <rPh sb="10" eb="12">
      <t>ヘンコウ</t>
    </rPh>
    <phoneticPr fontId="1"/>
  </si>
  <si>
    <t>有</t>
    <rPh sb="0" eb="1">
      <t>アリ</t>
    </rPh>
    <phoneticPr fontId="1"/>
  </si>
  <si>
    <t>・</t>
    <phoneticPr fontId="1"/>
  </si>
  <si>
    <t>無</t>
    <rPh sb="0" eb="1">
      <t>ナ</t>
    </rPh>
    <phoneticPr fontId="1"/>
  </si>
  <si>
    <t>(3)　補助金の額</t>
    <rPh sb="4" eb="7">
      <t>ホジョキン</t>
    </rPh>
    <rPh sb="8" eb="9">
      <t>ガク</t>
    </rPh>
    <phoneticPr fontId="1"/>
  </si>
  <si>
    <t>３　変更の理由</t>
    <rPh sb="2" eb="4">
      <t>ヘンコウ</t>
    </rPh>
    <rPh sb="5" eb="7">
      <t>リユウ</t>
    </rPh>
    <phoneticPr fontId="1"/>
  </si>
  <si>
    <t>(1)　木造住宅耐震改修工事（変更）計画書（別紙１）</t>
    <rPh sb="4" eb="6">
      <t>モクゾウ</t>
    </rPh>
    <rPh sb="6" eb="8">
      <t>ジュウタク</t>
    </rPh>
    <rPh sb="8" eb="10">
      <t>タイシン</t>
    </rPh>
    <rPh sb="10" eb="12">
      <t>カイシュウ</t>
    </rPh>
    <rPh sb="12" eb="14">
      <t>コウジ</t>
    </rPh>
    <rPh sb="15" eb="17">
      <t>ヘンコウ</t>
    </rPh>
    <rPh sb="18" eb="21">
      <t>ケイカクショ</t>
    </rPh>
    <rPh sb="22" eb="24">
      <t>ベッシ</t>
    </rPh>
    <phoneticPr fontId="1"/>
  </si>
  <si>
    <t>(2)　その他市長が必要と認める書類</t>
    <rPh sb="6" eb="7">
      <t>タ</t>
    </rPh>
    <rPh sb="7" eb="9">
      <t>シチョウ</t>
    </rPh>
    <rPh sb="10" eb="12">
      <t>ヒツヨウ</t>
    </rPh>
    <rPh sb="13" eb="14">
      <t>ミト</t>
    </rPh>
    <rPh sb="16" eb="18">
      <t>ショルイ</t>
    </rPh>
    <phoneticPr fontId="1"/>
  </si>
  <si>
    <t>様式第８号（第13条関係）</t>
    <rPh sb="0" eb="2">
      <t>ヨウシキ</t>
    </rPh>
    <rPh sb="2" eb="3">
      <t>ダイ</t>
    </rPh>
    <rPh sb="4" eb="5">
      <t>ゴウ</t>
    </rPh>
    <rPh sb="6" eb="7">
      <t>ダイ</t>
    </rPh>
    <rPh sb="9" eb="10">
      <t>ジョウ</t>
    </rPh>
    <rPh sb="10" eb="12">
      <t>カンケイ</t>
    </rPh>
    <phoneticPr fontId="1"/>
  </si>
  <si>
    <t>木造住宅耐震改修工事費等補助事業変更届</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ヘンコウ</t>
    </rPh>
    <rPh sb="18" eb="19">
      <t>トドケ</t>
    </rPh>
    <phoneticPr fontId="1"/>
  </si>
  <si>
    <t>様式第９号（第13条関係）</t>
    <rPh sb="0" eb="2">
      <t>ヨウシキ</t>
    </rPh>
    <rPh sb="2" eb="3">
      <t>ダイ</t>
    </rPh>
    <rPh sb="4" eb="5">
      <t>ゴウ</t>
    </rPh>
    <rPh sb="6" eb="7">
      <t>ダイ</t>
    </rPh>
    <rPh sb="9" eb="10">
      <t>ジョウ</t>
    </rPh>
    <rPh sb="10" eb="12">
      <t>カンケイ</t>
    </rPh>
    <phoneticPr fontId="1"/>
  </si>
  <si>
    <t>木造住宅耐震改修工事費等補助事業遅延報告書</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チエン</t>
    </rPh>
    <rPh sb="18" eb="21">
      <t>ホウコクショ</t>
    </rPh>
    <phoneticPr fontId="1"/>
  </si>
  <si>
    <t>定通知のありました木造住宅耐震改修工事費等補助事業について、下記のとおり工事の遅延等が生じたので報告します。</t>
    <rPh sb="0" eb="1">
      <t>サダム</t>
    </rPh>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2">
      <t>カキ</t>
    </rPh>
    <rPh sb="36" eb="38">
      <t>コウジ</t>
    </rPh>
    <rPh sb="39" eb="41">
      <t>チエン</t>
    </rPh>
    <rPh sb="41" eb="42">
      <t>トウ</t>
    </rPh>
    <rPh sb="43" eb="44">
      <t>ショウ</t>
    </rPh>
    <rPh sb="48" eb="50">
      <t>ホウコク</t>
    </rPh>
    <phoneticPr fontId="1"/>
  </si>
  <si>
    <t>２　遅延の内容</t>
    <rPh sb="2" eb="4">
      <t>チエン</t>
    </rPh>
    <rPh sb="5" eb="7">
      <t>ナイヨウ</t>
    </rPh>
    <phoneticPr fontId="1"/>
  </si>
  <si>
    <t>３　遅延の理由</t>
    <rPh sb="2" eb="4">
      <t>チエン</t>
    </rPh>
    <rPh sb="5" eb="7">
      <t>リユウ</t>
    </rPh>
    <phoneticPr fontId="1"/>
  </si>
  <si>
    <t>４　予定工事期間</t>
    <rPh sb="2" eb="4">
      <t>ヨテイ</t>
    </rPh>
    <rPh sb="4" eb="6">
      <t>コウジ</t>
    </rPh>
    <rPh sb="6" eb="8">
      <t>キカン</t>
    </rPh>
    <phoneticPr fontId="1"/>
  </si>
  <si>
    <t>様式第10号（第14条関係）</t>
    <rPh sb="0" eb="2">
      <t>ヨウシキ</t>
    </rPh>
    <rPh sb="2" eb="3">
      <t>ダイ</t>
    </rPh>
    <rPh sb="5" eb="6">
      <t>ゴウ</t>
    </rPh>
    <rPh sb="7" eb="8">
      <t>ダイ</t>
    </rPh>
    <rPh sb="10" eb="11">
      <t>ジョウ</t>
    </rPh>
    <rPh sb="11" eb="13">
      <t>カンケイ</t>
    </rPh>
    <phoneticPr fontId="1"/>
  </si>
  <si>
    <t>木造住宅耐震改修工事費等補助事業廃止（中止）届</t>
    <rPh sb="0" eb="2">
      <t>モクゾウ</t>
    </rPh>
    <rPh sb="2" eb="4">
      <t>ジュウタク</t>
    </rPh>
    <rPh sb="4" eb="6">
      <t>タイシン</t>
    </rPh>
    <rPh sb="6" eb="8">
      <t>カイシュウ</t>
    </rPh>
    <rPh sb="8" eb="10">
      <t>コウジ</t>
    </rPh>
    <rPh sb="10" eb="11">
      <t>ヒ</t>
    </rPh>
    <rPh sb="11" eb="12">
      <t>トウ</t>
    </rPh>
    <rPh sb="12" eb="14">
      <t>ホジョ</t>
    </rPh>
    <rPh sb="14" eb="16">
      <t>ジギョウ</t>
    </rPh>
    <rPh sb="16" eb="18">
      <t>ハイシ</t>
    </rPh>
    <rPh sb="19" eb="21">
      <t>チュウシ</t>
    </rPh>
    <rPh sb="22" eb="23">
      <t>トドケ</t>
    </rPh>
    <phoneticPr fontId="1"/>
  </si>
  <si>
    <t>定通知のありました木造住宅耐震改修工事費等補助事業について、下記のとおり事業を廃止（中止）したいので届出します。</t>
    <rPh sb="0" eb="1">
      <t>サダム</t>
    </rPh>
    <rPh sb="1" eb="3">
      <t>ツウチ</t>
    </rPh>
    <rPh sb="9" eb="11">
      <t>モクゾウ</t>
    </rPh>
    <rPh sb="11" eb="13">
      <t>ジュウタク</t>
    </rPh>
    <rPh sb="13" eb="15">
      <t>タイシン</t>
    </rPh>
    <rPh sb="15" eb="17">
      <t>カイシュウ</t>
    </rPh>
    <rPh sb="17" eb="19">
      <t>コウジ</t>
    </rPh>
    <rPh sb="19" eb="20">
      <t>ヒ</t>
    </rPh>
    <rPh sb="20" eb="21">
      <t>トウ</t>
    </rPh>
    <rPh sb="21" eb="23">
      <t>ホジョ</t>
    </rPh>
    <rPh sb="23" eb="25">
      <t>ジギョウ</t>
    </rPh>
    <rPh sb="30" eb="32">
      <t>カキ</t>
    </rPh>
    <rPh sb="36" eb="38">
      <t>ジギョウ</t>
    </rPh>
    <rPh sb="39" eb="41">
      <t>ハイシ</t>
    </rPh>
    <rPh sb="42" eb="44">
      <t>チュウシ</t>
    </rPh>
    <rPh sb="50" eb="52">
      <t>トドケデ</t>
    </rPh>
    <phoneticPr fontId="1"/>
  </si>
  <si>
    <t>２　廃止（中止）の理由</t>
    <rPh sb="2" eb="4">
      <t>ハイシ</t>
    </rPh>
    <rPh sb="5" eb="7">
      <t>チュウシ</t>
    </rPh>
    <rPh sb="9" eb="11">
      <t>リユウ</t>
    </rPh>
    <phoneticPr fontId="1"/>
  </si>
  <si>
    <t>３　添付書類</t>
    <rPh sb="2" eb="4">
      <t>テンプ</t>
    </rPh>
    <rPh sb="4" eb="6">
      <t>ショルイ</t>
    </rPh>
    <phoneticPr fontId="1"/>
  </si>
  <si>
    <t>項目</t>
    <rPh sb="0" eb="2">
      <t>コウモク</t>
    </rPh>
    <phoneticPr fontId="1"/>
  </si>
  <si>
    <t>入力</t>
    <rPh sb="0" eb="2">
      <t>ニュウリョク</t>
    </rPh>
    <phoneticPr fontId="1"/>
  </si>
  <si>
    <t>１．建物所有者の概要</t>
    <rPh sb="2" eb="4">
      <t>タテモノ</t>
    </rPh>
    <rPh sb="4" eb="7">
      <t>ショユウシャ</t>
    </rPh>
    <rPh sb="8" eb="10">
      <t>ガイヨウ</t>
    </rPh>
    <phoneticPr fontId="1"/>
  </si>
  <si>
    <t>郵便番号</t>
    <rPh sb="0" eb="4">
      <t>ユウビンバンゴウ</t>
    </rPh>
    <phoneticPr fontId="1"/>
  </si>
  <si>
    <t>氏名</t>
    <rPh sb="0" eb="2">
      <t>シメイ</t>
    </rPh>
    <phoneticPr fontId="1"/>
  </si>
  <si>
    <t>生まれた年の元号</t>
    <rPh sb="0" eb="1">
      <t>ウ</t>
    </rPh>
    <rPh sb="4" eb="5">
      <t>トシ</t>
    </rPh>
    <rPh sb="6" eb="8">
      <t>ゲンゴウ</t>
    </rPh>
    <phoneticPr fontId="1"/>
  </si>
  <si>
    <t>生まれた年</t>
    <rPh sb="0" eb="1">
      <t>ウ</t>
    </rPh>
    <rPh sb="4" eb="5">
      <t>トシ</t>
    </rPh>
    <phoneticPr fontId="1"/>
  </si>
  <si>
    <t>生まれた月</t>
    <rPh sb="0" eb="1">
      <t>ウ</t>
    </rPh>
    <rPh sb="4" eb="5">
      <t>ツキ</t>
    </rPh>
    <phoneticPr fontId="1"/>
  </si>
  <si>
    <t>生まれた日</t>
    <rPh sb="0" eb="1">
      <t>ウ</t>
    </rPh>
    <rPh sb="4" eb="5">
      <t>ヒ</t>
    </rPh>
    <phoneticPr fontId="1"/>
  </si>
  <si>
    <t>(1)建物所有者と同じ</t>
    <rPh sb="3" eb="5">
      <t>タテモノ</t>
    </rPh>
    <rPh sb="5" eb="8">
      <t>ショユウシャ</t>
    </rPh>
    <rPh sb="9" eb="10">
      <t>オナ</t>
    </rPh>
    <phoneticPr fontId="1"/>
  </si>
  <si>
    <t>(2)上記(1)以外</t>
    <phoneticPr fontId="1"/>
  </si>
  <si>
    <t>３．相談者の概要</t>
    <rPh sb="2" eb="5">
      <t>ソウダンシャ</t>
    </rPh>
    <rPh sb="6" eb="8">
      <t>ガイヨウ</t>
    </rPh>
    <phoneticPr fontId="1"/>
  </si>
  <si>
    <t>(2)施工業者等</t>
    <rPh sb="3" eb="5">
      <t>セコウ</t>
    </rPh>
    <rPh sb="5" eb="7">
      <t>ギョウシャ</t>
    </rPh>
    <rPh sb="7" eb="8">
      <t>トウ</t>
    </rPh>
    <phoneticPr fontId="1"/>
  </si>
  <si>
    <t>(3)上記(1)(2)以外</t>
    <rPh sb="3" eb="5">
      <t>ジョウキ</t>
    </rPh>
    <rPh sb="11" eb="13">
      <t>イガイ</t>
    </rPh>
    <phoneticPr fontId="1"/>
  </si>
  <si>
    <t>申請者との関係</t>
    <rPh sb="0" eb="3">
      <t>シンセイシャ</t>
    </rPh>
    <rPh sb="5" eb="7">
      <t>カンケイ</t>
    </rPh>
    <phoneticPr fontId="1"/>
  </si>
  <si>
    <t>(2)
(3)
の
場
合</t>
    <rPh sb="10" eb="11">
      <t>ジョウ</t>
    </rPh>
    <rPh sb="12" eb="13">
      <t>ゴウ</t>
    </rPh>
    <phoneticPr fontId="1"/>
  </si>
  <si>
    <t>フリガナ</t>
    <phoneticPr fontId="1"/>
  </si>
  <si>
    <t>４．申請予定建築物の概要</t>
    <rPh sb="2" eb="4">
      <t>シンセイ</t>
    </rPh>
    <rPh sb="4" eb="6">
      <t>ヨテイ</t>
    </rPh>
    <rPh sb="6" eb="9">
      <t>ケンチクブツ</t>
    </rPh>
    <rPh sb="10" eb="12">
      <t>ガイヨウ</t>
    </rPh>
    <phoneticPr fontId="1"/>
  </si>
  <si>
    <t>元号</t>
    <rPh sb="0" eb="2">
      <t>ゲンゴウ</t>
    </rPh>
    <phoneticPr fontId="1"/>
  </si>
  <si>
    <t>建築年</t>
    <rPh sb="0" eb="2">
      <t>ケンチク</t>
    </rPh>
    <rPh sb="2" eb="3">
      <t>ネン</t>
    </rPh>
    <phoneticPr fontId="1"/>
  </si>
  <si>
    <t>建築月</t>
    <rPh sb="0" eb="2">
      <t>ケンチク</t>
    </rPh>
    <rPh sb="2" eb="3">
      <t>ツキ</t>
    </rPh>
    <phoneticPr fontId="1"/>
  </si>
  <si>
    <t>用途</t>
    <rPh sb="0" eb="2">
      <t>ヨウト</t>
    </rPh>
    <phoneticPr fontId="1"/>
  </si>
  <si>
    <t>階数</t>
    <rPh sb="0" eb="2">
      <t>カイスウ</t>
    </rPh>
    <phoneticPr fontId="1"/>
  </si>
  <si>
    <t>地下</t>
    <rPh sb="0" eb="2">
      <t>チカ</t>
    </rPh>
    <phoneticPr fontId="1"/>
  </si>
  <si>
    <t>搭屋</t>
    <rPh sb="0" eb="2">
      <t>トウヤ</t>
    </rPh>
    <phoneticPr fontId="1"/>
  </si>
  <si>
    <t>１階床面積</t>
    <rPh sb="1" eb="2">
      <t>カイ</t>
    </rPh>
    <rPh sb="2" eb="5">
      <t>ユカメンセキ</t>
    </rPh>
    <phoneticPr fontId="1"/>
  </si>
  <si>
    <t>２階床面積</t>
    <rPh sb="1" eb="2">
      <t>カイ</t>
    </rPh>
    <rPh sb="2" eb="5">
      <t>ユカメンセキ</t>
    </rPh>
    <phoneticPr fontId="1"/>
  </si>
  <si>
    <t>診断結果（最小値）</t>
    <rPh sb="0" eb="2">
      <t>シンダン</t>
    </rPh>
    <rPh sb="2" eb="4">
      <t>ケッカ</t>
    </rPh>
    <rPh sb="5" eb="8">
      <t>サイショウチ</t>
    </rPh>
    <phoneticPr fontId="1"/>
  </si>
  <si>
    <t>５．申請予定工事の概要</t>
    <rPh sb="2" eb="4">
      <t>シンセイ</t>
    </rPh>
    <rPh sb="4" eb="6">
      <t>ヨテイ</t>
    </rPh>
    <rPh sb="6" eb="8">
      <t>コウジ</t>
    </rPh>
    <rPh sb="9" eb="11">
      <t>ガイヨウ</t>
    </rPh>
    <phoneticPr fontId="1"/>
  </si>
  <si>
    <t>工事</t>
    <rPh sb="0" eb="2">
      <t>コウジ</t>
    </rPh>
    <phoneticPr fontId="1"/>
  </si>
  <si>
    <t>着手予定</t>
    <rPh sb="0" eb="2">
      <t>チャクシュ</t>
    </rPh>
    <rPh sb="2" eb="4">
      <t>ヨテイ</t>
    </rPh>
    <phoneticPr fontId="1"/>
  </si>
  <si>
    <t>年(令和)</t>
    <rPh sb="0" eb="1">
      <t>ヘイネン</t>
    </rPh>
    <rPh sb="2" eb="4">
      <t>レイワ</t>
    </rPh>
    <phoneticPr fontId="1"/>
  </si>
  <si>
    <t>月</t>
    <rPh sb="0" eb="1">
      <t>ツキ</t>
    </rPh>
    <phoneticPr fontId="1"/>
  </si>
  <si>
    <t>完了予定</t>
    <rPh sb="0" eb="2">
      <t>カンリョウ</t>
    </rPh>
    <rPh sb="2" eb="4">
      <t>ヨテイ</t>
    </rPh>
    <phoneticPr fontId="1"/>
  </si>
  <si>
    <t>年(令和)</t>
    <rPh sb="0" eb="1">
      <t>ネン</t>
    </rPh>
    <rPh sb="2" eb="4">
      <t>レイワ</t>
    </rPh>
    <phoneticPr fontId="1"/>
  </si>
  <si>
    <t>６．建築物の概要</t>
    <rPh sb="2" eb="5">
      <t>ケンチクブツ</t>
    </rPh>
    <rPh sb="6" eb="8">
      <t>ガイヨウ</t>
    </rPh>
    <phoneticPr fontId="1"/>
  </si>
  <si>
    <t>区域等</t>
    <rPh sb="0" eb="2">
      <t>クイキ</t>
    </rPh>
    <rPh sb="2" eb="3">
      <t>トウ</t>
    </rPh>
    <phoneticPr fontId="1"/>
  </si>
  <si>
    <t>土地区画整理事業</t>
    <rPh sb="0" eb="2">
      <t>トチ</t>
    </rPh>
    <rPh sb="2" eb="4">
      <t>クカク</t>
    </rPh>
    <rPh sb="4" eb="6">
      <t>セイリ</t>
    </rPh>
    <rPh sb="6" eb="8">
      <t>ジギョウ</t>
    </rPh>
    <phoneticPr fontId="1"/>
  </si>
  <si>
    <t>耐震改修工事費</t>
    <rPh sb="0" eb="2">
      <t>タイシン</t>
    </rPh>
    <rPh sb="2" eb="4">
      <t>カイシュウ</t>
    </rPh>
    <rPh sb="4" eb="6">
      <t>コウジ</t>
    </rPh>
    <rPh sb="6" eb="7">
      <t>ヒ</t>
    </rPh>
    <phoneticPr fontId="1"/>
  </si>
  <si>
    <t>設計</t>
    <rPh sb="0" eb="2">
      <t>セッケイ</t>
    </rPh>
    <phoneticPr fontId="1"/>
  </si>
  <si>
    <t>耐震改修設計費</t>
    <rPh sb="0" eb="2">
      <t>タイシン</t>
    </rPh>
    <rPh sb="2" eb="4">
      <t>カイシュウ</t>
    </rPh>
    <rPh sb="4" eb="6">
      <t>セッケイ</t>
    </rPh>
    <rPh sb="6" eb="7">
      <t>ヒ</t>
    </rPh>
    <phoneticPr fontId="1"/>
  </si>
  <si>
    <t>補助</t>
    <rPh sb="0" eb="2">
      <t>ホジョ</t>
    </rPh>
    <phoneticPr fontId="1"/>
  </si>
  <si>
    <t>耐震改修工事費</t>
    <phoneticPr fontId="1"/>
  </si>
  <si>
    <t>１．補助金交付決定通知の概要</t>
    <rPh sb="2" eb="5">
      <t>ホジョキン</t>
    </rPh>
    <rPh sb="5" eb="7">
      <t>コウフ</t>
    </rPh>
    <rPh sb="7" eb="9">
      <t>ケッテイ</t>
    </rPh>
    <rPh sb="9" eb="11">
      <t>ツウチ</t>
    </rPh>
    <rPh sb="12" eb="14">
      <t>ガイヨウ</t>
    </rPh>
    <phoneticPr fontId="1"/>
  </si>
  <si>
    <t>交付決定日</t>
    <rPh sb="0" eb="2">
      <t>コウフ</t>
    </rPh>
    <rPh sb="2" eb="4">
      <t>ケッテイ</t>
    </rPh>
    <rPh sb="4" eb="5">
      <t>ビ</t>
    </rPh>
    <phoneticPr fontId="1"/>
  </si>
  <si>
    <t>年（令和）</t>
    <rPh sb="0" eb="1">
      <t>ネン</t>
    </rPh>
    <rPh sb="2" eb="4">
      <t>レイワ</t>
    </rPh>
    <phoneticPr fontId="1"/>
  </si>
  <si>
    <t>交付決定番号</t>
    <rPh sb="0" eb="2">
      <t>コウフ</t>
    </rPh>
    <rPh sb="2" eb="4">
      <t>ケッテイ</t>
    </rPh>
    <rPh sb="4" eb="6">
      <t>バンゴウ</t>
    </rPh>
    <phoneticPr fontId="1"/>
  </si>
  <si>
    <t>着手日</t>
    <rPh sb="0" eb="2">
      <t>チャクシュ</t>
    </rPh>
    <rPh sb="2" eb="3">
      <t>ビ</t>
    </rPh>
    <phoneticPr fontId="1"/>
  </si>
  <si>
    <t>２．施工者の概要</t>
    <rPh sb="2" eb="5">
      <t>セコウシャ</t>
    </rPh>
    <rPh sb="6" eb="8">
      <t>ガイヨウ</t>
    </rPh>
    <phoneticPr fontId="1"/>
  </si>
  <si>
    <t>施工者の名称</t>
    <phoneticPr fontId="1"/>
  </si>
  <si>
    <t>１．工事概要</t>
    <rPh sb="2" eb="4">
      <t>コウジ</t>
    </rPh>
    <rPh sb="4" eb="6">
      <t>ガイヨウ</t>
    </rPh>
    <phoneticPr fontId="1"/>
  </si>
  <si>
    <t>工事完了日</t>
    <rPh sb="0" eb="2">
      <t>コウジ</t>
    </rPh>
    <rPh sb="2" eb="5">
      <t>カンリョウビ</t>
    </rPh>
    <phoneticPr fontId="1"/>
  </si>
  <si>
    <t>確認日</t>
    <rPh sb="0" eb="2">
      <t>カクニン</t>
    </rPh>
    <rPh sb="2" eb="3">
      <t>ビ</t>
    </rPh>
    <phoneticPr fontId="1"/>
  </si>
  <si>
    <t>木造住宅耐震改修工事費補助金申請書等作成シート</t>
    <phoneticPr fontId="1"/>
  </si>
  <si>
    <t>２．補助金申請者の概要</t>
    <rPh sb="2" eb="5">
      <t>ホジョキン</t>
    </rPh>
    <rPh sb="5" eb="7">
      <t>シンセイ</t>
    </rPh>
    <rPh sb="7" eb="8">
      <t>シャ</t>
    </rPh>
    <rPh sb="9" eb="11">
      <t>ガイヨウ</t>
    </rPh>
    <phoneticPr fontId="1"/>
  </si>
  <si>
    <t>建物所有者＝補助金申請者であれば、</t>
    <rPh sb="0" eb="2">
      <t>タテモノ</t>
    </rPh>
    <rPh sb="2" eb="5">
      <t>ショユウシャ</t>
    </rPh>
    <rPh sb="6" eb="9">
      <t>ホジョキン</t>
    </rPh>
    <rPh sb="9" eb="11">
      <t>シンセイ</t>
    </rPh>
    <rPh sb="11" eb="12">
      <t>シャ</t>
    </rPh>
    <phoneticPr fontId="2"/>
  </si>
  <si>
    <t>（2）の入力は不要です。</t>
    <rPh sb="4" eb="6">
      <t>ニュウリョク</t>
    </rPh>
    <rPh sb="7" eb="9">
      <t>フヨウ</t>
    </rPh>
    <phoneticPr fontId="2"/>
  </si>
  <si>
    <t>←苗字と名前の間ｽﾍﾟｰｽ</t>
    <phoneticPr fontId="2"/>
  </si>
  <si>
    <t>相談者＝建物所有者であれば、</t>
    <rPh sb="0" eb="3">
      <t>ソウダンシャ</t>
    </rPh>
    <rPh sb="4" eb="6">
      <t>タテモノ</t>
    </rPh>
    <rPh sb="6" eb="9">
      <t>ショユウシャ</t>
    </rPh>
    <phoneticPr fontId="2"/>
  </si>
  <si>
    <t>（3）の入力は不要です。</t>
    <rPh sb="4" eb="6">
      <t>ニュウリョク</t>
    </rPh>
    <rPh sb="7" eb="9">
      <t>フヨウ</t>
    </rPh>
    <phoneticPr fontId="2"/>
  </si>
  <si>
    <t xml:space="preserve">入力の手順
</t>
    <rPh sb="3" eb="5">
      <t>テジュン</t>
    </rPh>
    <phoneticPr fontId="2"/>
  </si>
  <si>
    <t>「!入力してください」</t>
    <rPh sb="2" eb="4">
      <t>ニュウリョク</t>
    </rPh>
    <phoneticPr fontId="2"/>
  </si>
  <si>
    <t>を上から順番に入力してください。</t>
    <rPh sb="1" eb="2">
      <t>ウエ</t>
    </rPh>
    <rPh sb="4" eb="6">
      <t>ジュンバン</t>
    </rPh>
    <rPh sb="7" eb="9">
      <t>ニュウリョク</t>
    </rPh>
    <phoneticPr fontId="2"/>
  </si>
  <si>
    <t>「入力不要」</t>
    <rPh sb="1" eb="3">
      <t>ニュウリョク</t>
    </rPh>
    <rPh sb="3" eb="5">
      <t>フヨウ</t>
    </rPh>
    <phoneticPr fontId="2"/>
  </si>
  <si>
    <t>床面積は計算ソフトの面積ではなく</t>
    <rPh sb="0" eb="3">
      <t>ユカメンセキ</t>
    </rPh>
    <rPh sb="4" eb="6">
      <t>ケイサン</t>
    </rPh>
    <rPh sb="10" eb="12">
      <t>メンセキ</t>
    </rPh>
    <phoneticPr fontId="2"/>
  </si>
  <si>
    <t>実床面積を入力してください。</t>
    <rPh sb="0" eb="1">
      <t>ジツ</t>
    </rPh>
    <rPh sb="1" eb="4">
      <t>ユカメンセキ</t>
    </rPh>
    <rPh sb="5" eb="7">
      <t>ニュウリョク</t>
    </rPh>
    <phoneticPr fontId="2"/>
  </si>
  <si>
    <t>市の無料耐震診断結果報告書を</t>
    <rPh sb="0" eb="1">
      <t>シ</t>
    </rPh>
    <rPh sb="2" eb="4">
      <t>ムリョウ</t>
    </rPh>
    <rPh sb="4" eb="6">
      <t>タイシン</t>
    </rPh>
    <rPh sb="6" eb="8">
      <t>シンダン</t>
    </rPh>
    <rPh sb="8" eb="10">
      <t>ケッカ</t>
    </rPh>
    <rPh sb="10" eb="13">
      <t>ホウコクショ</t>
    </rPh>
    <phoneticPr fontId="2"/>
  </si>
  <si>
    <t>見ながら記入してください。</t>
    <rPh sb="0" eb="1">
      <t>ミ</t>
    </rPh>
    <rPh sb="4" eb="6">
      <t>キニュウ</t>
    </rPh>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</si>
  <si>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入力時のワンポイントアドバイス①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</si>
  <si>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入力時のワンポイントアドバイス②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</si>
  <si>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入力時のワンポイントアドバイス③
</t>
    </r>
    <phoneticPr fontId="2"/>
  </si>
  <si>
    <r>
      <rPr>
        <b/>
        <sz val="10"/>
        <color rgb="FFFFFF00"/>
        <rFont val="ＭＳ Ｐゴシック"/>
        <family val="3"/>
        <charset val="128"/>
      </rPr>
      <t>←</t>
    </r>
    <r>
      <rPr>
        <b/>
        <u/>
        <sz val="10"/>
        <color rgb="FFFFFF00"/>
        <rFont val="ＭＳ Ｐゴシック"/>
        <family val="3"/>
        <charset val="128"/>
      </rPr>
      <t xml:space="preserve">入力時のワンポイントアドバイス④
</t>
    </r>
    <phoneticPr fontId="2"/>
  </si>
  <si>
    <t>は入力せず進んでください。</t>
    <rPh sb="1" eb="3">
      <t>ニュウリョク</t>
    </rPh>
    <rPh sb="5" eb="6">
      <t>スス</t>
    </rPh>
    <phoneticPr fontId="2"/>
  </si>
  <si>
    <t>←【参考】https://www.city.okazaki.lg.jp/1100/1184/1166/p003434.html</t>
    <rPh sb="2" eb="4">
      <t>サンコウ</t>
    </rPh>
    <phoneticPr fontId="1"/>
  </si>
  <si>
    <t>←都市計画施設≒道路</t>
    <rPh sb="1" eb="3">
      <t>トシ</t>
    </rPh>
    <rPh sb="3" eb="5">
      <t>ケイカク</t>
    </rPh>
    <rPh sb="5" eb="7">
      <t>シセツ</t>
    </rPh>
    <rPh sb="8" eb="10">
      <t>ドウロ</t>
    </rPh>
    <phoneticPr fontId="2"/>
  </si>
  <si>
    <t>←耐震改修工事＝壁補強工事・金物工事・基礎工事・屋根工事・付帯工事など</t>
    <rPh sb="1" eb="3">
      <t>タイシン</t>
    </rPh>
    <rPh sb="3" eb="5">
      <t>カイシュウ</t>
    </rPh>
    <rPh sb="5" eb="7">
      <t>コウジ</t>
    </rPh>
    <rPh sb="8" eb="9">
      <t>カベ</t>
    </rPh>
    <rPh sb="9" eb="11">
      <t>ホキョウ</t>
    </rPh>
    <rPh sb="11" eb="13">
      <t>コウジ</t>
    </rPh>
    <rPh sb="14" eb="16">
      <t>カナモノ</t>
    </rPh>
    <rPh sb="16" eb="18">
      <t>コウジ</t>
    </rPh>
    <rPh sb="19" eb="21">
      <t>キソ</t>
    </rPh>
    <rPh sb="21" eb="23">
      <t>コウジ</t>
    </rPh>
    <rPh sb="24" eb="26">
      <t>ヤネ</t>
    </rPh>
    <rPh sb="26" eb="28">
      <t>コウジ</t>
    </rPh>
    <rPh sb="29" eb="33">
      <t>フタイコウジ</t>
    </rPh>
    <phoneticPr fontId="2"/>
  </si>
  <si>
    <t>←その他工事＝耐震には関係のないリフォーム工事など</t>
    <rPh sb="3" eb="4">
      <t>タ</t>
    </rPh>
    <rPh sb="4" eb="6">
      <t>コウジ</t>
    </rPh>
    <rPh sb="7" eb="9">
      <t>タイシン</t>
    </rPh>
    <rPh sb="11" eb="13">
      <t>カンケイ</t>
    </rPh>
    <rPh sb="21" eb="23">
      <t>コウジ</t>
    </rPh>
    <phoneticPr fontId="2"/>
  </si>
  <si>
    <t>※施工業者等・その他の場合は、以下に会社名等及び所在地を記入</t>
    <rPh sb="9" eb="10">
      <t>タ</t>
    </rPh>
    <phoneticPr fontId="1"/>
  </si>
  <si>
    <t>２　申請予定建築物等の概要</t>
    <rPh sb="2" eb="4">
      <t>シンセイ</t>
    </rPh>
    <rPh sb="4" eb="6">
      <t>ヨテイ</t>
    </rPh>
    <rPh sb="6" eb="9">
      <t>ケンチクブツ</t>
    </rPh>
    <rPh sb="9" eb="10">
      <t>トウ</t>
    </rPh>
    <rPh sb="11" eb="13">
      <t>ガイヨウ</t>
    </rPh>
    <phoneticPr fontId="1"/>
  </si>
  <si>
    <t>１　相談者の概要</t>
    <rPh sb="2" eb="5">
      <t>ソウダンシャ</t>
    </rPh>
    <rPh sb="6" eb="8">
      <t>ガイヨウ</t>
    </rPh>
    <phoneticPr fontId="1"/>
  </si>
  <si>
    <t/>
  </si>
  <si>
    <t>別紙１</t>
    <rPh sb="0" eb="2">
      <t>ベッシ</t>
    </rPh>
    <phoneticPr fontId="1"/>
  </si>
  <si>
    <t>木造住宅耐震改修工事（変更）計画書</t>
    <rPh sb="0" eb="2">
      <t>モクゾウ</t>
    </rPh>
    <rPh sb="2" eb="4">
      <t>ジュウタク</t>
    </rPh>
    <rPh sb="4" eb="6">
      <t>タイシン</t>
    </rPh>
    <rPh sb="6" eb="8">
      <t>カイシュウ</t>
    </rPh>
    <rPh sb="8" eb="10">
      <t>コウジ</t>
    </rPh>
    <rPh sb="11" eb="13">
      <t>ヘンコウ</t>
    </rPh>
    <rPh sb="14" eb="17">
      <t>ケイカクショ</t>
    </rPh>
    <phoneticPr fontId="1"/>
  </si>
  <si>
    <t>ア</t>
    <phoneticPr fontId="1"/>
  </si>
  <si>
    <t>岡崎市民間木造住宅耐震診断事業</t>
    <rPh sb="0" eb="3">
      <t>オカザキシ</t>
    </rPh>
    <rPh sb="3" eb="5">
      <t>ミンカン</t>
    </rPh>
    <rPh sb="5" eb="7">
      <t>モクゾウ</t>
    </rPh>
    <rPh sb="7" eb="9">
      <t>ジュウタク</t>
    </rPh>
    <rPh sb="9" eb="11">
      <t>タイシン</t>
    </rPh>
    <rPh sb="11" eb="13">
      <t>シンダン</t>
    </rPh>
    <rPh sb="13" eb="15">
      <t>ジギョウ</t>
    </rPh>
    <phoneticPr fontId="1"/>
  </si>
  <si>
    <t>年度実施</t>
    <rPh sb="0" eb="1">
      <t>ネン</t>
    </rPh>
    <rPh sb="1" eb="2">
      <t>ド</t>
    </rPh>
    <rPh sb="2" eb="4">
      <t>ジッシ</t>
    </rPh>
    <phoneticPr fontId="1"/>
  </si>
  <si>
    <t>イ</t>
    <phoneticPr fontId="1"/>
  </si>
  <si>
    <t>(財)愛知建築住宅センターによる木造住宅耐震診断</t>
    <rPh sb="1" eb="2">
      <t>ザイ</t>
    </rPh>
    <rPh sb="3" eb="5">
      <t>アイチ</t>
    </rPh>
    <rPh sb="5" eb="7">
      <t>ケンチク</t>
    </rPh>
    <rPh sb="7" eb="9">
      <t>ジュウタク</t>
    </rPh>
    <rPh sb="16" eb="18">
      <t>モクゾウ</t>
    </rPh>
    <rPh sb="18" eb="20">
      <t>ジュウタク</t>
    </rPh>
    <rPh sb="20" eb="22">
      <t>タイシン</t>
    </rPh>
    <rPh sb="22" eb="24">
      <t>シンダン</t>
    </rPh>
    <phoneticPr fontId="1"/>
  </si>
  <si>
    <t>　（２）　診断の評点</t>
    <rPh sb="5" eb="7">
      <t>シンダン</t>
    </rPh>
    <rPh sb="8" eb="10">
      <t>ヒョウテン</t>
    </rPh>
    <phoneticPr fontId="1"/>
  </si>
  <si>
    <t>Ｘ方向</t>
    <rPh sb="1" eb="3">
      <t>ホウコウ</t>
    </rPh>
    <phoneticPr fontId="1"/>
  </si>
  <si>
    <t>Ｙ方向</t>
    <rPh sb="1" eb="3">
      <t>ホウコウ</t>
    </rPh>
    <phoneticPr fontId="1"/>
  </si>
  <si>
    <t>２　耐震改修計画等</t>
    <rPh sb="2" eb="4">
      <t>タイシン</t>
    </rPh>
    <rPh sb="4" eb="6">
      <t>カイシュウ</t>
    </rPh>
    <rPh sb="6" eb="8">
      <t>ケイカク</t>
    </rPh>
    <rPh sb="8" eb="9">
      <t>トウ</t>
    </rPh>
    <phoneticPr fontId="1"/>
  </si>
  <si>
    <t>　（１）工事の名称</t>
    <rPh sb="4" eb="6">
      <t>コウジ</t>
    </rPh>
    <rPh sb="7" eb="9">
      <t>メイショウ</t>
    </rPh>
    <phoneticPr fontId="1"/>
  </si>
  <si>
    <t>　（２）改修設計者</t>
    <rPh sb="4" eb="6">
      <t>カイシュウ</t>
    </rPh>
    <rPh sb="6" eb="9">
      <t>セッケイシャ</t>
    </rPh>
    <phoneticPr fontId="1"/>
  </si>
  <si>
    <t>資格</t>
    <rPh sb="0" eb="2">
      <t>シカク</t>
    </rPh>
    <phoneticPr fontId="1"/>
  </si>
  <si>
    <t>（</t>
    <phoneticPr fontId="1"/>
  </si>
  <si>
    <t>・</t>
    <phoneticPr fontId="1"/>
  </si>
  <si>
    <t>）</t>
    <phoneticPr fontId="1"/>
  </si>
  <si>
    <t>建築事務所名</t>
    <rPh sb="0" eb="2">
      <t>ケンチク</t>
    </rPh>
    <rPh sb="2" eb="4">
      <t>ジム</t>
    </rPh>
    <rPh sb="4" eb="5">
      <t>ショ</t>
    </rPh>
    <rPh sb="5" eb="6">
      <t>メイ</t>
    </rPh>
    <phoneticPr fontId="1"/>
  </si>
  <si>
    <t>（</t>
    <phoneticPr fontId="1"/>
  </si>
  <si>
    <t>）</t>
    <phoneticPr fontId="1"/>
  </si>
  <si>
    <t>知事登録第</t>
    <rPh sb="0" eb="2">
      <t>チジ</t>
    </rPh>
    <rPh sb="2" eb="4">
      <t>トウロク</t>
    </rPh>
    <rPh sb="4" eb="5">
      <t>ダイ</t>
    </rPh>
    <phoneticPr fontId="1"/>
  </si>
  <si>
    <t>　（３）耐震改修工事計画の評点と所見</t>
    <rPh sb="4" eb="6">
      <t>タイシン</t>
    </rPh>
    <rPh sb="6" eb="8">
      <t>カイシュウ</t>
    </rPh>
    <rPh sb="8" eb="10">
      <t>コウジ</t>
    </rPh>
    <rPh sb="10" eb="12">
      <t>ケイカク</t>
    </rPh>
    <rPh sb="13" eb="15">
      <t>ヒョウテン</t>
    </rPh>
    <rPh sb="16" eb="18">
      <t>ショケン</t>
    </rPh>
    <phoneticPr fontId="1"/>
  </si>
  <si>
    <t>所見</t>
    <rPh sb="0" eb="2">
      <t>ショケン</t>
    </rPh>
    <phoneticPr fontId="1"/>
  </si>
  <si>
    <t>　（４）木造住宅耐震改修工事費等見積書</t>
    <rPh sb="4" eb="6">
      <t>モクゾウ</t>
    </rPh>
    <rPh sb="6" eb="8">
      <t>ジュウタク</t>
    </rPh>
    <rPh sb="8" eb="10">
      <t>タイシン</t>
    </rPh>
    <rPh sb="10" eb="12">
      <t>カイシュウ</t>
    </rPh>
    <rPh sb="12" eb="14">
      <t>コウジ</t>
    </rPh>
    <rPh sb="14" eb="15">
      <t>ヒ</t>
    </rPh>
    <rPh sb="15" eb="16">
      <t>トウ</t>
    </rPh>
    <rPh sb="16" eb="19">
      <t>ミツモリショ</t>
    </rPh>
    <phoneticPr fontId="1"/>
  </si>
  <si>
    <t>改修工事費</t>
    <rPh sb="0" eb="2">
      <t>カイシュウ</t>
    </rPh>
    <rPh sb="2" eb="4">
      <t>コウジ</t>
    </rPh>
    <rPh sb="4" eb="5">
      <t>ヒ</t>
    </rPh>
    <phoneticPr fontId="1"/>
  </si>
  <si>
    <t>その他工事費(ﾘﾌｫｰﾑ等)</t>
    <rPh sb="2" eb="3">
      <t>タ</t>
    </rPh>
    <rPh sb="3" eb="5">
      <t>コウジ</t>
    </rPh>
    <rPh sb="5" eb="6">
      <t>ヒ</t>
    </rPh>
    <rPh sb="12" eb="13">
      <t>トウ</t>
    </rPh>
    <phoneticPr fontId="1"/>
  </si>
  <si>
    <t>①</t>
    <phoneticPr fontId="1"/>
  </si>
  <si>
    <t>②</t>
    <phoneticPr fontId="1"/>
  </si>
  <si>
    <t>工事費合計
（税込）</t>
    <rPh sb="0" eb="2">
      <t>コウジ</t>
    </rPh>
    <rPh sb="2" eb="3">
      <t>ヒ</t>
    </rPh>
    <rPh sb="3" eb="5">
      <t>ゴウケイ</t>
    </rPh>
    <rPh sb="4" eb="5">
      <t>ミアイ</t>
    </rPh>
    <rPh sb="7" eb="9">
      <t>ゼイコミ</t>
    </rPh>
    <phoneticPr fontId="1"/>
  </si>
  <si>
    <t>耐震改修工事費
（税込）（補助対象）</t>
    <rPh sb="0" eb="2">
      <t>タイシン</t>
    </rPh>
    <rPh sb="2" eb="4">
      <t>カイシュウ</t>
    </rPh>
    <rPh sb="4" eb="6">
      <t>コウジ</t>
    </rPh>
    <rPh sb="6" eb="7">
      <t>ヒ</t>
    </rPh>
    <rPh sb="9" eb="11">
      <t>ゼイコミ</t>
    </rPh>
    <rPh sb="13" eb="15">
      <t>ホジョ</t>
    </rPh>
    <rPh sb="15" eb="17">
      <t>タイショウ</t>
    </rPh>
    <phoneticPr fontId="1"/>
  </si>
  <si>
    <t>その他工事費(ﾘﾌｫｰﾑ等)
（税込）（補助対象外）</t>
    <rPh sb="2" eb="3">
      <t>タ</t>
    </rPh>
    <rPh sb="3" eb="5">
      <t>コウジ</t>
    </rPh>
    <rPh sb="5" eb="6">
      <t>ヒ</t>
    </rPh>
    <rPh sb="12" eb="13">
      <t>トウ</t>
    </rPh>
    <rPh sb="16" eb="18">
      <t>ゼイコミ</t>
    </rPh>
    <rPh sb="20" eb="22">
      <t>ホジョ</t>
    </rPh>
    <rPh sb="22" eb="25">
      <t>タイショウガイ</t>
    </rPh>
    <phoneticPr fontId="1"/>
  </si>
  <si>
    <t>（①＋②）×1.1</t>
    <phoneticPr fontId="1"/>
  </si>
  <si>
    <t>①×1.1</t>
    <phoneticPr fontId="1"/>
  </si>
  <si>
    <t>②×1.1</t>
    <phoneticPr fontId="1"/>
  </si>
  <si>
    <t>改修設計費</t>
    <rPh sb="0" eb="2">
      <t>カイシュウ</t>
    </rPh>
    <rPh sb="2" eb="4">
      <t>セッケイ</t>
    </rPh>
    <rPh sb="4" eb="5">
      <t>ヒ</t>
    </rPh>
    <phoneticPr fontId="1"/>
  </si>
  <si>
    <t>その他設計費(ﾘﾌｫｰﾑ等)</t>
    <rPh sb="2" eb="3">
      <t>タ</t>
    </rPh>
    <rPh sb="3" eb="5">
      <t>セッケイ</t>
    </rPh>
    <rPh sb="5" eb="6">
      <t>ヒ</t>
    </rPh>
    <rPh sb="12" eb="13">
      <t>トウ</t>
    </rPh>
    <phoneticPr fontId="1"/>
  </si>
  <si>
    <t>設計費合計
（税込）</t>
    <rPh sb="0" eb="2">
      <t>セッケイ</t>
    </rPh>
    <rPh sb="2" eb="3">
      <t>ヒ</t>
    </rPh>
    <rPh sb="3" eb="5">
      <t>ゴウケイ</t>
    </rPh>
    <rPh sb="7" eb="9">
      <t>ゼイコミ</t>
    </rPh>
    <phoneticPr fontId="1"/>
  </si>
  <si>
    <t>耐震改修設計費
（税込）（補助対象）</t>
    <rPh sb="0" eb="2">
      <t>タイシン</t>
    </rPh>
    <rPh sb="2" eb="4">
      <t>カイシュウ</t>
    </rPh>
    <rPh sb="4" eb="6">
      <t>セッケイ</t>
    </rPh>
    <rPh sb="6" eb="7">
      <t>ヒ</t>
    </rPh>
    <rPh sb="9" eb="11">
      <t>ゼイコミ</t>
    </rPh>
    <rPh sb="13" eb="15">
      <t>ホジョ</t>
    </rPh>
    <rPh sb="15" eb="17">
      <t>タイショウ</t>
    </rPh>
    <phoneticPr fontId="1"/>
  </si>
  <si>
    <t>その他設計費(ﾘﾌｫｰﾑ等)
（税込）（補助対象外）</t>
    <rPh sb="2" eb="3">
      <t>タ</t>
    </rPh>
    <rPh sb="3" eb="5">
      <t>セッケイ</t>
    </rPh>
    <rPh sb="5" eb="6">
      <t>ヒ</t>
    </rPh>
    <rPh sb="12" eb="13">
      <t>トウ</t>
    </rPh>
    <rPh sb="16" eb="18">
      <t>ゼイコミ</t>
    </rPh>
    <rPh sb="20" eb="22">
      <t>ホジョ</t>
    </rPh>
    <rPh sb="22" eb="25">
      <t>タイショウガイ</t>
    </rPh>
    <phoneticPr fontId="1"/>
  </si>
  <si>
    <t>別紙２</t>
    <rPh sb="0" eb="2">
      <t>ベッシ</t>
    </rPh>
    <phoneticPr fontId="1"/>
  </si>
  <si>
    <t>木造住宅耐震改修工事後報告書</t>
    <rPh sb="0" eb="2">
      <t>モクゾウ</t>
    </rPh>
    <rPh sb="2" eb="4">
      <t>ジュウタク</t>
    </rPh>
    <rPh sb="4" eb="6">
      <t>タイシン</t>
    </rPh>
    <rPh sb="6" eb="8">
      <t>カイシュウ</t>
    </rPh>
    <rPh sb="8" eb="10">
      <t>コウジ</t>
    </rPh>
    <rPh sb="10" eb="11">
      <t>ゴ</t>
    </rPh>
    <rPh sb="11" eb="14">
      <t>ホウコクショ</t>
    </rPh>
    <phoneticPr fontId="1"/>
  </si>
  <si>
    <t>・</t>
    <phoneticPr fontId="1"/>
  </si>
  <si>
    <t>）</t>
    <phoneticPr fontId="1"/>
  </si>
  <si>
    <t>　（３）耐震改修工事後の評点と所見</t>
    <rPh sb="4" eb="6">
      <t>タイシン</t>
    </rPh>
    <rPh sb="6" eb="8">
      <t>カイシュウ</t>
    </rPh>
    <rPh sb="8" eb="10">
      <t>コウジ</t>
    </rPh>
    <rPh sb="10" eb="11">
      <t>ゴ</t>
    </rPh>
    <rPh sb="12" eb="14">
      <t>ヒョウテン</t>
    </rPh>
    <rPh sb="15" eb="17">
      <t>ショケン</t>
    </rPh>
    <phoneticPr fontId="1"/>
  </si>
  <si>
    <t>　（４）木造住宅耐震改修工事費等内訳書</t>
    <rPh sb="4" eb="6">
      <t>モクゾウ</t>
    </rPh>
    <rPh sb="6" eb="8">
      <t>ジュウタク</t>
    </rPh>
    <rPh sb="8" eb="10">
      <t>タイシン</t>
    </rPh>
    <rPh sb="10" eb="12">
      <t>カイシュウ</t>
    </rPh>
    <rPh sb="12" eb="14">
      <t>コウジ</t>
    </rPh>
    <rPh sb="14" eb="15">
      <t>ヒ</t>
    </rPh>
    <rPh sb="15" eb="16">
      <t>トウ</t>
    </rPh>
    <rPh sb="16" eb="19">
      <t>ウチワケショ</t>
    </rPh>
    <phoneticPr fontId="1"/>
  </si>
  <si>
    <t>②</t>
    <phoneticPr fontId="1"/>
  </si>
  <si>
    <t>①耐震改修工事費の内訳</t>
    <rPh sb="1" eb="3">
      <t>タイシン</t>
    </rPh>
    <rPh sb="3" eb="5">
      <t>カイシュウ</t>
    </rPh>
    <rPh sb="5" eb="7">
      <t>コウジ</t>
    </rPh>
    <rPh sb="7" eb="8">
      <t>ヒ</t>
    </rPh>
    <rPh sb="9" eb="11">
      <t>ウチワケ</t>
    </rPh>
    <phoneticPr fontId="1"/>
  </si>
  <si>
    <t>基礎工事</t>
    <rPh sb="0" eb="2">
      <t>キソ</t>
    </rPh>
    <rPh sb="2" eb="4">
      <t>コウジ</t>
    </rPh>
    <phoneticPr fontId="1"/>
  </si>
  <si>
    <t>付帯工事</t>
    <rPh sb="0" eb="4">
      <t>フタイコウジ</t>
    </rPh>
    <phoneticPr fontId="1"/>
  </si>
  <si>
    <t>壁工事</t>
    <rPh sb="0" eb="1">
      <t>カベ</t>
    </rPh>
    <rPh sb="1" eb="3">
      <t>コウジ</t>
    </rPh>
    <phoneticPr fontId="1"/>
  </si>
  <si>
    <t>仮設費</t>
    <rPh sb="0" eb="2">
      <t>カセツ</t>
    </rPh>
    <rPh sb="2" eb="3">
      <t>ヒ</t>
    </rPh>
    <phoneticPr fontId="1"/>
  </si>
  <si>
    <t>金物工事</t>
    <rPh sb="0" eb="2">
      <t>カナモノ</t>
    </rPh>
    <rPh sb="2" eb="4">
      <t>コウジ</t>
    </rPh>
    <phoneticPr fontId="1"/>
  </si>
  <si>
    <t>諸経費</t>
    <rPh sb="0" eb="3">
      <t>ショケイヒ</t>
    </rPh>
    <phoneticPr fontId="1"/>
  </si>
  <si>
    <t>屋根工事</t>
    <rPh sb="0" eb="2">
      <t>ヤネ</t>
    </rPh>
    <rPh sb="2" eb="4">
      <t>コウジ</t>
    </rPh>
    <phoneticPr fontId="1"/>
  </si>
  <si>
    <t>工事費合計
（税込）</t>
    <rPh sb="0" eb="2">
      <t>コウジ</t>
    </rPh>
    <rPh sb="2" eb="3">
      <t>ヒ</t>
    </rPh>
    <rPh sb="3" eb="5">
      <t>ゴウケイ</t>
    </rPh>
    <rPh sb="7" eb="9">
      <t>ゼイコミ</t>
    </rPh>
    <phoneticPr fontId="1"/>
  </si>
  <si>
    <t>③</t>
    <phoneticPr fontId="1"/>
  </si>
  <si>
    <t>④</t>
    <phoneticPr fontId="1"/>
  </si>
  <si>
    <t>（③＋④）×1.1</t>
    <phoneticPr fontId="1"/>
  </si>
  <si>
    <t>③×1.1</t>
    <phoneticPr fontId="1"/>
  </si>
  <si>
    <t>④×1.1</t>
    <phoneticPr fontId="1"/>
  </si>
  <si>
    <t>①事前相談時・補助金交付申請時（様式第１号・２号・別紙１）</t>
    <rPh sb="1" eb="3">
      <t>ジゼン</t>
    </rPh>
    <rPh sb="3" eb="5">
      <t>ソウダン</t>
    </rPh>
    <rPh sb="5" eb="6">
      <t>ジ</t>
    </rPh>
    <rPh sb="7" eb="10">
      <t>ホジョキン</t>
    </rPh>
    <rPh sb="10" eb="12">
      <t>コウフ</t>
    </rPh>
    <rPh sb="12" eb="15">
      <t>シンセイジ</t>
    </rPh>
    <rPh sb="16" eb="18">
      <t>ヨウシキ</t>
    </rPh>
    <rPh sb="18" eb="19">
      <t>ダイ</t>
    </rPh>
    <rPh sb="20" eb="21">
      <t>ゴウ</t>
    </rPh>
    <rPh sb="23" eb="24">
      <t>ゴウ</t>
    </rPh>
    <rPh sb="25" eb="27">
      <t>ベッシ</t>
    </rPh>
    <phoneticPr fontId="1"/>
  </si>
  <si>
    <t>８．補強の計画内容</t>
    <rPh sb="2" eb="4">
      <t>ホキョウ</t>
    </rPh>
    <rPh sb="5" eb="7">
      <t>ケイカク</t>
    </rPh>
    <rPh sb="7" eb="9">
      <t>ナイヨウ</t>
    </rPh>
    <phoneticPr fontId="1"/>
  </si>
  <si>
    <t>　（１）　耐震診断事業名等</t>
    <rPh sb="5" eb="7">
      <t>タイシン</t>
    </rPh>
    <rPh sb="7" eb="9">
      <t>シンダン</t>
    </rPh>
    <rPh sb="9" eb="11">
      <t>ジギョウ</t>
    </rPh>
    <rPh sb="11" eb="12">
      <t>メイ</t>
    </rPh>
    <rPh sb="12" eb="13">
      <t>トウ</t>
    </rPh>
    <phoneticPr fontId="1"/>
  </si>
  <si>
    <t>診断
年度</t>
    <rPh sb="0" eb="2">
      <t>シンダン</t>
    </rPh>
    <rPh sb="3" eb="5">
      <t>ネンド</t>
    </rPh>
    <phoneticPr fontId="1"/>
  </si>
  <si>
    <t>電話番号(－　ﾊｲﾌﾝ有)</t>
    <rPh sb="0" eb="2">
      <t>デンワ</t>
    </rPh>
    <rPh sb="2" eb="4">
      <t>バンゴウ</t>
    </rPh>
    <phoneticPr fontId="1"/>
  </si>
  <si>
    <t>受診した診断の事業</t>
    <rPh sb="0" eb="2">
      <t>ジュシン</t>
    </rPh>
    <rPh sb="4" eb="6">
      <t>シンダン</t>
    </rPh>
    <rPh sb="7" eb="9">
      <t>ジギョウ</t>
    </rPh>
    <phoneticPr fontId="1"/>
  </si>
  <si>
    <t>1階X方向</t>
    <rPh sb="1" eb="2">
      <t>カイ</t>
    </rPh>
    <rPh sb="3" eb="5">
      <t>ホウコウ</t>
    </rPh>
    <phoneticPr fontId="1"/>
  </si>
  <si>
    <t>1階Y方向</t>
    <rPh sb="1" eb="2">
      <t>カイ</t>
    </rPh>
    <rPh sb="3" eb="5">
      <t>ホウコウ</t>
    </rPh>
    <phoneticPr fontId="1"/>
  </si>
  <si>
    <t>階数</t>
    <rPh sb="0" eb="2">
      <t>カイスウ</t>
    </rPh>
    <phoneticPr fontId="1"/>
  </si>
  <si>
    <t>2階X方向</t>
    <rPh sb="1" eb="2">
      <t>カイ</t>
    </rPh>
    <rPh sb="3" eb="5">
      <t>ホウコウ</t>
    </rPh>
    <phoneticPr fontId="1"/>
  </si>
  <si>
    <t>2階Y方向</t>
    <rPh sb="1" eb="2">
      <t>カイ</t>
    </rPh>
    <rPh sb="3" eb="5">
      <t>ホウコウ</t>
    </rPh>
    <phoneticPr fontId="1"/>
  </si>
  <si>
    <t>設計者</t>
    <rPh sb="0" eb="3">
      <t>セッケイシャ</t>
    </rPh>
    <phoneticPr fontId="1"/>
  </si>
  <si>
    <t>登録番号</t>
    <rPh sb="0" eb="2">
      <t>トウロク</t>
    </rPh>
    <rPh sb="2" eb="4">
      <t>バンゴウ</t>
    </rPh>
    <phoneticPr fontId="1"/>
  </si>
  <si>
    <t>建築士</t>
    <rPh sb="0" eb="3">
      <t>ケンチクシ</t>
    </rPh>
    <phoneticPr fontId="1"/>
  </si>
  <si>
    <t>事務所名</t>
    <rPh sb="0" eb="2">
      <t>ジム</t>
    </rPh>
    <rPh sb="2" eb="3">
      <t>ショ</t>
    </rPh>
    <rPh sb="3" eb="4">
      <t>メイ</t>
    </rPh>
    <phoneticPr fontId="1"/>
  </si>
  <si>
    <t>登録知事</t>
    <rPh sb="0" eb="2">
      <t>トウロク</t>
    </rPh>
    <rPh sb="2" eb="4">
      <t>チジ</t>
    </rPh>
    <phoneticPr fontId="1"/>
  </si>
  <si>
    <t>所在地</t>
    <rPh sb="0" eb="3">
      <t>ショザイチ</t>
    </rPh>
    <phoneticPr fontId="1"/>
  </si>
  <si>
    <t>電話番号</t>
    <rPh sb="0" eb="2">
      <t>デンワ</t>
    </rPh>
    <rPh sb="2" eb="4">
      <t>バンゴウ</t>
    </rPh>
    <phoneticPr fontId="1"/>
  </si>
  <si>
    <t>事務所</t>
    <rPh sb="0" eb="2">
      <t>ジム</t>
    </rPh>
    <rPh sb="2" eb="3">
      <t>ショ</t>
    </rPh>
    <phoneticPr fontId="1"/>
  </si>
  <si>
    <t xml:space="preserve">診断
結果
</t>
    <rPh sb="0" eb="2">
      <t>シンダン</t>
    </rPh>
    <rPh sb="3" eb="5">
      <t>ケッカ</t>
    </rPh>
    <phoneticPr fontId="1"/>
  </si>
  <si>
    <t>改修前</t>
    <rPh sb="0" eb="2">
      <t>カイシュウ</t>
    </rPh>
    <rPh sb="2" eb="3">
      <t>マエ</t>
    </rPh>
    <phoneticPr fontId="1"/>
  </si>
  <si>
    <t>改修後</t>
    <rPh sb="0" eb="2">
      <t>カイシュウ</t>
    </rPh>
    <rPh sb="2" eb="3">
      <t>ゴ</t>
    </rPh>
    <phoneticPr fontId="1"/>
  </si>
  <si>
    <t>←例1：屋根葺き替え工事により「非常に重い」から「重い」に改善</t>
    <rPh sb="1" eb="2">
      <t>レイ</t>
    </rPh>
    <rPh sb="4" eb="6">
      <t>ヤネ</t>
    </rPh>
    <rPh sb="6" eb="7">
      <t>フ</t>
    </rPh>
    <rPh sb="8" eb="9">
      <t>カ</t>
    </rPh>
    <rPh sb="10" eb="12">
      <t>コウジ</t>
    </rPh>
    <rPh sb="16" eb="18">
      <t>ヒジョウ</t>
    </rPh>
    <rPh sb="19" eb="20">
      <t>オモ</t>
    </rPh>
    <rPh sb="25" eb="26">
      <t>オモ</t>
    </rPh>
    <rPh sb="29" eb="31">
      <t>カイゼン</t>
    </rPh>
    <phoneticPr fontId="2"/>
  </si>
  <si>
    <t>　 例2：リフォーム工事により〇〇部分の劣化は改善</t>
    <rPh sb="2" eb="3">
      <t>レイ</t>
    </rPh>
    <phoneticPr fontId="2"/>
  </si>
  <si>
    <t>(2)　納税証明書または非課税証明書（交付申請の日からさかのぼり３ヶ月以内に
     発行されたもの）</t>
    <rPh sb="12" eb="15">
      <t>ヒカゼイ</t>
    </rPh>
    <rPh sb="15" eb="18">
      <t>ショウメイショ</t>
    </rPh>
    <rPh sb="19" eb="21">
      <t>コウフ</t>
    </rPh>
    <rPh sb="21" eb="23">
      <t>シンセイ</t>
    </rPh>
    <rPh sb="24" eb="25">
      <t>ヒ</t>
    </rPh>
    <rPh sb="34" eb="35">
      <t>ゲツ</t>
    </rPh>
    <rPh sb="35" eb="37">
      <t>イナイ</t>
    </rPh>
    <rPh sb="44" eb="46">
      <t>ハッコウ</t>
    </rPh>
    <phoneticPr fontId="1"/>
  </si>
  <si>
    <t>←交付決定日は「契約日」と「着手日」より前になっていないとＮＧ！！</t>
    <rPh sb="1" eb="3">
      <t>コウフ</t>
    </rPh>
    <rPh sb="3" eb="5">
      <t>ケッテイ</t>
    </rPh>
    <rPh sb="5" eb="6">
      <t>ビ</t>
    </rPh>
    <rPh sb="8" eb="11">
      <t>ケイヤクビ</t>
    </rPh>
    <rPh sb="14" eb="16">
      <t>チャクシュ</t>
    </rPh>
    <rPh sb="16" eb="17">
      <t>ビ</t>
    </rPh>
    <rPh sb="20" eb="21">
      <t>マエ</t>
    </rPh>
    <phoneticPr fontId="2"/>
  </si>
  <si>
    <t>２．耐震改修工事の完了の確認</t>
    <rPh sb="2" eb="4">
      <t>タイシン</t>
    </rPh>
    <rPh sb="4" eb="6">
      <t>カイシュウ</t>
    </rPh>
    <rPh sb="6" eb="8">
      <t>コウジ</t>
    </rPh>
    <rPh sb="9" eb="11">
      <t>カンリョウ</t>
    </rPh>
    <rPh sb="12" eb="14">
      <t>カクニン</t>
    </rPh>
    <phoneticPr fontId="1"/>
  </si>
  <si>
    <t>②補助金交付決定通知後（様式第４号）</t>
    <rPh sb="1" eb="4">
      <t>ホジョキン</t>
    </rPh>
    <rPh sb="4" eb="6">
      <t>コウフ</t>
    </rPh>
    <rPh sb="6" eb="8">
      <t>ケッテイ</t>
    </rPh>
    <rPh sb="8" eb="10">
      <t>ツウチ</t>
    </rPh>
    <rPh sb="10" eb="11">
      <t>ゴ</t>
    </rPh>
    <phoneticPr fontId="1"/>
  </si>
  <si>
    <t>③工事完了後（様式第11号・13号・別紙２）</t>
    <rPh sb="1" eb="3">
      <t>コウジ</t>
    </rPh>
    <rPh sb="3" eb="5">
      <t>カンリョウ</t>
    </rPh>
    <rPh sb="5" eb="6">
      <t>ゴ</t>
    </rPh>
    <rPh sb="16" eb="17">
      <t>ゴウ</t>
    </rPh>
    <rPh sb="18" eb="20">
      <t>ベッシ</t>
    </rPh>
    <phoneticPr fontId="1"/>
  </si>
  <si>
    <t>　 ▼入力に関する注意事項</t>
    <rPh sb="3" eb="5">
      <t>ニュウリョク</t>
    </rPh>
    <rPh sb="6" eb="7">
      <t>カン</t>
    </rPh>
    <rPh sb="9" eb="11">
      <t>チュウイ</t>
    </rPh>
    <rPh sb="11" eb="13">
      <t>ジコウ</t>
    </rPh>
    <phoneticPr fontId="2"/>
  </si>
  <si>
    <t>指示</t>
    <rPh sb="0" eb="2">
      <t>シジ</t>
    </rPh>
    <phoneticPr fontId="1"/>
  </si>
  <si>
    <t>自動入力のため入力不要</t>
    <rPh sb="0" eb="2">
      <t>ジドウ</t>
    </rPh>
    <rPh sb="2" eb="4">
      <t>ニュウリョク</t>
    </rPh>
    <rPh sb="7" eb="9">
      <t>ニュウリョク</t>
    </rPh>
    <rPh sb="9" eb="11">
      <t>フヨウ</t>
    </rPh>
    <phoneticPr fontId="1"/>
  </si>
  <si>
    <t>←図面と見積の数量が一致していること</t>
    <rPh sb="1" eb="3">
      <t>ズメン</t>
    </rPh>
    <rPh sb="4" eb="6">
      <t>ミツモリ</t>
    </rPh>
    <rPh sb="7" eb="9">
      <t>スウリョウ</t>
    </rPh>
    <rPh sb="10" eb="12">
      <t>イッチ</t>
    </rPh>
    <phoneticPr fontId="2"/>
  </si>
  <si>
    <t>３．補強の実施完了内容</t>
    <rPh sb="2" eb="4">
      <t>ホキョウ</t>
    </rPh>
    <rPh sb="5" eb="7">
      <t>ジッシ</t>
    </rPh>
    <rPh sb="7" eb="9">
      <t>カンリョウ</t>
    </rPh>
    <rPh sb="9" eb="11">
      <t>ナイヨウ</t>
    </rPh>
    <phoneticPr fontId="1"/>
  </si>
  <si>
    <t>←補助金交付決定通知書（様式第3号）を確認して、入力してください</t>
    <rPh sb="1" eb="4">
      <t>ホジョキン</t>
    </rPh>
    <rPh sb="4" eb="6">
      <t>コウフ</t>
    </rPh>
    <rPh sb="6" eb="8">
      <t>ケッテイ</t>
    </rPh>
    <rPh sb="8" eb="10">
      <t>ツウチ</t>
    </rPh>
    <rPh sb="10" eb="11">
      <t>ショ</t>
    </rPh>
    <rPh sb="12" eb="14">
      <t>ヨウシキ</t>
    </rPh>
    <rPh sb="14" eb="15">
      <t>ダイ</t>
    </rPh>
    <rPh sb="16" eb="17">
      <t>ゴウ</t>
    </rPh>
    <rPh sb="19" eb="21">
      <t>カクニン</t>
    </rPh>
    <rPh sb="24" eb="26">
      <t>ニュウリョク</t>
    </rPh>
    <phoneticPr fontId="2"/>
  </si>
  <si>
    <t>住所（岡崎市から）</t>
    <rPh sb="0" eb="2">
      <t>ジュウショ</t>
    </rPh>
    <rPh sb="3" eb="6">
      <t>オカザキシ</t>
    </rPh>
    <phoneticPr fontId="1"/>
  </si>
  <si>
    <t>　岡崎市住宅・建築物耐震化事業補助金交付要綱第８条第１項の規定により、下記の事業について補助金の交付を受けたいので、関係書類を添えて申請します。また、同要綱第３条第１項第３号の規定により、暴力団排除のため関係する官公庁へ照会することに同意します。</t>
    <rPh sb="1" eb="4">
      <t>オカザキシ</t>
    </rPh>
    <rPh sb="35" eb="37">
      <t>カキ</t>
    </rPh>
    <rPh sb="38" eb="40">
      <t>ジギョウ</t>
    </rPh>
    <rPh sb="58" eb="60">
      <t>カンケイ</t>
    </rPh>
    <rPh sb="60" eb="62">
      <t>ショルイ</t>
    </rPh>
    <rPh sb="63" eb="64">
      <t>ソ</t>
    </rPh>
    <rPh sb="66" eb="68">
      <t>シンセイ</t>
    </rPh>
    <rPh sb="75" eb="76">
      <t>ドウ</t>
    </rPh>
    <rPh sb="76" eb="78">
      <t>ヨウコウ</t>
    </rPh>
    <rPh sb="78" eb="79">
      <t>ダイ</t>
    </rPh>
    <rPh sb="80" eb="81">
      <t>ジョウ</t>
    </rPh>
    <rPh sb="81" eb="82">
      <t>ダイ</t>
    </rPh>
    <rPh sb="83" eb="84">
      <t>コウ</t>
    </rPh>
    <rPh sb="84" eb="85">
      <t>ダイ</t>
    </rPh>
    <rPh sb="86" eb="87">
      <t>ゴウ</t>
    </rPh>
    <rPh sb="88" eb="90">
      <t>キテイ</t>
    </rPh>
    <rPh sb="94" eb="97">
      <t>ボウリョクダン</t>
    </rPh>
    <rPh sb="97" eb="99">
      <t>ハイジョ</t>
    </rPh>
    <rPh sb="102" eb="104">
      <t>カンケイ</t>
    </rPh>
    <rPh sb="106" eb="109">
      <t>カンコウチョウ</t>
    </rPh>
    <rPh sb="110" eb="112">
      <t>ショウカイ</t>
    </rPh>
    <rPh sb="117" eb="119">
      <t>ドウイ</t>
    </rPh>
    <phoneticPr fontId="1"/>
  </si>
  <si>
    <t>(1)　交付決定通知書（様式第３号）</t>
    <rPh sb="4" eb="6">
      <t>コウフ</t>
    </rPh>
    <rPh sb="6" eb="8">
      <t>ケッテイ</t>
    </rPh>
    <rPh sb="8" eb="11">
      <t>ツウチショ</t>
    </rPh>
    <rPh sb="12" eb="14">
      <t>ヨウシキ</t>
    </rPh>
    <rPh sb="14" eb="15">
      <t>ダイ</t>
    </rPh>
    <rPh sb="16" eb="17">
      <t>ゴウ</t>
    </rPh>
    <phoneticPr fontId="1"/>
  </si>
  <si>
    <t>③</t>
    <phoneticPr fontId="1"/>
  </si>
  <si>
    <t>③×1.1</t>
    <phoneticPr fontId="1"/>
  </si>
  <si>
    <t>④</t>
    <phoneticPr fontId="1"/>
  </si>
  <si>
    <t>④×1.1</t>
    <phoneticPr fontId="1"/>
  </si>
  <si>
    <t>（③＋④）×1.1</t>
    <phoneticPr fontId="1"/>
  </si>
  <si>
    <t>３　申請予定工事等の概要</t>
    <rPh sb="2" eb="4">
      <t>シンセイ</t>
    </rPh>
    <rPh sb="4" eb="6">
      <t>ヨテイ</t>
    </rPh>
    <rPh sb="6" eb="8">
      <t>コウジ</t>
    </rPh>
    <rPh sb="8" eb="9">
      <t>トウ</t>
    </rPh>
    <rPh sb="10" eb="12">
      <t>ガイヨウ</t>
    </rPh>
    <phoneticPr fontId="1"/>
  </si>
  <si>
    <t>(5)　案内図、平面図（建築士の記名があるもの）、外観写真（２面以上）</t>
    <rPh sb="8" eb="11">
      <t>ヘイメンズ</t>
    </rPh>
    <rPh sb="12" eb="15">
      <t>ケンチクシ</t>
    </rPh>
    <rPh sb="16" eb="18">
      <t>キメイ</t>
    </rPh>
    <rPh sb="25" eb="27">
      <t>ガイカン</t>
    </rPh>
    <rPh sb="27" eb="29">
      <t>シャシン</t>
    </rPh>
    <rPh sb="31" eb="34">
      <t>メンイジョウ</t>
    </rPh>
    <phoneticPr fontId="1"/>
  </si>
  <si>
    <t>(2)　耐震改修工事の請負契約書の写し又は請負契約書同等とみなすことができるものの写し</t>
    <phoneticPr fontId="1"/>
  </si>
  <si>
    <t>(2)　耐震改修工事等に要した費用がわかるものの写し（施工業者の発行したものに限る）</t>
    <phoneticPr fontId="1"/>
  </si>
  <si>
    <t>４．補助金交付申請額</t>
    <rPh sb="2" eb="5">
      <t>ホジョキン</t>
    </rPh>
    <rPh sb="5" eb="7">
      <t>コウフ</t>
    </rPh>
    <rPh sb="7" eb="9">
      <t>シンセイ</t>
    </rPh>
    <rPh sb="9" eb="10">
      <t>ガク</t>
    </rPh>
    <phoneticPr fontId="1"/>
  </si>
  <si>
    <t>その他工事費(ﾘﾌｫｰﾑ等)(税抜)</t>
    <rPh sb="2" eb="3">
      <t>タ</t>
    </rPh>
    <rPh sb="3" eb="5">
      <t>コウジ</t>
    </rPh>
    <rPh sb="5" eb="6">
      <t>ヒ</t>
    </rPh>
    <rPh sb="12" eb="13">
      <t>トウ</t>
    </rPh>
    <rPh sb="15" eb="17">
      <t>ゼイヌ</t>
    </rPh>
    <phoneticPr fontId="1"/>
  </si>
  <si>
    <t>耐震改修工事費(税抜)</t>
    <rPh sb="0" eb="2">
      <t>タイシン</t>
    </rPh>
    <rPh sb="2" eb="4">
      <t>カイシュウ</t>
    </rPh>
    <rPh sb="4" eb="6">
      <t>コウジ</t>
    </rPh>
    <rPh sb="6" eb="7">
      <t>ヒ</t>
    </rPh>
    <rPh sb="8" eb="10">
      <t>ゼイヌ</t>
    </rPh>
    <phoneticPr fontId="1"/>
  </si>
  <si>
    <t>耐震改修設計費(税抜)</t>
    <rPh sb="0" eb="2">
      <t>タイシン</t>
    </rPh>
    <rPh sb="2" eb="4">
      <t>カイシュウ</t>
    </rPh>
    <rPh sb="4" eb="6">
      <t>セッケイ</t>
    </rPh>
    <rPh sb="6" eb="7">
      <t>ヒ</t>
    </rPh>
    <phoneticPr fontId="1"/>
  </si>
  <si>
    <t>その他設計費(ﾘﾌｫｰﾑ等)(税抜)</t>
    <rPh sb="2" eb="3">
      <t>タ</t>
    </rPh>
    <rPh sb="3" eb="5">
      <t>セッケイ</t>
    </rPh>
    <rPh sb="5" eb="6">
      <t>ヒ</t>
    </rPh>
    <rPh sb="12" eb="13">
      <t>トウ</t>
    </rPh>
    <phoneticPr fontId="1"/>
  </si>
  <si>
    <r>
      <t>その他設計費</t>
    </r>
    <r>
      <rPr>
        <sz val="12"/>
        <color rgb="FFFF0000"/>
        <rFont val="ＭＳ 明朝"/>
        <family val="1"/>
        <charset val="128"/>
      </rPr>
      <t>(税込)</t>
    </r>
    <rPh sb="2" eb="3">
      <t>タ</t>
    </rPh>
    <rPh sb="3" eb="5">
      <t>セッケイ</t>
    </rPh>
    <rPh sb="5" eb="6">
      <t>ヒ</t>
    </rPh>
    <phoneticPr fontId="1"/>
  </si>
  <si>
    <r>
      <t>耐震改修工事費</t>
    </r>
    <r>
      <rPr>
        <sz val="12"/>
        <color rgb="FFFF0000"/>
        <rFont val="ＭＳ 明朝"/>
        <family val="1"/>
        <charset val="128"/>
      </rPr>
      <t>(税込)</t>
    </r>
    <rPh sb="0" eb="2">
      <t>タイシン</t>
    </rPh>
    <rPh sb="2" eb="4">
      <t>カイシュウ</t>
    </rPh>
    <rPh sb="4" eb="6">
      <t>コウジ</t>
    </rPh>
    <rPh sb="6" eb="7">
      <t>ヒ</t>
    </rPh>
    <rPh sb="9" eb="10">
      <t>コ</t>
    </rPh>
    <phoneticPr fontId="1"/>
  </si>
  <si>
    <r>
      <t>基礎工事費</t>
    </r>
    <r>
      <rPr>
        <sz val="12"/>
        <color rgb="FF00B0F0"/>
        <rFont val="ＭＳ 明朝"/>
        <family val="1"/>
        <charset val="128"/>
      </rPr>
      <t>(税抜)</t>
    </r>
    <rPh sb="0" eb="2">
      <t>キソ</t>
    </rPh>
    <rPh sb="2" eb="4">
      <t>コウジ</t>
    </rPh>
    <rPh sb="4" eb="5">
      <t>ヒ</t>
    </rPh>
    <rPh sb="6" eb="8">
      <t>ゼイヌ</t>
    </rPh>
    <phoneticPr fontId="1"/>
  </si>
  <si>
    <r>
      <t>壁工事費</t>
    </r>
    <r>
      <rPr>
        <sz val="12"/>
        <color rgb="FF00B0F0"/>
        <rFont val="ＭＳ 明朝"/>
        <family val="1"/>
        <charset val="128"/>
      </rPr>
      <t>(税抜)</t>
    </r>
    <rPh sb="0" eb="1">
      <t>カベ</t>
    </rPh>
    <rPh sb="1" eb="3">
      <t>コウジ</t>
    </rPh>
    <rPh sb="3" eb="4">
      <t>ヒ</t>
    </rPh>
    <phoneticPr fontId="1"/>
  </si>
  <si>
    <r>
      <t>金物工事費</t>
    </r>
    <r>
      <rPr>
        <sz val="12"/>
        <color rgb="FF00B0F0"/>
        <rFont val="ＭＳ 明朝"/>
        <family val="1"/>
        <charset val="128"/>
      </rPr>
      <t>(税抜)</t>
    </r>
    <rPh sb="0" eb="2">
      <t>カナモノ</t>
    </rPh>
    <rPh sb="2" eb="4">
      <t>コウジ</t>
    </rPh>
    <rPh sb="4" eb="5">
      <t>ヒ</t>
    </rPh>
    <phoneticPr fontId="1"/>
  </si>
  <si>
    <r>
      <t>屋根工事費</t>
    </r>
    <r>
      <rPr>
        <sz val="12"/>
        <color rgb="FF00B0F0"/>
        <rFont val="ＭＳ 明朝"/>
        <family val="1"/>
        <charset val="128"/>
      </rPr>
      <t>(税抜)</t>
    </r>
    <rPh sb="0" eb="2">
      <t>ヤネ</t>
    </rPh>
    <rPh sb="2" eb="4">
      <t>コウジ</t>
    </rPh>
    <rPh sb="4" eb="5">
      <t>ヒ</t>
    </rPh>
    <phoneticPr fontId="1"/>
  </si>
  <si>
    <r>
      <t>付帯工事費</t>
    </r>
    <r>
      <rPr>
        <sz val="12"/>
        <color rgb="FF00B0F0"/>
        <rFont val="ＭＳ 明朝"/>
        <family val="1"/>
        <charset val="128"/>
      </rPr>
      <t>(税抜)</t>
    </r>
    <rPh sb="0" eb="4">
      <t>フタイコウジ</t>
    </rPh>
    <rPh sb="4" eb="5">
      <t>ヒ</t>
    </rPh>
    <phoneticPr fontId="1"/>
  </si>
  <si>
    <r>
      <t>仮設費</t>
    </r>
    <r>
      <rPr>
        <sz val="12"/>
        <color rgb="FF00B0F0"/>
        <rFont val="ＭＳ 明朝"/>
        <family val="1"/>
        <charset val="128"/>
      </rPr>
      <t>(税抜)</t>
    </r>
    <rPh sb="0" eb="2">
      <t>カセツ</t>
    </rPh>
    <rPh sb="2" eb="3">
      <t>ヒ</t>
    </rPh>
    <phoneticPr fontId="1"/>
  </si>
  <si>
    <r>
      <t>諸経費</t>
    </r>
    <r>
      <rPr>
        <sz val="12"/>
        <color rgb="FF00B0F0"/>
        <rFont val="ＭＳ 明朝"/>
        <family val="1"/>
        <charset val="128"/>
      </rPr>
      <t>(税抜)</t>
    </r>
    <rPh sb="0" eb="3">
      <t>ショケイヒ</t>
    </rPh>
    <phoneticPr fontId="1"/>
  </si>
  <si>
    <r>
      <t>その他工事費</t>
    </r>
    <r>
      <rPr>
        <sz val="12"/>
        <color rgb="FFFF0000"/>
        <rFont val="ＭＳ 明朝"/>
        <family val="1"/>
        <charset val="128"/>
      </rPr>
      <t>(税込)</t>
    </r>
    <rPh sb="2" eb="3">
      <t>タ</t>
    </rPh>
    <rPh sb="3" eb="6">
      <t>コウジヒ</t>
    </rPh>
    <phoneticPr fontId="1"/>
  </si>
  <si>
    <r>
      <t>耐震改修設計費</t>
    </r>
    <r>
      <rPr>
        <sz val="12"/>
        <color rgb="FFFF0000"/>
        <rFont val="ＭＳ 明朝"/>
        <family val="1"/>
        <charset val="128"/>
      </rPr>
      <t>(税込)</t>
    </r>
    <rPh sb="0" eb="2">
      <t>タイシン</t>
    </rPh>
    <rPh sb="2" eb="4">
      <t>カイシュウ</t>
    </rPh>
    <rPh sb="4" eb="6">
      <t>セッケイ</t>
    </rPh>
    <rPh sb="6" eb="7">
      <t>ヒ</t>
    </rPh>
    <phoneticPr fontId="1"/>
  </si>
  <si>
    <t>７．補助金交付申請額</t>
    <rPh sb="2" eb="5">
      <t>ホジョキン</t>
    </rPh>
    <rPh sb="5" eb="7">
      <t>コウフ</t>
    </rPh>
    <rPh sb="7" eb="9">
      <t>シンセイ</t>
    </rPh>
    <rPh sb="9" eb="10">
      <t>ガク</t>
    </rPh>
    <phoneticPr fontId="1"/>
  </si>
  <si>
    <r>
      <t>耐震改修工事費</t>
    </r>
    <r>
      <rPr>
        <sz val="12"/>
        <color rgb="FFFF0000"/>
        <rFont val="ＭＳ 明朝"/>
        <family val="1"/>
        <charset val="128"/>
      </rPr>
      <t>(税込)</t>
    </r>
    <rPh sb="0" eb="2">
      <t>タイシン</t>
    </rPh>
    <rPh sb="2" eb="4">
      <t>カイシュウ</t>
    </rPh>
    <rPh sb="4" eb="6">
      <t>コウジ</t>
    </rPh>
    <rPh sb="6" eb="7">
      <t>ヒ</t>
    </rPh>
    <rPh sb="8" eb="10">
      <t>ゼイコ</t>
    </rPh>
    <phoneticPr fontId="1"/>
  </si>
  <si>
    <t>耐震改修工事費</t>
    <phoneticPr fontId="1"/>
  </si>
  <si>
    <t>耐震改修設計費</t>
    <phoneticPr fontId="1"/>
  </si>
  <si>
    <t>耐震改修設計費</t>
    <phoneticPr fontId="1"/>
  </si>
  <si>
    <t>※注）別紙1を確認し、四捨五入に不備がある場合はシートに直接入力してください。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</si>
  <si>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※注）別紙2を確認し、四捨五入に不備がある場合はシートに直接入力してください。</t>
    <rPh sb="1" eb="2">
      <t>チュウ</t>
    </rPh>
    <rPh sb="3" eb="5">
      <t>ベッシ</t>
    </rPh>
    <rPh sb="7" eb="9">
      <t>カクニン</t>
    </rPh>
    <rPh sb="11" eb="15">
      <t>シシャゴニュウ</t>
    </rPh>
    <rPh sb="16" eb="18">
      <t>フビ</t>
    </rPh>
    <rPh sb="21" eb="23">
      <t>バアイ</t>
    </rPh>
    <rPh sb="28" eb="30">
      <t>チョクセツ</t>
    </rPh>
    <rPh sb="30" eb="32">
      <t>ニュウリョク</t>
    </rPh>
    <phoneticPr fontId="2"/>
  </si>
  <si>
    <t>４　誓約事項</t>
    <rPh sb="2" eb="6">
      <t>セイヤクジコウ</t>
    </rPh>
    <phoneticPr fontId="1"/>
  </si>
  <si>
    <t>　</t>
  </si>
  <si>
    <t>　岡崎市暴力団排除条例第２条第２号に規定する暴力団員又は同条第１号に規定する暴力団若しくは暴力団員と密接な関係を有する者ではない。</t>
    <rPh sb="1" eb="4">
      <t>オカザキシ</t>
    </rPh>
    <rPh sb="4" eb="7">
      <t>ボウリョクダン</t>
    </rPh>
    <rPh sb="7" eb="9">
      <t>ハイジョ</t>
    </rPh>
    <rPh sb="9" eb="11">
      <t>ジョウレイ</t>
    </rPh>
    <rPh sb="11" eb="12">
      <t>ダイ</t>
    </rPh>
    <rPh sb="13" eb="14">
      <t>ジョウ</t>
    </rPh>
    <rPh sb="14" eb="15">
      <t>ダイ</t>
    </rPh>
    <rPh sb="16" eb="17">
      <t>ゴウ</t>
    </rPh>
    <rPh sb="18" eb="20">
      <t>キテイ</t>
    </rPh>
    <rPh sb="22" eb="26">
      <t>ボウリョクダンイン</t>
    </rPh>
    <rPh sb="26" eb="27">
      <t>マタ</t>
    </rPh>
    <rPh sb="28" eb="30">
      <t>ドウジョウ</t>
    </rPh>
    <rPh sb="30" eb="31">
      <t>ダイ</t>
    </rPh>
    <rPh sb="32" eb="33">
      <t>ゴウ</t>
    </rPh>
    <rPh sb="34" eb="36">
      <t>キテイ</t>
    </rPh>
    <rPh sb="38" eb="41">
      <t>ボウリョクダン</t>
    </rPh>
    <rPh sb="41" eb="42">
      <t>モ</t>
    </rPh>
    <rPh sb="45" eb="49">
      <t>ボウリョクダンイン</t>
    </rPh>
    <rPh sb="50" eb="52">
      <t>ミッセツ</t>
    </rPh>
    <rPh sb="53" eb="55">
      <t>カンケイ</t>
    </rPh>
    <rPh sb="56" eb="57">
      <t>ユウ</t>
    </rPh>
    <rPh sb="59" eb="60">
      <t>モノ</t>
    </rPh>
    <phoneticPr fontId="1"/>
  </si>
  <si>
    <t>(3)暴力団(員)等ではない</t>
    <rPh sb="3" eb="6">
      <t>ボウリョクダン</t>
    </rPh>
    <rPh sb="7" eb="8">
      <t>イン</t>
    </rPh>
    <rPh sb="9" eb="10">
      <t>ナド</t>
    </rPh>
    <phoneticPr fontId="1"/>
  </si>
  <si>
    <t>(7)  補強計算の出力データ</t>
    <phoneticPr fontId="1"/>
  </si>
  <si>
    <t>(1)　木造住宅耐震改修工事計画書（別紙１）</t>
    <phoneticPr fontId="1"/>
  </si>
  <si>
    <t>(3)　固定資産税課税明細書・評価証明書及び公課証明書のいずれかの写し
　　（財団法人愛知県建築住宅センターが実施する木造住宅耐震対策現地診断による診断を
　　　行ったものに限る）</t>
    <phoneticPr fontId="1"/>
  </si>
  <si>
    <t>(4)　木造住宅耐震診断結果報告書の写し</t>
    <phoneticPr fontId="1"/>
  </si>
  <si>
    <t>(8)  木造住宅耐震改修工事等に要する費用の見積書の写し（補助金の交付申請の日からさ
     かのぼり３ヶ月以内に作成されたもので、請負業者の記名、捺印（担当者名、連絡先
     の記載で代替可）のあるもの）</t>
    <phoneticPr fontId="1"/>
  </si>
  <si>
    <t>(1)　耐震改修設計に要した費用がわかるものの写し（設計業者の発行したものに限る）</t>
    <rPh sb="4" eb="6">
      <t>タイシン</t>
    </rPh>
    <rPh sb="6" eb="8">
      <t>カイシュウ</t>
    </rPh>
    <rPh sb="8" eb="10">
      <t>セッケイ</t>
    </rPh>
    <rPh sb="11" eb="12">
      <t>ヨウ</t>
    </rPh>
    <rPh sb="14" eb="16">
      <t>ヒヨウ</t>
    </rPh>
    <rPh sb="23" eb="24">
      <t>ウツ</t>
    </rPh>
    <rPh sb="26" eb="28">
      <t>セッケイ</t>
    </rPh>
    <rPh sb="28" eb="30">
      <t>ギョウシャ</t>
    </rPh>
    <rPh sb="31" eb="33">
      <t>ハッコウ</t>
    </rPh>
    <rPh sb="38" eb="39">
      <t>カギ</t>
    </rPh>
    <phoneticPr fontId="1"/>
  </si>
  <si>
    <t>(4)　木造住宅耐震改修工事後報告書（別紙２）</t>
    <rPh sb="4" eb="6">
      <t>モクゾウ</t>
    </rPh>
    <rPh sb="6" eb="8">
      <t>ジュウタク</t>
    </rPh>
    <rPh sb="8" eb="10">
      <t>タイシン</t>
    </rPh>
    <rPh sb="10" eb="12">
      <t>カイシュウ</t>
    </rPh>
    <rPh sb="12" eb="14">
      <t>コウジ</t>
    </rPh>
    <rPh sb="14" eb="15">
      <t>ゴ</t>
    </rPh>
    <rPh sb="15" eb="18">
      <t>ホウコクショ</t>
    </rPh>
    <rPh sb="19" eb="21">
      <t>ベッシ</t>
    </rPh>
    <phoneticPr fontId="1"/>
  </si>
  <si>
    <t>←「○岡崎市指令住環第○○○号」を入力</t>
    <rPh sb="3" eb="6">
      <t>オカザキシ</t>
    </rPh>
    <rPh sb="6" eb="8">
      <t>シレイ</t>
    </rPh>
    <rPh sb="8" eb="9">
      <t>ジュウ</t>
    </rPh>
    <rPh sb="10" eb="11">
      <t>ダイ</t>
    </rPh>
    <rPh sb="14" eb="15">
      <t>ゴウ</t>
    </rPh>
    <rPh sb="17" eb="19">
      <t>ニュウリョク</t>
    </rPh>
    <phoneticPr fontId="2"/>
  </si>
  <si>
    <t>岡崎市指令住環第</t>
    <rPh sb="0" eb="3">
      <t>オカザキシ</t>
    </rPh>
    <rPh sb="3" eb="5">
      <t>シレイ</t>
    </rPh>
    <rPh sb="5" eb="6">
      <t>ジュウ</t>
    </rPh>
    <rPh sb="7" eb="8">
      <t>ダイ</t>
    </rPh>
    <phoneticPr fontId="1"/>
  </si>
  <si>
    <t>（宛先）岡　崎　市　長</t>
    <rPh sb="1" eb="3">
      <t>アテサキ</t>
    </rPh>
    <rPh sb="4" eb="5">
      <t>オカ</t>
    </rPh>
    <rPh sb="6" eb="7">
      <t>サキ</t>
    </rPh>
    <rPh sb="8" eb="9">
      <t>シ</t>
    </rPh>
    <rPh sb="10" eb="11">
      <t>チョウ</t>
    </rPh>
    <phoneticPr fontId="1"/>
  </si>
  <si>
    <t>１　耐震診断結果報告書</t>
    <phoneticPr fontId="1"/>
  </si>
  <si>
    <t>１　耐震改修計画等</t>
    <phoneticPr fontId="1"/>
  </si>
  <si>
    <t>(6)　住宅耐震改修証明申請書及び固定資産税減額証明申請書（所得税額の特別控除及び</t>
    <rPh sb="4" eb="6">
      <t>ジュウタク</t>
    </rPh>
    <rPh sb="6" eb="8">
      <t>タイシン</t>
    </rPh>
    <rPh sb="8" eb="10">
      <t>カイシュウ</t>
    </rPh>
    <rPh sb="10" eb="12">
      <t>ショウメイ</t>
    </rPh>
    <rPh sb="12" eb="15">
      <t>シンセイショ</t>
    </rPh>
    <rPh sb="15" eb="16">
      <t>オヨ</t>
    </rPh>
    <rPh sb="17" eb="19">
      <t>コテイ</t>
    </rPh>
    <rPh sb="19" eb="22">
      <t>シサンゼイ</t>
    </rPh>
    <rPh sb="22" eb="24">
      <t>ゲンガク</t>
    </rPh>
    <rPh sb="24" eb="26">
      <t>ショウメイ</t>
    </rPh>
    <rPh sb="26" eb="29">
      <t>シンセイショ</t>
    </rPh>
    <rPh sb="30" eb="33">
      <t>ショトクゼイ</t>
    </rPh>
    <rPh sb="33" eb="34">
      <t>ガク</t>
    </rPh>
    <rPh sb="35" eb="37">
      <t>トクベツ</t>
    </rPh>
    <rPh sb="37" eb="39">
      <t>コウジョ</t>
    </rPh>
    <rPh sb="39" eb="40">
      <t>オヨ</t>
    </rPh>
    <phoneticPr fontId="1"/>
  </si>
  <si>
    <t>(7)  その他市長が必要と認める書類</t>
    <phoneticPr fontId="1"/>
  </si>
  <si>
    <t>(5)　耐震改修設計および耐震改修工事の領収書の写しまたはそれと同等のもの</t>
    <rPh sb="4" eb="6">
      <t>タイシン</t>
    </rPh>
    <rPh sb="6" eb="8">
      <t>カイシュウ</t>
    </rPh>
    <rPh sb="8" eb="10">
      <t>セッケイ</t>
    </rPh>
    <rPh sb="13" eb="15">
      <t>タイシン</t>
    </rPh>
    <rPh sb="15" eb="17">
      <t>カイシュウ</t>
    </rPh>
    <rPh sb="17" eb="19">
      <t>コウジ</t>
    </rPh>
    <rPh sb="20" eb="23">
      <t>リョウシュウショ</t>
    </rPh>
    <rPh sb="24" eb="25">
      <t>ウツ</t>
    </rPh>
    <rPh sb="32" eb="34">
      <t>ドウトウ</t>
    </rPh>
    <phoneticPr fontId="1"/>
  </si>
  <si>
    <t>(3)　施工箇所の施工前、施行中、完了時の写真</t>
    <rPh sb="4" eb="6">
      <t>セコウ</t>
    </rPh>
    <rPh sb="6" eb="8">
      <t>カショ</t>
    </rPh>
    <rPh sb="9" eb="11">
      <t>セコウ</t>
    </rPh>
    <rPh sb="11" eb="12">
      <t>マエ</t>
    </rPh>
    <rPh sb="13" eb="16">
      <t>セコウチュウ</t>
    </rPh>
    <rPh sb="17" eb="19">
      <t>カンリョウ</t>
    </rPh>
    <rPh sb="19" eb="20">
      <t>ジ</t>
    </rPh>
    <rPh sb="21" eb="23">
      <t>シャシン</t>
    </rPh>
    <phoneticPr fontId="1"/>
  </si>
  <si>
    <t>　建築基準法第６条第１項、第２項に該当する建物の場合、建築確認手続きの必要性を確認し、必要である場合は各種手続きを行っている。</t>
    <rPh sb="1" eb="6">
      <t>ケンチクキジュンホウ</t>
    </rPh>
    <rPh sb="6" eb="7">
      <t>ダイ</t>
    </rPh>
    <rPh sb="8" eb="9">
      <t>ジョウ</t>
    </rPh>
    <rPh sb="9" eb="10">
      <t>ダイ</t>
    </rPh>
    <rPh sb="11" eb="12">
      <t>コウ</t>
    </rPh>
    <rPh sb="13" eb="14">
      <t>ダイ</t>
    </rPh>
    <rPh sb="15" eb="16">
      <t>コウ</t>
    </rPh>
    <rPh sb="17" eb="19">
      <t>ガイトウ</t>
    </rPh>
    <rPh sb="21" eb="23">
      <t>タテモノ</t>
    </rPh>
    <rPh sb="24" eb="26">
      <t>バアイ</t>
    </rPh>
    <rPh sb="27" eb="31">
      <t>ケンチクカクニン</t>
    </rPh>
    <rPh sb="31" eb="33">
      <t>テツヅ</t>
    </rPh>
    <rPh sb="35" eb="38">
      <t>ヒツヨウセイ</t>
    </rPh>
    <rPh sb="39" eb="41">
      <t>カクニン</t>
    </rPh>
    <rPh sb="43" eb="45">
      <t>ヒツヨウ</t>
    </rPh>
    <rPh sb="48" eb="50">
      <t>バアイ</t>
    </rPh>
    <rPh sb="51" eb="53">
      <t>カクシュ</t>
    </rPh>
    <rPh sb="53" eb="55">
      <t>テツヅ</t>
    </rPh>
    <rPh sb="57" eb="58">
      <t>オコナ</t>
    </rPh>
    <phoneticPr fontId="1"/>
  </si>
  <si>
    <t>(4)建築確認手続きの必要性の確認等について</t>
    <rPh sb="3" eb="7">
      <t>ケンチクカクニン</t>
    </rPh>
    <rPh sb="7" eb="9">
      <t>テツヅ</t>
    </rPh>
    <rPh sb="11" eb="13">
      <t>ヒツヨウ</t>
    </rPh>
    <rPh sb="13" eb="14">
      <t>セイ</t>
    </rPh>
    <rPh sb="15" eb="17">
      <t>カクニン</t>
    </rPh>
    <rPh sb="17" eb="18">
      <t>トウ</t>
    </rPh>
    <phoneticPr fontId="1"/>
  </si>
  <si>
    <t>(9)  認定工法使用状況表</t>
    <rPh sb="5" eb="9">
      <t>ニンテイコウホウ</t>
    </rPh>
    <rPh sb="9" eb="13">
      <t>シヨウジョウキョウ</t>
    </rPh>
    <rPh sb="13" eb="14">
      <t>ヒョウ</t>
    </rPh>
    <phoneticPr fontId="1"/>
  </si>
  <si>
    <t>(10)  その他市長が必要と認める書類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</si>
</sst>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lt;=999]000;[&lt;=9999]000\-00;000\-0000"/>
    <numFmt numFmtId="178" formatCode="###&quot;-&quot;####"/>
    <numFmt numFmtId="179" formatCode="#,##0.00_ "/>
    <numFmt numFmtId="180" formatCode="#,##0_ "/>
    <numFmt numFmtId="181" formatCode="&quot;¥&quot;#,##0_);[Red]\(&quot;¥&quot;#,##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b/>
      <u/>
      <sz val="10"/>
      <color rgb="FFFF0000"/>
      <name val="ＭＳ Ｐゴシック"/>
      <family val="3"/>
      <charset val="128"/>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36"/>
      <color theme="1"/>
      <name val="ＭＳ 明朝"/>
      <family val="1"/>
      <charset val="128"/>
    </font>
    <font>
      <sz val="12"/>
      <name val="ＭＳ 明朝"/>
      <family val="1"/>
      <charset val="128"/>
    </font>
    <font>
      <u/>
      <sz val="11"/>
      <color theme="10"/>
      <name val="游ゴシック"/>
      <family val="2"/>
      <charset val="128"/>
      <scheme val="minor"/>
    </font>
    <font>
      <b/>
      <u/>
      <sz val="10"/>
      <color rgb="FFFFFF00"/>
      <name val="ＭＳ Ｐゴシック"/>
      <family val="3"/>
      <charset val="128"/>
    </font>
    <font>
      <b/>
      <sz val="10"/>
      <color rgb="FFFFFF00"/>
      <name val="ＭＳ Ｐゴシック"/>
      <family val="3"/>
      <charset val="128"/>
    </font>
    <font>
      <sz val="12"/>
      <color rgb="FFFFFF00"/>
      <name val="ＭＳ 明朝"/>
      <family val="1"/>
      <charset val="128"/>
    </font>
    <font>
      <i/>
      <u/>
      <sz val="10"/>
      <color rgb="FFFFFF00"/>
      <name val="ＭＳ Ｐゴシック"/>
      <family val="3"/>
      <charset val="128"/>
    </font>
    <font>
      <sz val="8"/>
      <color rgb="FFFF0000"/>
      <name val="ＭＳ 明朝"/>
      <family val="1"/>
      <charset val="128"/>
    </font>
    <font>
      <b/>
      <i/>
      <sz val="12"/>
      <color theme="1"/>
      <name val="ＭＳ 明朝"/>
      <family val="1"/>
      <charset val="128"/>
    </font>
    <font>
      <b/>
      <sz val="12"/>
      <color rgb="FFFFFF00"/>
      <name val="ＭＳ Ｐゴシック"/>
      <family val="3"/>
      <charset val="128"/>
    </font>
    <font>
      <b/>
      <i/>
      <sz val="11"/>
      <color rgb="FFFFFF00"/>
      <name val="ＭＳ Ｐゴシック"/>
      <family val="3"/>
      <charset val="128"/>
    </font>
    <font>
      <sz val="36"/>
      <color rgb="FFFF0000"/>
      <name val="ＭＳ 明朝"/>
      <family val="1"/>
      <charset val="128"/>
    </font>
    <font>
      <b/>
      <sz val="14"/>
      <color indexed="81"/>
      <name val="ＭＳ Ｐゴシック"/>
      <family val="3"/>
      <charset val="128"/>
    </font>
    <font>
      <sz val="12"/>
      <color rgb="FF00B0F0"/>
      <name val="ＭＳ 明朝"/>
      <family val="1"/>
      <charset val="128"/>
    </font>
    <font>
      <b/>
      <sz val="9"/>
      <color indexed="81"/>
      <name val="MS P ゴシック"/>
      <family val="3"/>
      <charset val="128"/>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59999389629810485"/>
        <bgColor indexed="64"/>
      </patternFill>
    </fill>
  </fills>
  <borders count="1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theme="1"/>
      </left>
      <right style="thin">
        <color theme="1"/>
      </right>
      <top style="thin">
        <color theme="1"/>
      </top>
      <bottom/>
      <diagonal/>
    </border>
    <border diagonalUp="1">
      <left style="thin">
        <color theme="1"/>
      </left>
      <right style="thin">
        <color theme="1"/>
      </right>
      <top style="thin">
        <color theme="1"/>
      </top>
      <bottom style="thin">
        <color theme="1"/>
      </bottom>
      <diagonal style="thin">
        <color auto="1"/>
      </diagonal>
    </border>
    <border>
      <left/>
      <right/>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theme="1"/>
      </right>
      <top style="thick">
        <color rgb="FFFF0000"/>
      </top>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diagonal/>
    </border>
    <border diagonalUp="1">
      <left style="thin">
        <color theme="1"/>
      </left>
      <right style="thick">
        <color rgb="FFFF0000"/>
      </right>
      <top style="thin">
        <color theme="1"/>
      </top>
      <bottom style="thin">
        <color theme="1"/>
      </bottom>
      <diagonal style="thin">
        <color auto="1"/>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n">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diagonal/>
    </border>
    <border>
      <left style="thick">
        <color rgb="FFFF0000"/>
      </left>
      <right style="thin">
        <color theme="1"/>
      </right>
      <top/>
      <bottom/>
      <diagonal/>
    </border>
    <border>
      <left style="thick">
        <color rgb="FFFF0000"/>
      </left>
      <right style="thin">
        <color theme="1"/>
      </right>
      <top/>
      <bottom style="thick">
        <color rgb="FFFF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top/>
      <bottom style="thick">
        <color rgb="FFFF0000"/>
      </bottom>
      <diagonal/>
    </border>
    <border>
      <left/>
      <right style="thin">
        <color theme="1"/>
      </right>
      <top/>
      <bottom style="thick">
        <color rgb="FFFF0000"/>
      </bottom>
      <diagonal/>
    </border>
    <border>
      <left style="thin">
        <color theme="1"/>
      </left>
      <right style="thin">
        <color theme="1"/>
      </right>
      <top/>
      <bottom style="thick">
        <color rgb="FFFF0000"/>
      </bottom>
      <diagonal/>
    </border>
    <border>
      <left style="thin">
        <color theme="1"/>
      </left>
      <right style="thick">
        <color rgb="FFFF0000"/>
      </right>
      <top/>
      <bottom/>
      <diagonal/>
    </border>
    <border>
      <left style="thin">
        <color theme="1"/>
      </left>
      <right style="thick">
        <color rgb="FFFF0000"/>
      </right>
      <top/>
      <bottom style="thick">
        <color rgb="FFFF0000"/>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ck">
        <color rgb="FFFF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right/>
      <top/>
      <bottom style="medium">
        <color indexed="64"/>
      </bottom>
      <diagonal/>
    </border>
    <border>
      <left/>
      <right style="dotted">
        <color auto="1"/>
      </right>
      <top/>
      <bottom style="medium">
        <color indexed="64"/>
      </bottom>
      <diagonal/>
    </border>
    <border>
      <left/>
      <right style="medium">
        <color indexed="64"/>
      </right>
      <top/>
      <bottom style="medium">
        <color indexed="64"/>
      </bottom>
      <diagonal/>
    </border>
    <border>
      <left style="thick">
        <color rgb="FFFF0000"/>
      </left>
      <right style="thin">
        <color indexed="64"/>
      </right>
      <top style="thin">
        <color indexed="64"/>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90">
    <xf numFmtId="0" fontId="0" fillId="0" borderId="0" xfId="0">
      <alignment vertical="center"/>
    </xf>
    <xf numFmtId="0" fontId="3" fillId="0" borderId="0" xfId="0" applyFont="1" applyAlignment="1" applyProtection="1">
      <alignment horizontal="left" vertical="top"/>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14" xfId="0" applyFont="1" applyFill="1" applyBorder="1" applyAlignment="1" applyProtection="1">
      <alignment vertical="center" wrapText="1"/>
    </xf>
    <xf numFmtId="0" fontId="4" fillId="0" borderId="0" xfId="0" applyFont="1" applyFill="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9" xfId="0" applyFont="1" applyFill="1" applyBorder="1" applyAlignment="1" applyProtection="1">
      <alignment horizontal="center" vertical="center" wrapText="1"/>
    </xf>
    <xf numFmtId="0" fontId="4" fillId="0" borderId="0" xfId="0" applyFont="1" applyFill="1" applyAlignment="1" applyProtection="1">
      <alignment vertical="center" shrinkToFit="1"/>
    </xf>
    <xf numFmtId="0" fontId="4" fillId="0" borderId="9" xfId="0" applyFont="1" applyFill="1" applyBorder="1" applyAlignment="1" applyProtection="1">
      <alignment horizontal="center" vertical="center" shrinkToFit="1"/>
    </xf>
    <xf numFmtId="0" fontId="4" fillId="0" borderId="0" xfId="0" applyFont="1" applyFill="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7" fillId="0" borderId="0" xfId="0" applyFont="1" applyFill="1" applyAlignment="1" applyProtection="1">
      <alignment horizontal="center" vertical="center" wrapText="1"/>
    </xf>
    <xf numFmtId="0" fontId="4" fillId="0" borderId="0"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9" xfId="0" applyFont="1" applyFill="1" applyBorder="1" applyAlignment="1" applyProtection="1">
      <alignment horizontal="left" vertical="center" shrinkToFit="1"/>
    </xf>
    <xf numFmtId="0" fontId="4" fillId="0" borderId="30"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6" fillId="0" borderId="0" xfId="0" applyFont="1" applyFill="1" applyAlignment="1" applyProtection="1">
      <alignment vertical="center" wrapText="1"/>
    </xf>
    <xf numFmtId="0" fontId="5" fillId="0" borderId="0" xfId="0" applyFont="1" applyFill="1" applyAlignment="1" applyProtection="1">
      <alignment vertical="center" wrapText="1"/>
    </xf>
    <xf numFmtId="0" fontId="4" fillId="4" borderId="0" xfId="0" applyFont="1" applyFill="1" applyAlignment="1" applyProtection="1">
      <alignment vertical="center" wrapText="1"/>
    </xf>
    <xf numFmtId="0" fontId="9" fillId="5" borderId="33" xfId="0" applyFont="1" applyFill="1" applyBorder="1" applyAlignment="1" applyProtection="1">
      <alignment horizontal="center" vertical="center" wrapText="1"/>
    </xf>
    <xf numFmtId="0" fontId="9" fillId="5" borderId="34" xfId="0" applyFont="1" applyFill="1" applyBorder="1" applyAlignment="1" applyProtection="1">
      <alignment horizontal="center" vertical="center" wrapText="1"/>
    </xf>
    <xf numFmtId="0" fontId="4" fillId="6" borderId="0" xfId="0" applyFont="1" applyFill="1" applyAlignment="1" applyProtection="1">
      <alignment vertical="center" wrapText="1"/>
    </xf>
    <xf numFmtId="0" fontId="4" fillId="6" borderId="0" xfId="0" applyFont="1" applyFill="1" applyAlignment="1" applyProtection="1">
      <alignment horizontal="left" vertical="center" shrinkToFit="1"/>
    </xf>
    <xf numFmtId="0" fontId="5" fillId="6" borderId="0" xfId="0" applyFont="1" applyFill="1" applyAlignment="1" applyProtection="1">
      <alignment horizontal="left" vertical="center" shrinkToFit="1"/>
    </xf>
    <xf numFmtId="0" fontId="4" fillId="6" borderId="0" xfId="0" applyFont="1" applyFill="1" applyAlignment="1" applyProtection="1">
      <alignment vertical="center" shrinkToFit="1"/>
    </xf>
    <xf numFmtId="0" fontId="4" fillId="6" borderId="0" xfId="0" applyFont="1" applyFill="1" applyBorder="1" applyAlignment="1" applyProtection="1">
      <alignment horizontal="left" vertical="center" shrinkToFit="1"/>
    </xf>
    <xf numFmtId="0" fontId="5" fillId="6" borderId="0" xfId="0" applyFont="1" applyFill="1" applyBorder="1" applyAlignment="1" applyProtection="1">
      <alignment horizontal="left" vertical="center" shrinkToFit="1"/>
    </xf>
    <xf numFmtId="0" fontId="5" fillId="6" borderId="0" xfId="0" applyFont="1" applyFill="1" applyAlignment="1" applyProtection="1">
      <alignment vertical="center" shrinkToFit="1"/>
    </xf>
    <xf numFmtId="0" fontId="4" fillId="6" borderId="0" xfId="0" applyFont="1" applyFill="1" applyBorder="1" applyAlignment="1" applyProtection="1">
      <alignment vertical="center" shrinkToFit="1"/>
    </xf>
    <xf numFmtId="0" fontId="6" fillId="6" borderId="0" xfId="0" applyFont="1" applyFill="1" applyAlignment="1" applyProtection="1">
      <alignment vertical="center" wrapText="1"/>
    </xf>
    <xf numFmtId="0" fontId="5" fillId="6" borderId="0" xfId="0" applyFont="1" applyFill="1" applyAlignment="1" applyProtection="1">
      <alignment vertical="center" wrapText="1"/>
    </xf>
    <xf numFmtId="0" fontId="4" fillId="3" borderId="2"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xf>
    <xf numFmtId="0" fontId="4" fillId="2" borderId="42" xfId="0" applyFont="1" applyFill="1" applyBorder="1" applyAlignment="1" applyProtection="1">
      <alignment horizontal="left" vertical="center" shrinkToFit="1"/>
      <protection locked="0"/>
    </xf>
    <xf numFmtId="0" fontId="5" fillId="0" borderId="43" xfId="0" applyFont="1" applyFill="1" applyBorder="1" applyAlignment="1" applyProtection="1">
      <alignment horizontal="left" vertical="center" shrinkToFit="1"/>
    </xf>
    <xf numFmtId="0" fontId="4" fillId="0" borderId="0" xfId="0" applyFont="1" applyFill="1" applyAlignment="1" applyProtection="1">
      <alignment vertical="center"/>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7" borderId="2" xfId="0" applyFont="1" applyFill="1" applyBorder="1" applyAlignment="1" applyProtection="1">
      <alignment horizontal="left" vertical="center" shrinkToFit="1"/>
      <protection locked="0"/>
    </xf>
    <xf numFmtId="181" fontId="4" fillId="7" borderId="2" xfId="0" applyNumberFormat="1" applyFont="1" applyFill="1" applyBorder="1" applyAlignment="1" applyProtection="1">
      <alignment vertical="center" wrapText="1"/>
    </xf>
    <xf numFmtId="0" fontId="5" fillId="0" borderId="39" xfId="0" applyFont="1" applyFill="1" applyBorder="1" applyAlignment="1" applyProtection="1">
      <alignment vertical="center"/>
    </xf>
    <xf numFmtId="0" fontId="5" fillId="0" borderId="52" xfId="0" applyFont="1" applyFill="1" applyBorder="1" applyAlignment="1" applyProtection="1">
      <alignment horizontal="left" vertical="center" shrinkToFit="1"/>
    </xf>
    <xf numFmtId="0" fontId="5" fillId="0" borderId="54" xfId="0" applyFont="1" applyFill="1" applyBorder="1" applyAlignment="1" applyProtection="1">
      <alignment horizontal="left" vertical="center" shrinkToFit="1"/>
    </xf>
    <xf numFmtId="0" fontId="5" fillId="0" borderId="55" xfId="0" applyFont="1" applyFill="1" applyBorder="1" applyAlignment="1" applyProtection="1">
      <alignment horizontal="left" vertical="center" shrinkToFit="1"/>
    </xf>
    <xf numFmtId="0" fontId="5" fillId="0" borderId="58"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179" fontId="4" fillId="2" borderId="19" xfId="0" applyNumberFormat="1" applyFont="1" applyFill="1" applyBorder="1" applyAlignment="1" applyProtection="1">
      <alignment horizontal="left" vertical="center" shrinkToFit="1"/>
      <protection locked="0"/>
    </xf>
    <xf numFmtId="176" fontId="4" fillId="2" borderId="57" xfId="0" applyNumberFormat="1" applyFont="1" applyFill="1" applyBorder="1" applyAlignment="1" applyProtection="1">
      <alignment horizontal="left" vertical="center" shrinkToFit="1"/>
      <protection locked="0"/>
    </xf>
    <xf numFmtId="180" fontId="4" fillId="2" borderId="42" xfId="0" applyNumberFormat="1" applyFont="1" applyFill="1" applyBorder="1" applyAlignment="1" applyProtection="1">
      <alignment horizontal="left" vertical="center" shrinkToFit="1"/>
      <protection locked="0"/>
    </xf>
    <xf numFmtId="0" fontId="4" fillId="3" borderId="2" xfId="0" applyFont="1" applyFill="1" applyBorder="1" applyAlignment="1" applyProtection="1">
      <alignment vertical="center" shrinkToFit="1"/>
      <protection locked="0"/>
    </xf>
    <xf numFmtId="0" fontId="5" fillId="0" borderId="39" xfId="0" applyFont="1" applyFill="1" applyBorder="1" applyAlignment="1" applyProtection="1">
      <alignment vertical="center" shrinkToFit="1"/>
    </xf>
    <xf numFmtId="0" fontId="4" fillId="3" borderId="42"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xf>
    <xf numFmtId="0" fontId="11" fillId="0" borderId="0" xfId="0" applyFont="1" applyBorder="1" applyAlignment="1" applyProtection="1">
      <alignment horizontal="left" vertical="top"/>
    </xf>
    <xf numFmtId="0" fontId="13" fillId="0" borderId="0" xfId="0" applyFont="1" applyFill="1" applyAlignment="1" applyProtection="1">
      <alignment vertical="center"/>
    </xf>
    <xf numFmtId="0" fontId="12" fillId="0" borderId="3" xfId="0" applyFont="1" applyBorder="1" applyAlignment="1" applyProtection="1">
      <alignment horizontal="left" vertical="top"/>
    </xf>
    <xf numFmtId="0" fontId="11" fillId="0" borderId="0" xfId="0" applyFont="1" applyAlignment="1" applyProtection="1">
      <alignment horizontal="left" vertical="top"/>
    </xf>
    <xf numFmtId="0" fontId="12" fillId="0" borderId="0" xfId="0" applyFont="1" applyBorder="1" applyAlignment="1" applyProtection="1">
      <alignment horizontal="left" vertical="top"/>
    </xf>
    <xf numFmtId="0" fontId="14" fillId="0" borderId="0" xfId="1" applyFont="1" applyFill="1" applyAlignment="1" applyProtection="1">
      <alignment vertical="center"/>
    </xf>
    <xf numFmtId="181" fontId="4" fillId="2" borderId="2" xfId="0" applyNumberFormat="1" applyFont="1" applyFill="1" applyBorder="1" applyAlignment="1" applyProtection="1">
      <alignment vertical="center" shrinkToFit="1"/>
      <protection locked="0"/>
    </xf>
    <xf numFmtId="181" fontId="4" fillId="7" borderId="42" xfId="0" applyNumberFormat="1" applyFont="1" applyFill="1" applyBorder="1" applyAlignment="1" applyProtection="1">
      <alignment vertical="center" wrapText="1"/>
    </xf>
    <xf numFmtId="0" fontId="4" fillId="7" borderId="2"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0" xfId="0" applyFont="1" applyFill="1" applyAlignment="1" applyProtection="1">
      <alignmen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1"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vertical="center"/>
    </xf>
    <xf numFmtId="0" fontId="4" fillId="0" borderId="12" xfId="0" applyFont="1" applyBorder="1">
      <alignmen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Fill="1" applyAlignment="1" applyProtection="1">
      <alignment vertical="center" wrapText="1"/>
    </xf>
    <xf numFmtId="0" fontId="4" fillId="0" borderId="75" xfId="0" applyFont="1" applyFill="1" applyBorder="1" applyAlignment="1" applyProtection="1">
      <alignment vertical="center" shrinkToFit="1"/>
    </xf>
    <xf numFmtId="0" fontId="4" fillId="0" borderId="19" xfId="0" applyFont="1" applyFill="1" applyBorder="1" applyAlignment="1" applyProtection="1">
      <alignment horizontal="left" vertical="center" shrinkToFit="1"/>
    </xf>
    <xf numFmtId="0" fontId="4" fillId="4" borderId="0" xfId="0" applyFont="1" applyFill="1" applyAlignment="1" applyProtection="1">
      <alignment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left" vertical="center" wrapText="1"/>
    </xf>
    <xf numFmtId="0" fontId="5" fillId="8" borderId="2" xfId="0" applyFont="1" applyFill="1" applyBorder="1" applyAlignment="1" applyProtection="1">
      <alignment horizontal="center" vertical="center" shrinkToFit="1"/>
    </xf>
    <xf numFmtId="0" fontId="5" fillId="8" borderId="0" xfId="0" applyFont="1" applyFill="1">
      <alignment vertical="center"/>
    </xf>
    <xf numFmtId="0" fontId="4" fillId="9" borderId="0" xfId="0" applyFont="1" applyFill="1" applyAlignment="1" applyProtection="1">
      <alignment vertical="center" wrapText="1"/>
    </xf>
    <xf numFmtId="0" fontId="4" fillId="9" borderId="0" xfId="0" applyFont="1" applyFill="1" applyAlignment="1" applyProtection="1">
      <alignment horizontal="left" vertical="center" shrinkToFit="1"/>
    </xf>
    <xf numFmtId="0" fontId="5" fillId="9" borderId="0" xfId="0" applyFont="1" applyFill="1" applyAlignment="1" applyProtection="1">
      <alignment horizontal="left" vertical="center" shrinkToFit="1"/>
    </xf>
    <xf numFmtId="0" fontId="6" fillId="9" borderId="0" xfId="0" applyFont="1" applyFill="1" applyAlignment="1" applyProtection="1">
      <alignment vertical="center" wrapText="1"/>
    </xf>
    <xf numFmtId="0" fontId="5" fillId="9" borderId="0" xfId="0" applyFont="1" applyFill="1" applyAlignment="1" applyProtection="1">
      <alignment vertical="center" wrapText="1"/>
    </xf>
    <xf numFmtId="0" fontId="6" fillId="4" borderId="0" xfId="0" applyFont="1" applyFill="1" applyAlignment="1" applyProtection="1">
      <alignment vertical="center" wrapText="1"/>
    </xf>
    <xf numFmtId="0" fontId="5" fillId="4" borderId="0" xfId="0" applyFont="1" applyFill="1" applyAlignment="1" applyProtection="1">
      <alignment vertical="center" wrapText="1"/>
    </xf>
    <xf numFmtId="0" fontId="4" fillId="4" borderId="0" xfId="0" applyFont="1" applyFill="1" applyBorder="1" applyAlignment="1" applyProtection="1">
      <alignment horizontal="left" vertical="center" shrinkToFit="1"/>
    </xf>
    <xf numFmtId="0" fontId="4" fillId="4" borderId="0" xfId="0" applyFont="1" applyFill="1" applyBorder="1" applyAlignment="1" applyProtection="1">
      <alignment horizontal="left" vertical="center"/>
    </xf>
    <xf numFmtId="0" fontId="0" fillId="4" borderId="0" xfId="0" applyFill="1" applyBorder="1" applyAlignment="1">
      <alignment horizontal="left" vertical="center"/>
    </xf>
    <xf numFmtId="0" fontId="4" fillId="4" borderId="0" xfId="0" applyNumberFormat="1"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xf>
    <xf numFmtId="177" fontId="4" fillId="2" borderId="2" xfId="0" applyNumberFormat="1" applyFont="1" applyFill="1" applyBorder="1" applyAlignment="1" applyProtection="1">
      <alignment horizontal="left" vertical="center" shrinkToFit="1"/>
      <protection locked="0"/>
    </xf>
    <xf numFmtId="0" fontId="4" fillId="2" borderId="2" xfId="0" applyNumberFormat="1" applyFont="1" applyFill="1" applyBorder="1" applyAlignment="1" applyProtection="1">
      <alignment horizontal="left" vertical="center" shrinkToFit="1"/>
      <protection locked="0"/>
    </xf>
    <xf numFmtId="0" fontId="5" fillId="7" borderId="7" xfId="0"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left" vertical="center" shrinkToFit="1"/>
      <protection locked="0"/>
    </xf>
    <xf numFmtId="0" fontId="17" fillId="0" borderId="0" xfId="0" applyFont="1" applyBorder="1" applyAlignment="1" applyProtection="1">
      <alignment horizontal="left" vertical="top"/>
    </xf>
    <xf numFmtId="0" fontId="18" fillId="0" borderId="3" xfId="0" applyFont="1" applyBorder="1" applyAlignment="1" applyProtection="1">
      <alignment horizontal="left" vertical="top"/>
    </xf>
    <xf numFmtId="0" fontId="0" fillId="4" borderId="0" xfId="0" applyFill="1" applyBorder="1" applyAlignment="1">
      <alignment horizontal="left" vertical="center" shrinkToFit="1"/>
    </xf>
    <xf numFmtId="0" fontId="4" fillId="4" borderId="0" xfId="0" applyFont="1" applyFill="1" applyBorder="1" applyAlignment="1" applyProtection="1">
      <alignment horizontal="left" vertical="center" textRotation="255" shrinkToFit="1"/>
    </xf>
    <xf numFmtId="0" fontId="4" fillId="4" borderId="83" xfId="0" applyFont="1" applyFill="1" applyBorder="1" applyAlignment="1" applyProtection="1">
      <alignment vertical="center" shrinkToFit="1"/>
      <protection locked="0"/>
    </xf>
    <xf numFmtId="0" fontId="4" fillId="4" borderId="0" xfId="0" applyFont="1" applyFill="1" applyBorder="1" applyAlignment="1" applyProtection="1">
      <alignment vertical="center" shrinkToFit="1"/>
    </xf>
    <xf numFmtId="0" fontId="4" fillId="4" borderId="0" xfId="0" applyFont="1" applyFill="1" applyAlignment="1" applyProtection="1">
      <alignment vertical="center" shrinkToFit="1"/>
    </xf>
    <xf numFmtId="0" fontId="5" fillId="4" borderId="0" xfId="0" applyFont="1" applyFill="1" applyAlignment="1" applyProtection="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3" borderId="2" xfId="0" applyFont="1" applyFill="1" applyBorder="1" applyAlignment="1">
      <alignment vertical="center" shrinkToFit="1"/>
    </xf>
    <xf numFmtId="0" fontId="4" fillId="0" borderId="15" xfId="0" applyFont="1" applyBorder="1" applyAlignment="1">
      <alignment horizontal="center" vertical="center"/>
    </xf>
    <xf numFmtId="0" fontId="4" fillId="0" borderId="0" xfId="0" applyFont="1" applyBorder="1" applyAlignment="1">
      <alignment horizontal="left" vertical="center"/>
    </xf>
    <xf numFmtId="0" fontId="4" fillId="0" borderId="88" xfId="0" applyFont="1" applyBorder="1" applyAlignment="1">
      <alignment horizontal="center" vertical="center"/>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horizontal="left" vertical="center"/>
    </xf>
    <xf numFmtId="0" fontId="4" fillId="0" borderId="92" xfId="0" applyFont="1" applyBorder="1" applyAlignment="1">
      <alignment vertical="center"/>
    </xf>
    <xf numFmtId="0" fontId="4" fillId="0" borderId="97" xfId="0" applyFont="1" applyBorder="1" applyAlignment="1">
      <alignment vertical="center"/>
    </xf>
    <xf numFmtId="0" fontId="4" fillId="0" borderId="98" xfId="0" applyFont="1" applyBorder="1">
      <alignment vertical="center"/>
    </xf>
    <xf numFmtId="0" fontId="4" fillId="0" borderId="99" xfId="0" applyFont="1" applyBorder="1" applyAlignment="1">
      <alignment vertical="center"/>
    </xf>
    <xf numFmtId="0" fontId="4" fillId="0" borderId="98" xfId="0" applyFont="1" applyBorder="1" applyAlignment="1">
      <alignment vertical="center"/>
    </xf>
    <xf numFmtId="0" fontId="4" fillId="0" borderId="100" xfId="0" applyFont="1" applyBorder="1" applyAlignment="1">
      <alignment vertical="center"/>
    </xf>
    <xf numFmtId="0" fontId="4" fillId="0" borderId="30" xfId="0" applyFont="1" applyFill="1" applyBorder="1" applyAlignment="1" applyProtection="1">
      <alignment horizontal="left" vertical="center" shrinkToFit="1"/>
      <protection locked="0"/>
    </xf>
    <xf numFmtId="179" fontId="4" fillId="7" borderId="19" xfId="0" applyNumberFormat="1" applyFont="1" applyFill="1" applyBorder="1" applyAlignment="1" applyProtection="1">
      <alignment horizontal="left" vertical="center" shrinkToFit="1"/>
    </xf>
    <xf numFmtId="181" fontId="4" fillId="7" borderId="2" xfId="0" applyNumberFormat="1" applyFont="1" applyFill="1" applyBorder="1" applyAlignment="1" applyProtection="1">
      <alignment vertical="center" shrinkToFit="1"/>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5" fillId="0" borderId="104" xfId="0" applyFont="1" applyFill="1" applyBorder="1" applyAlignment="1" applyProtection="1">
      <alignment horizontal="left" vertical="center" shrinkToFit="1"/>
    </xf>
    <xf numFmtId="0" fontId="4" fillId="7" borderId="2" xfId="0" applyFont="1" applyFill="1" applyBorder="1" applyAlignment="1">
      <alignment vertical="center" shrinkToFit="1"/>
    </xf>
    <xf numFmtId="0" fontId="4" fillId="0" borderId="0" xfId="0" applyFont="1" applyFill="1" applyAlignment="1" applyProtection="1">
      <alignment vertical="center" wrapText="1"/>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vertical="center" wrapText="1"/>
    </xf>
    <xf numFmtId="0" fontId="4" fillId="0" borderId="82" xfId="0" applyFont="1" applyFill="1" applyBorder="1" applyAlignment="1" applyProtection="1">
      <alignment horizontal="center" vertical="center" shrinkToFit="1"/>
    </xf>
    <xf numFmtId="0" fontId="4" fillId="3" borderId="44" xfId="0" applyFont="1" applyFill="1" applyBorder="1" applyAlignment="1" applyProtection="1">
      <alignment horizontal="left" vertical="center" shrinkToFit="1"/>
      <protection locked="0"/>
    </xf>
    <xf numFmtId="0" fontId="4" fillId="0" borderId="0" xfId="0" applyFont="1" applyFill="1" applyAlignment="1" applyProtection="1">
      <alignment vertical="center" wrapText="1"/>
    </xf>
    <xf numFmtId="0" fontId="4" fillId="0" borderId="8"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7" fillId="0" borderId="48" xfId="0" applyFont="1" applyFill="1" applyBorder="1" applyAlignment="1" applyProtection="1">
      <alignment horizontal="left" vertical="center" shrinkToFit="1"/>
    </xf>
    <xf numFmtId="0" fontId="7" fillId="0" borderId="49" xfId="0" applyFont="1" applyFill="1" applyBorder="1" applyAlignment="1" applyProtection="1">
      <alignment horizontal="left" vertical="center" shrinkToFit="1"/>
    </xf>
    <xf numFmtId="0" fontId="7" fillId="0" borderId="50" xfId="0" applyFont="1" applyFill="1" applyBorder="1" applyAlignment="1" applyProtection="1">
      <alignment horizontal="left" vertical="center" shrinkToFit="1"/>
    </xf>
    <xf numFmtId="0" fontId="7" fillId="0" borderId="63"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wrapText="1" shrinkToFit="1"/>
    </xf>
    <xf numFmtId="0" fontId="4" fillId="0" borderId="71" xfId="0" applyFont="1" applyFill="1" applyBorder="1" applyAlignment="1" applyProtection="1">
      <alignment horizontal="center" vertical="center" wrapText="1" shrinkToFit="1"/>
    </xf>
    <xf numFmtId="0" fontId="4" fillId="0" borderId="72" xfId="0" applyFont="1" applyFill="1" applyBorder="1" applyAlignment="1" applyProtection="1">
      <alignment horizontal="center" vertical="center" wrapText="1" shrinkToFit="1"/>
    </xf>
    <xf numFmtId="0" fontId="4" fillId="0" borderId="68" xfId="0" applyFont="1" applyFill="1" applyBorder="1" applyAlignment="1" applyProtection="1">
      <alignment horizontal="center" vertical="center" wrapText="1" shrinkToFit="1"/>
    </xf>
    <xf numFmtId="0" fontId="4" fillId="0" borderId="70" xfId="0" applyFont="1" applyFill="1" applyBorder="1" applyAlignment="1" applyProtection="1">
      <alignment horizontal="center" vertical="center" wrapText="1" shrinkToFit="1"/>
    </xf>
    <xf numFmtId="0" fontId="4" fillId="0" borderId="29" xfId="0" applyFont="1" applyFill="1" applyBorder="1" applyAlignment="1" applyProtection="1">
      <alignment horizontal="center" vertical="center" shrinkToFit="1"/>
    </xf>
    <xf numFmtId="0" fontId="4" fillId="0" borderId="73" xfId="0" applyFont="1" applyFill="1" applyBorder="1" applyAlignment="1" applyProtection="1">
      <alignment horizontal="center" vertical="center" shrinkToFit="1"/>
    </xf>
    <xf numFmtId="0" fontId="4" fillId="0" borderId="74"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66" xfId="0"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shrinkToFit="1"/>
    </xf>
    <xf numFmtId="0" fontId="4" fillId="0" borderId="7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72"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77" xfId="0" applyFont="1" applyFill="1" applyBorder="1" applyAlignment="1" applyProtection="1">
      <alignment horizontal="center" vertical="center" shrinkToFit="1"/>
    </xf>
    <xf numFmtId="176" fontId="4" fillId="2" borderId="29" xfId="0" applyNumberFormat="1" applyFont="1" applyFill="1" applyBorder="1" applyAlignment="1" applyProtection="1">
      <alignment vertical="top" wrapText="1" shrinkToFit="1"/>
      <protection locked="0"/>
    </xf>
    <xf numFmtId="176" fontId="4" fillId="2" borderId="73" xfId="0" applyNumberFormat="1" applyFont="1" applyFill="1" applyBorder="1" applyAlignment="1" applyProtection="1">
      <alignment vertical="top" wrapText="1" shrinkToFit="1"/>
      <protection locked="0"/>
    </xf>
    <xf numFmtId="176" fontId="4" fillId="2" borderId="78" xfId="0" applyNumberFormat="1" applyFont="1" applyFill="1" applyBorder="1" applyAlignment="1" applyProtection="1">
      <alignment vertical="top" wrapText="1" shrinkToFit="1"/>
      <protection locked="0"/>
    </xf>
    <xf numFmtId="0" fontId="5" fillId="0" borderId="54" xfId="0" applyFont="1" applyFill="1" applyBorder="1" applyAlignment="1" applyProtection="1">
      <alignment horizontal="left" vertical="center" shrinkToFit="1"/>
    </xf>
    <xf numFmtId="0" fontId="5" fillId="0" borderId="79" xfId="0" applyFont="1" applyFill="1" applyBorder="1" applyAlignment="1" applyProtection="1">
      <alignment horizontal="left" vertical="center" shrinkToFit="1"/>
    </xf>
    <xf numFmtId="0" fontId="5" fillId="0" borderId="80"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4" fillId="0" borderId="38" xfId="0" applyFont="1" applyFill="1" applyBorder="1" applyAlignment="1" applyProtection="1">
      <alignment vertical="center" shrinkToFit="1"/>
    </xf>
    <xf numFmtId="0" fontId="0" fillId="0" borderId="40" xfId="0" applyBorder="1" applyAlignment="1">
      <alignment vertical="center"/>
    </xf>
    <xf numFmtId="0" fontId="0" fillId="0" borderId="41" xfId="0" applyBorder="1" applyAlignment="1">
      <alignment vertical="center"/>
    </xf>
    <xf numFmtId="0" fontId="4" fillId="0" borderId="2" xfId="0" applyFont="1" applyFill="1" applyBorder="1" applyAlignment="1" applyProtection="1">
      <alignment horizontal="center" vertical="center" textRotation="255" shrinkToFit="1"/>
    </xf>
    <xf numFmtId="0" fontId="4" fillId="0" borderId="14"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4" borderId="0" xfId="0" applyFont="1" applyFill="1" applyAlignment="1" applyProtection="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4" fillId="0" borderId="2" xfId="0" applyFont="1" applyFill="1" applyBorder="1" applyAlignment="1" applyProtection="1">
      <alignment horizontal="center" vertical="center" wrapText="1"/>
    </xf>
    <xf numFmtId="0" fontId="0" fillId="0" borderId="42" xfId="0" applyBorder="1" applyAlignment="1">
      <alignment horizontal="center" vertical="center" wrapText="1"/>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4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4" fillId="0" borderId="101" xfId="0" applyFont="1" applyFill="1" applyBorder="1" applyAlignment="1" applyProtection="1">
      <alignment horizontal="center" vertical="center" shrinkToFit="1"/>
    </xf>
    <xf numFmtId="0" fontId="4" fillId="0" borderId="2"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0" fillId="0" borderId="2" xfId="0" applyFill="1" applyBorder="1" applyAlignment="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6" borderId="0" xfId="0" applyFont="1" applyFill="1" applyAlignment="1" applyProtection="1">
      <alignment horizontal="left" vertical="center" wrapText="1" shrinkToFit="1"/>
    </xf>
    <xf numFmtId="0" fontId="4" fillId="0" borderId="38"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textRotation="255" shrinkToFit="1"/>
    </xf>
    <xf numFmtId="0" fontId="4" fillId="0" borderId="42" xfId="0" applyFont="1" applyFill="1" applyBorder="1" applyAlignment="1" applyProtection="1">
      <alignment horizontal="left" vertical="center" shrinkToFit="1"/>
    </xf>
    <xf numFmtId="0" fontId="4" fillId="0" borderId="4"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textRotation="255" shrinkToFit="1"/>
    </xf>
    <xf numFmtId="0" fontId="4" fillId="0" borderId="7"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shrinkToFit="1"/>
    </xf>
    <xf numFmtId="0" fontId="4" fillId="0" borderId="44" xfId="0" applyFont="1" applyFill="1" applyBorder="1" applyAlignment="1" applyProtection="1">
      <alignment horizontal="center" vertical="center" wrapText="1" shrinkToFit="1"/>
    </xf>
    <xf numFmtId="0" fontId="4" fillId="0" borderId="45" xfId="0" applyFont="1" applyFill="1" applyBorder="1" applyAlignment="1" applyProtection="1">
      <alignment horizontal="left" vertical="center" shrinkToFit="1"/>
    </xf>
    <xf numFmtId="0" fontId="4" fillId="0" borderId="46" xfId="0" applyFont="1" applyFill="1" applyBorder="1" applyAlignment="1" applyProtection="1">
      <alignment horizontal="left" vertical="center" shrinkToFit="1"/>
    </xf>
    <xf numFmtId="0" fontId="4" fillId="0" borderId="47" xfId="0" applyFont="1" applyFill="1" applyBorder="1" applyAlignment="1" applyProtection="1">
      <alignment horizontal="left" vertical="center" shrinkToFit="1"/>
    </xf>
    <xf numFmtId="0" fontId="4" fillId="0" borderId="102"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103" xfId="0" applyFont="1" applyFill="1" applyBorder="1" applyAlignment="1" applyProtection="1">
      <alignment horizontal="left" vertical="center" shrinkToFit="1"/>
    </xf>
    <xf numFmtId="0" fontId="0" fillId="0" borderId="41" xfId="0" applyBorder="1" applyAlignment="1">
      <alignment vertical="center" shrinkToFit="1"/>
    </xf>
    <xf numFmtId="0" fontId="4" fillId="0" borderId="42"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shrinkToFit="1"/>
    </xf>
    <xf numFmtId="0" fontId="4" fillId="0" borderId="19" xfId="0" applyFont="1" applyFill="1" applyBorder="1" applyAlignment="1" applyProtection="1">
      <alignment horizontal="left" vertical="center" shrinkToFit="1"/>
    </xf>
    <xf numFmtId="0" fontId="4" fillId="0" borderId="57" xfId="0" applyFont="1" applyFill="1" applyBorder="1" applyAlignment="1" applyProtection="1">
      <alignment horizontal="left" vertical="center" shrinkToFit="1"/>
    </xf>
    <xf numFmtId="0" fontId="4" fillId="0" borderId="41"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9" borderId="0" xfId="0" applyFont="1" applyFill="1" applyAlignment="1" applyProtection="1">
      <alignment horizontal="left" vertical="center" wrapText="1" shrinkToFit="1"/>
    </xf>
    <xf numFmtId="0" fontId="7" fillId="0" borderId="81" xfId="0" applyFont="1" applyFill="1" applyBorder="1" applyAlignment="1" applyProtection="1">
      <alignment horizontal="left" vertical="center" shrinkToFit="1"/>
    </xf>
    <xf numFmtId="0" fontId="0" fillId="0" borderId="81" xfId="0" applyBorder="1" applyAlignment="1">
      <alignment horizontal="left" vertical="center" shrinkToFit="1"/>
    </xf>
    <xf numFmtId="0" fontId="0" fillId="0" borderId="82" xfId="0" applyBorder="1" applyAlignment="1">
      <alignment horizontal="left" vertical="center" shrinkToFit="1"/>
    </xf>
    <xf numFmtId="0" fontId="4" fillId="0" borderId="42" xfId="0" applyFont="1" applyFill="1" applyBorder="1" applyAlignment="1" applyProtection="1">
      <alignment horizontal="left" vertical="center" textRotation="255" shrinkToFit="1"/>
    </xf>
    <xf numFmtId="0" fontId="7" fillId="0" borderId="38" xfId="0" applyFont="1" applyFill="1" applyBorder="1" applyAlignment="1" applyProtection="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0" fillId="0" borderId="2" xfId="0" applyBorder="1" applyAlignment="1">
      <alignment horizontal="left" vertical="center"/>
    </xf>
    <xf numFmtId="0" fontId="4" fillId="0" borderId="42" xfId="0" applyFont="1" applyFill="1" applyBorder="1" applyAlignment="1" applyProtection="1">
      <alignment horizontal="left" vertical="center"/>
    </xf>
    <xf numFmtId="0" fontId="0" fillId="0" borderId="42" xfId="0" applyBorder="1" applyAlignment="1">
      <alignment horizontal="left" vertical="center"/>
    </xf>
    <xf numFmtId="0" fontId="4" fillId="4" borderId="0" xfId="0" applyFont="1" applyFill="1" applyAlignment="1" applyProtection="1">
      <alignment horizontal="left" vertical="center" wrapText="1" shrinkToFit="1"/>
    </xf>
    <xf numFmtId="0" fontId="4" fillId="0" borderId="8"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7" fillId="0" borderId="31" xfId="0" applyFont="1" applyFill="1" applyBorder="1" applyAlignment="1" applyProtection="1">
      <alignment horizontal="left" vertical="center" wrapText="1"/>
    </xf>
    <xf numFmtId="0" fontId="9" fillId="5" borderId="32" xfId="0" applyFont="1" applyFill="1" applyBorder="1" applyAlignment="1" applyProtection="1">
      <alignment horizontal="center" vertical="center" wrapText="1"/>
    </xf>
    <xf numFmtId="0" fontId="9" fillId="5" borderId="33" xfId="0" applyFont="1" applyFill="1" applyBorder="1" applyAlignment="1" applyProtection="1">
      <alignment horizontal="center" vertical="center" wrapText="1"/>
    </xf>
    <xf numFmtId="0" fontId="4" fillId="0" borderId="65" xfId="0" applyFont="1" applyFill="1" applyBorder="1" applyAlignment="1" applyProtection="1">
      <alignment horizontal="left" vertical="center" shrinkToFit="1"/>
    </xf>
    <xf numFmtId="0" fontId="4" fillId="0" borderId="66" xfId="0" applyFont="1" applyFill="1" applyBorder="1" applyAlignment="1" applyProtection="1">
      <alignment horizontal="left" vertical="center" shrinkToFit="1"/>
    </xf>
    <xf numFmtId="0" fontId="4" fillId="0" borderId="67" xfId="0" applyFont="1" applyFill="1" applyBorder="1" applyAlignment="1" applyProtection="1">
      <alignment horizontal="left" vertical="center" shrinkToFit="1"/>
    </xf>
    <xf numFmtId="0" fontId="4" fillId="0" borderId="68" xfId="0" applyFont="1" applyFill="1" applyBorder="1" applyAlignment="1" applyProtection="1">
      <alignment horizontal="left" vertical="center" shrinkToFit="1"/>
    </xf>
    <xf numFmtId="0" fontId="4" fillId="0" borderId="69" xfId="0" applyFont="1" applyFill="1" applyBorder="1" applyAlignment="1" applyProtection="1">
      <alignment horizontal="left" vertical="center" shrinkToFit="1"/>
    </xf>
    <xf numFmtId="0" fontId="4" fillId="0" borderId="70" xfId="0" applyFont="1" applyFill="1" applyBorder="1" applyAlignment="1" applyProtection="1">
      <alignment horizontal="left" vertical="center" shrinkToFit="1"/>
    </xf>
    <xf numFmtId="0" fontId="4" fillId="0" borderId="68"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5" fillId="2" borderId="0" xfId="0" applyFont="1" applyFill="1" applyAlignment="1" applyProtection="1">
      <alignment horizontal="center" vertical="center" shrinkToFit="1"/>
      <protection locked="0"/>
    </xf>
    <xf numFmtId="0" fontId="4" fillId="0" borderId="4"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177" fontId="5" fillId="8" borderId="15" xfId="0" applyNumberFormat="1" applyFont="1" applyFill="1" applyBorder="1" applyAlignment="1" applyProtection="1">
      <alignment horizontal="left" vertical="center" shrinkToFit="1"/>
    </xf>
    <xf numFmtId="177" fontId="5" fillId="8" borderId="16" xfId="0" applyNumberFormat="1" applyFont="1" applyFill="1" applyBorder="1" applyAlignment="1" applyProtection="1">
      <alignment horizontal="left" vertical="center" shrinkToFit="1"/>
    </xf>
    <xf numFmtId="0" fontId="5" fillId="8" borderId="6" xfId="0" applyNumberFormat="1" applyFont="1" applyFill="1" applyBorder="1" applyAlignment="1" applyProtection="1">
      <alignment horizontal="left" vertical="center" shrinkToFit="1"/>
    </xf>
    <xf numFmtId="0" fontId="5" fillId="8" borderId="1" xfId="0" applyNumberFormat="1" applyFont="1" applyFill="1" applyBorder="1" applyAlignment="1" applyProtection="1">
      <alignment horizontal="left" vertical="center" shrinkToFit="1"/>
    </xf>
    <xf numFmtId="0" fontId="5" fillId="8" borderId="12" xfId="0" applyNumberFormat="1" applyFont="1" applyFill="1" applyBorder="1" applyAlignment="1" applyProtection="1">
      <alignment horizontal="left" vertical="center" shrinkToFit="1"/>
    </xf>
    <xf numFmtId="0" fontId="6" fillId="0" borderId="4" xfId="0" applyFont="1" applyFill="1" applyBorder="1" applyAlignment="1" applyProtection="1">
      <alignment horizontal="center" vertical="center" wrapText="1"/>
    </xf>
    <xf numFmtId="0" fontId="15" fillId="8" borderId="24" xfId="0" applyFont="1" applyFill="1" applyBorder="1" applyAlignment="1" applyProtection="1">
      <alignment horizontal="left" vertical="center" shrinkToFit="1"/>
    </xf>
    <xf numFmtId="0" fontId="15" fillId="8" borderId="25" xfId="0" applyFont="1" applyFill="1" applyBorder="1" applyAlignment="1" applyProtection="1">
      <alignment horizontal="left" vertical="center" shrinkToFit="1"/>
    </xf>
    <xf numFmtId="0" fontId="15" fillId="8" borderId="26" xfId="0" applyFont="1" applyFill="1" applyBorder="1" applyAlignment="1" applyProtection="1">
      <alignment horizontal="left" vertical="center" shrinkToFit="1"/>
    </xf>
    <xf numFmtId="0" fontId="4" fillId="0" borderId="18" xfId="0" applyFont="1" applyFill="1" applyBorder="1" applyAlignment="1" applyProtection="1">
      <alignment horizontal="center" vertical="center" wrapText="1"/>
    </xf>
    <xf numFmtId="0" fontId="5" fillId="8" borderId="6"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5" fillId="8" borderId="12" xfId="0" applyFont="1" applyFill="1" applyBorder="1" applyAlignment="1" applyProtection="1">
      <alignment horizontal="left" vertical="center" shrinkToFit="1"/>
    </xf>
    <xf numFmtId="0" fontId="5" fillId="8" borderId="20" xfId="0" applyFont="1" applyFill="1" applyBorder="1" applyAlignment="1" applyProtection="1">
      <alignment horizontal="left" vertical="center" shrinkToFit="1"/>
    </xf>
    <xf numFmtId="0" fontId="5" fillId="8" borderId="21" xfId="0" applyFont="1" applyFill="1" applyBorder="1" applyAlignment="1" applyProtection="1">
      <alignment horizontal="left" vertical="center" shrinkToFit="1"/>
    </xf>
    <xf numFmtId="0" fontId="5" fillId="8" borderId="22" xfId="0" applyFont="1" applyFill="1" applyBorder="1" applyAlignment="1" applyProtection="1">
      <alignment horizontal="left" vertical="center" shrinkToFi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178" fontId="5" fillId="8" borderId="15" xfId="0" applyNumberFormat="1" applyFont="1" applyFill="1" applyBorder="1" applyAlignment="1" applyProtection="1">
      <alignment horizontal="left" vertical="center" shrinkToFit="1"/>
    </xf>
    <xf numFmtId="178" fontId="5" fillId="8" borderId="16" xfId="0" applyNumberFormat="1" applyFont="1" applyFill="1" applyBorder="1" applyAlignment="1" applyProtection="1">
      <alignment horizontal="left" vertical="center" shrinkToFit="1"/>
    </xf>
    <xf numFmtId="0" fontId="5" fillId="8" borderId="0" xfId="0" applyFont="1" applyFill="1" applyBorder="1" applyAlignment="1" applyProtection="1">
      <alignment horizontal="left" vertical="center" shrinkToFit="1"/>
    </xf>
    <xf numFmtId="0" fontId="5" fillId="8" borderId="13" xfId="0" applyFont="1" applyFill="1" applyBorder="1" applyAlignment="1" applyProtection="1">
      <alignment horizontal="left" vertical="center" shrinkToFit="1"/>
    </xf>
    <xf numFmtId="0" fontId="7" fillId="0" borderId="0" xfId="0" applyFont="1" applyFill="1" applyAlignment="1" applyProtection="1">
      <alignment horizontal="center" vertical="center" wrapText="1"/>
    </xf>
    <xf numFmtId="0" fontId="4" fillId="0" borderId="0" xfId="0" applyFont="1" applyFill="1" applyAlignment="1" applyProtection="1">
      <alignment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shrinkToFit="1"/>
      <protection locked="0"/>
    </xf>
    <xf numFmtId="0" fontId="5" fillId="8" borderId="9" xfId="0" applyFont="1" applyFill="1" applyBorder="1" applyAlignment="1" applyProtection="1">
      <alignment horizontal="left" vertical="center" shrinkToFit="1"/>
      <protection locked="0"/>
    </xf>
    <xf numFmtId="0" fontId="5" fillId="8" borderId="10"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wrapText="1"/>
    </xf>
    <xf numFmtId="0" fontId="5" fillId="8" borderId="14" xfId="0" applyFont="1" applyFill="1" applyBorder="1" applyAlignment="1" applyProtection="1">
      <alignment horizontal="left" vertical="center" shrinkToFit="1"/>
      <protection locked="0"/>
    </xf>
    <xf numFmtId="0" fontId="5" fillId="8" borderId="15" xfId="0" applyFont="1" applyFill="1" applyBorder="1" applyAlignment="1" applyProtection="1">
      <alignment horizontal="left" vertical="center" shrinkToFit="1"/>
      <protection locked="0"/>
    </xf>
    <xf numFmtId="0" fontId="5" fillId="8" borderId="16" xfId="0" applyFont="1" applyFill="1" applyBorder="1" applyAlignment="1" applyProtection="1">
      <alignment horizontal="left" vertical="center" shrinkToFit="1"/>
      <protection locked="0"/>
    </xf>
    <xf numFmtId="0" fontId="15" fillId="8" borderId="4" xfId="0" applyFont="1" applyFill="1" applyBorder="1" applyAlignment="1" applyProtection="1">
      <alignment horizontal="left" vertical="center" shrinkToFit="1"/>
    </xf>
    <xf numFmtId="0" fontId="5" fillId="8" borderId="2" xfId="0" applyFont="1" applyFill="1" applyBorder="1" applyAlignment="1" applyProtection="1">
      <alignment horizontal="left" vertical="center" shrinkToFit="1"/>
    </xf>
    <xf numFmtId="0" fontId="5" fillId="8" borderId="18" xfId="0" applyFont="1" applyFill="1" applyBorder="1" applyAlignment="1" applyProtection="1">
      <alignment horizontal="left" vertical="center" shrinkToFit="1"/>
    </xf>
    <xf numFmtId="178" fontId="5" fillId="8" borderId="15" xfId="0" applyNumberFormat="1" applyFont="1" applyFill="1" applyBorder="1" applyAlignment="1" applyProtection="1">
      <alignment horizontal="left" vertical="center" wrapText="1"/>
    </xf>
    <xf numFmtId="178" fontId="5" fillId="8" borderId="16" xfId="0" applyNumberFormat="1" applyFont="1" applyFill="1" applyBorder="1" applyAlignment="1" applyProtection="1">
      <alignment horizontal="left" vertical="center" wrapText="1"/>
    </xf>
    <xf numFmtId="0" fontId="6" fillId="0" borderId="17" xfId="0" applyFont="1" applyFill="1" applyBorder="1" applyAlignment="1" applyProtection="1">
      <alignment horizontal="center" vertical="center" wrapText="1"/>
    </xf>
    <xf numFmtId="0" fontId="15" fillId="8" borderId="17" xfId="0" applyFont="1" applyFill="1" applyBorder="1" applyAlignment="1" applyProtection="1">
      <alignment horizontal="left" vertical="center" shrinkToFit="1"/>
    </xf>
    <xf numFmtId="0" fontId="4" fillId="0" borderId="7" xfId="0" applyFont="1" applyFill="1" applyBorder="1" applyAlignment="1" applyProtection="1">
      <alignment horizontal="center" vertical="center" wrapText="1"/>
    </xf>
    <xf numFmtId="0" fontId="5" fillId="8" borderId="7" xfId="0" applyFont="1" applyFill="1" applyBorder="1" applyAlignment="1" applyProtection="1">
      <alignment horizontal="left" vertical="center" shrinkToFit="1"/>
    </xf>
    <xf numFmtId="0" fontId="4" fillId="0" borderId="2" xfId="0" applyFont="1" applyFill="1" applyBorder="1" applyAlignment="1" applyProtection="1">
      <alignment horizontal="center" vertical="center" textRotation="255" wrapText="1"/>
    </xf>
    <xf numFmtId="0" fontId="5" fillId="8" borderId="0"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xf>
    <xf numFmtId="0" fontId="5" fillId="8" borderId="9"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shrinkToFit="1"/>
    </xf>
    <xf numFmtId="0" fontId="5" fillId="8" borderId="9" xfId="0" applyFont="1" applyFill="1" applyBorder="1" applyAlignment="1" applyProtection="1">
      <alignment horizontal="left" vertical="center" shrinkToFit="1"/>
    </xf>
    <xf numFmtId="0" fontId="5" fillId="8" borderId="10"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wrapText="1"/>
    </xf>
    <xf numFmtId="179" fontId="5" fillId="8" borderId="10" xfId="0" applyNumberFormat="1" applyFont="1" applyFill="1" applyBorder="1" applyAlignment="1" applyProtection="1">
      <alignment horizontal="center" vertical="center" shrinkToFit="1"/>
    </xf>
    <xf numFmtId="0" fontId="5" fillId="8" borderId="2" xfId="0" applyFont="1" applyFill="1" applyBorder="1" applyAlignment="1" applyProtection="1">
      <alignment horizontal="center" vertical="center" shrinkToFit="1"/>
    </xf>
    <xf numFmtId="0" fontId="5" fillId="8" borderId="8" xfId="0"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wrapText="1"/>
    </xf>
    <xf numFmtId="176" fontId="5" fillId="8" borderId="14" xfId="0" applyNumberFormat="1" applyFont="1" applyFill="1" applyBorder="1" applyAlignment="1" applyProtection="1">
      <alignment horizontal="left" vertical="center" shrinkToFit="1"/>
    </xf>
    <xf numFmtId="0" fontId="5" fillId="8" borderId="15" xfId="0" applyFont="1" applyFill="1" applyBorder="1" applyAlignment="1" applyProtection="1">
      <alignment horizontal="left" vertical="center" shrinkToFit="1"/>
    </xf>
    <xf numFmtId="0" fontId="5" fillId="8" borderId="16"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180" fontId="5" fillId="8" borderId="2" xfId="0" applyNumberFormat="1" applyFont="1" applyFill="1" applyBorder="1" applyAlignment="1" applyProtection="1">
      <alignment horizontal="center" vertical="center" shrinkToFit="1"/>
    </xf>
    <xf numFmtId="180" fontId="5" fillId="8" borderId="8" xfId="0" applyNumberFormat="1" applyFont="1" applyFill="1" applyBorder="1" applyAlignment="1" applyProtection="1">
      <alignment horizontal="center" vertical="center" shrinkToFit="1"/>
    </xf>
    <xf numFmtId="0" fontId="0" fillId="0" borderId="9" xfId="0" applyBorder="1" applyAlignment="1">
      <alignment horizontal="center" vertical="center" wrapText="1"/>
    </xf>
    <xf numFmtId="0" fontId="5" fillId="0" borderId="9"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8" borderId="10" xfId="0" applyFont="1" applyFill="1" applyBorder="1" applyAlignment="1" applyProtection="1">
      <alignment horizontal="center" vertical="center" shrinkToFit="1"/>
    </xf>
    <xf numFmtId="180" fontId="5" fillId="8" borderId="1" xfId="0" applyNumberFormat="1" applyFont="1" applyFill="1" applyBorder="1" applyAlignment="1" applyProtection="1">
      <alignment horizontal="center" vertical="center" shrinkToFi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pplyProtection="1">
      <alignment horizontal="left" vertical="top" wrapText="1"/>
    </xf>
    <xf numFmtId="0" fontId="4" fillId="0" borderId="0" xfId="0" applyFont="1" applyFill="1" applyAlignment="1">
      <alignment horizontal="left" vertical="top" wrapText="1"/>
    </xf>
    <xf numFmtId="177" fontId="5" fillId="7" borderId="15" xfId="0" applyNumberFormat="1" applyFont="1" applyFill="1" applyBorder="1" applyAlignment="1" applyProtection="1">
      <alignment horizontal="left" vertical="center" wrapText="1"/>
    </xf>
    <xf numFmtId="177" fontId="5" fillId="7" borderId="16" xfId="0" applyNumberFormat="1" applyFont="1" applyFill="1" applyBorder="1" applyAlignment="1" applyProtection="1">
      <alignment horizontal="left" vertical="center" wrapText="1"/>
    </xf>
    <xf numFmtId="0" fontId="5" fillId="7" borderId="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12" xfId="0" applyFont="1" applyFill="1" applyBorder="1" applyAlignment="1" applyProtection="1">
      <alignment horizontal="left" vertical="center" shrinkToFit="1"/>
    </xf>
    <xf numFmtId="0" fontId="5" fillId="7" borderId="8" xfId="0" applyFont="1" applyFill="1" applyBorder="1" applyAlignment="1" applyProtection="1">
      <alignment horizontal="left" vertical="center" shrinkToFit="1"/>
    </xf>
    <xf numFmtId="0" fontId="5" fillId="7" borderId="9" xfId="0" applyFont="1" applyFill="1" applyBorder="1" applyAlignment="1" applyProtection="1">
      <alignment horizontal="left" vertical="center" shrinkToFit="1"/>
    </xf>
    <xf numFmtId="0" fontId="5" fillId="7" borderId="10" xfId="0" applyFont="1" applyFill="1" applyBorder="1" applyAlignment="1" applyProtection="1">
      <alignment horizontal="left" vertical="center" shrinkToFit="1"/>
    </xf>
    <xf numFmtId="0" fontId="5" fillId="7" borderId="0" xfId="0" applyFont="1" applyFill="1" applyAlignment="1" applyProtection="1">
      <alignment horizontal="center" vertical="center" shrinkToFit="1"/>
    </xf>
    <xf numFmtId="0" fontId="5" fillId="7" borderId="1" xfId="0" applyFont="1" applyFill="1" applyBorder="1" applyAlignment="1" applyProtection="1">
      <alignment horizontal="center" vertical="center" shrinkToFit="1"/>
    </xf>
    <xf numFmtId="0" fontId="9" fillId="2" borderId="0" xfId="0" applyFont="1" applyFill="1" applyAlignment="1" applyProtection="1">
      <alignment horizontal="center" vertical="center" shrinkToFit="1"/>
    </xf>
    <xf numFmtId="0" fontId="4" fillId="0" borderId="8" xfId="0" applyFont="1" applyFill="1" applyBorder="1" applyAlignment="1" applyProtection="1">
      <alignment horizontal="right" vertical="center" wrapText="1"/>
    </xf>
    <xf numFmtId="0" fontId="4" fillId="0" borderId="9"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0" fillId="0" borderId="0" xfId="0" applyBorder="1" applyAlignment="1">
      <alignment vertical="center" wrapText="1"/>
    </xf>
    <xf numFmtId="178" fontId="5" fillId="7" borderId="15" xfId="0" applyNumberFormat="1" applyFont="1" applyFill="1" applyBorder="1" applyAlignment="1" applyProtection="1">
      <alignment horizontal="left" vertical="center" wrapText="1"/>
    </xf>
    <xf numFmtId="178" fontId="5" fillId="7" borderId="16" xfId="0" applyNumberFormat="1" applyFont="1" applyFill="1" applyBorder="1" applyAlignment="1" applyProtection="1">
      <alignment horizontal="left" vertical="center" wrapText="1"/>
    </xf>
    <xf numFmtId="0" fontId="5" fillId="7" borderId="11" xfId="0" applyFont="1" applyFill="1" applyBorder="1" applyAlignment="1" applyProtection="1">
      <alignment horizontal="left" vertical="center" shrinkToFit="1"/>
    </xf>
    <xf numFmtId="0" fontId="5" fillId="7" borderId="0" xfId="0" applyFont="1" applyFill="1" applyBorder="1" applyAlignment="1" applyProtection="1">
      <alignment horizontal="left" vertical="center" shrinkToFit="1"/>
    </xf>
    <xf numFmtId="0" fontId="5" fillId="7" borderId="13" xfId="0" applyFont="1" applyFill="1" applyBorder="1" applyAlignment="1" applyProtection="1">
      <alignment horizontal="left" vertical="center" shrinkToFi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2" borderId="9"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5" fillId="7" borderId="15" xfId="0" applyNumberFormat="1" applyFont="1" applyFill="1" applyBorder="1" applyAlignment="1">
      <alignment horizontal="left" vertical="center" wrapText="1"/>
    </xf>
    <xf numFmtId="178" fontId="5" fillId="7" borderId="16" xfId="0" applyNumberFormat="1"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12"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5" fillId="7" borderId="26" xfId="0" applyFont="1" applyFill="1" applyBorder="1" applyAlignment="1">
      <alignment horizontal="left" vertical="center" shrinkToFit="1"/>
    </xf>
    <xf numFmtId="0" fontId="15" fillId="7" borderId="17" xfId="0" applyFont="1" applyFill="1" applyBorder="1" applyAlignment="1">
      <alignment horizontal="left" vertical="center" shrinkToFit="1"/>
    </xf>
    <xf numFmtId="0" fontId="4" fillId="0" borderId="4" xfId="0" applyFont="1" applyFill="1" applyBorder="1" applyAlignment="1">
      <alignment horizontal="center" vertical="center" wrapText="1"/>
    </xf>
    <xf numFmtId="0" fontId="5" fillId="7" borderId="14" xfId="0" applyFont="1" applyFill="1" applyBorder="1" applyAlignment="1">
      <alignment horizontal="left" vertical="center" shrinkToFit="1"/>
    </xf>
    <xf numFmtId="0" fontId="5" fillId="7" borderId="15" xfId="0" applyFont="1" applyFill="1" applyBorder="1" applyAlignment="1">
      <alignment horizontal="left" vertical="center" shrinkToFit="1"/>
    </xf>
    <xf numFmtId="0" fontId="5" fillId="7" borderId="16" xfId="0" applyFont="1" applyFill="1" applyBorder="1" applyAlignment="1">
      <alignment horizontal="left" vertical="center" shrinkToFit="1"/>
    </xf>
    <xf numFmtId="0" fontId="5" fillId="7" borderId="6" xfId="0" applyFont="1" applyFill="1" applyBorder="1" applyAlignment="1">
      <alignment horizontal="left" vertical="center" shrinkToFit="1"/>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7" borderId="13" xfId="0" applyFont="1" applyFill="1" applyBorder="1" applyAlignment="1">
      <alignment horizontal="left" vertical="center" shrinkToFit="1"/>
    </xf>
    <xf numFmtId="0" fontId="5" fillId="7" borderId="5"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 xfId="0" applyFont="1" applyFill="1" applyBorder="1" applyAlignment="1">
      <alignment horizontal="center" vertical="center" shrinkToFit="1"/>
    </xf>
    <xf numFmtId="0" fontId="5" fillId="7" borderId="1" xfId="0" applyFont="1" applyFill="1" applyBorder="1" applyAlignment="1">
      <alignment horizontal="center" vertical="center" shrinkToFit="1"/>
    </xf>
    <xf numFmtId="178" fontId="5" fillId="2" borderId="15" xfId="0" applyNumberFormat="1" applyFont="1" applyFill="1" applyBorder="1" applyAlignment="1">
      <alignment horizontal="left" vertical="center" wrapText="1"/>
    </xf>
    <xf numFmtId="178" fontId="5" fillId="2" borderId="16" xfId="0" applyNumberFormat="1" applyFont="1" applyFill="1" applyBorder="1" applyAlignment="1">
      <alignment horizontal="left" vertical="center" wrapText="1"/>
    </xf>
    <xf numFmtId="0" fontId="5" fillId="2" borderId="2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27"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180" fontId="5" fillId="2" borderId="1" xfId="0" applyNumberFormat="1" applyFont="1" applyFill="1" applyBorder="1" applyAlignment="1">
      <alignment horizontal="center" vertical="center" shrinkToFit="1"/>
    </xf>
    <xf numFmtId="0" fontId="5" fillId="7" borderId="9" xfId="0" applyFont="1" applyFill="1" applyBorder="1" applyAlignment="1">
      <alignment horizontal="center" vertical="center" shrinkToFit="1"/>
    </xf>
    <xf numFmtId="0" fontId="5" fillId="7" borderId="15" xfId="0" applyNumberFormat="1" applyFont="1" applyFill="1" applyBorder="1" applyAlignment="1" applyProtection="1">
      <alignment horizontal="left" vertical="center" wrapText="1"/>
    </xf>
    <xf numFmtId="0" fontId="5" fillId="7" borderId="16"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5" fillId="7" borderId="0" xfId="0" applyFont="1" applyFill="1" applyBorder="1" applyAlignment="1" applyProtection="1">
      <alignment horizontal="center" vertical="center" shrinkToFit="1"/>
    </xf>
    <xf numFmtId="0" fontId="5" fillId="7" borderId="1" xfId="0" applyFont="1" applyFill="1" applyBorder="1" applyAlignment="1" applyProtection="1">
      <alignment horizontal="center" vertical="center" shrinkToFit="1"/>
      <protection locked="0"/>
    </xf>
    <xf numFmtId="0" fontId="5" fillId="7" borderId="12" xfId="0" applyFont="1" applyFill="1" applyBorder="1" applyAlignment="1" applyProtection="1">
      <alignment horizontal="center" vertical="center" shrinkToFit="1"/>
      <protection locked="0"/>
    </xf>
    <xf numFmtId="0" fontId="19" fillId="7" borderId="14" xfId="0" applyFont="1" applyFill="1" applyBorder="1" applyAlignment="1">
      <alignment horizontal="center" vertical="center" shrinkToFit="1"/>
    </xf>
    <xf numFmtId="0" fontId="19" fillId="7" borderId="15" xfId="0" applyFont="1" applyFill="1" applyBorder="1" applyAlignment="1">
      <alignment horizontal="center" vertical="center" shrinkToFit="1"/>
    </xf>
    <xf numFmtId="0" fontId="19" fillId="7" borderId="6" xfId="0" applyFont="1" applyFill="1" applyBorder="1" applyAlignment="1">
      <alignment horizontal="center" vertical="center" shrinkToFit="1"/>
    </xf>
    <xf numFmtId="0" fontId="19" fillId="7" borderId="1" xfId="0" applyFont="1" applyFill="1" applyBorder="1" applyAlignment="1">
      <alignment horizontal="center" vertical="center" shrinkToFi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7" borderId="1" xfId="0" applyNumberFormat="1" applyFont="1" applyFill="1" applyBorder="1" applyAlignment="1" applyProtection="1">
      <alignment horizontal="center" vertical="center" shrinkToFit="1"/>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quotePrefix="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14"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horizontal="center" vertical="center"/>
    </xf>
    <xf numFmtId="0" fontId="5" fillId="8" borderId="0" xfId="0" applyFont="1" applyFill="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8"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9" xfId="0" applyFont="1" applyFill="1" applyBorder="1" applyAlignment="1" applyProtection="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8" borderId="59" xfId="0" applyFont="1" applyFill="1" applyBorder="1" applyAlignment="1">
      <alignment horizontal="left" vertical="top" wrapText="1"/>
    </xf>
    <xf numFmtId="0" fontId="5" fillId="8" borderId="27" xfId="0" applyFont="1" applyFill="1" applyBorder="1" applyAlignment="1">
      <alignment horizontal="left" vertical="top" wrapText="1"/>
    </xf>
    <xf numFmtId="0" fontId="5" fillId="8" borderId="28"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8" borderId="6"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8" borderId="12" xfId="0" applyFont="1" applyFill="1" applyBorder="1" applyAlignment="1">
      <alignment horizontal="left" vertical="top" wrapText="1"/>
    </xf>
    <xf numFmtId="0" fontId="16"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3" fontId="5" fillId="7" borderId="15"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3" fontId="5" fillId="7" borderId="11" xfId="0" applyNumberFormat="1" applyFont="1" applyFill="1" applyBorder="1" applyAlignment="1">
      <alignment horizontal="center" vertical="center"/>
    </xf>
    <xf numFmtId="0" fontId="5" fillId="7" borderId="0" xfId="0" applyFont="1" applyFill="1" applyBorder="1" applyAlignment="1">
      <alignment horizontal="center" vertical="center"/>
    </xf>
    <xf numFmtId="0" fontId="5" fillId="7" borderId="6" xfId="0" applyFont="1" applyFill="1" applyBorder="1" applyAlignment="1">
      <alignment horizontal="center" vertical="center"/>
    </xf>
    <xf numFmtId="3" fontId="5" fillId="7" borderId="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0" fontId="5" fillId="7" borderId="59" xfId="0" applyFont="1" applyFill="1" applyBorder="1" applyAlignment="1">
      <alignment horizontal="left" vertical="top"/>
    </xf>
    <xf numFmtId="0" fontId="5" fillId="7" borderId="27" xfId="0" applyFont="1" applyFill="1" applyBorder="1" applyAlignment="1">
      <alignment horizontal="left" vertical="top"/>
    </xf>
    <xf numFmtId="0" fontId="5" fillId="7" borderId="28" xfId="0" applyFont="1" applyFill="1" applyBorder="1" applyAlignment="1">
      <alignment horizontal="left" vertical="top"/>
    </xf>
    <xf numFmtId="0" fontId="5" fillId="7" borderId="11" xfId="0" applyFont="1" applyFill="1" applyBorder="1" applyAlignment="1">
      <alignment horizontal="left" vertical="top"/>
    </xf>
    <xf numFmtId="0" fontId="5" fillId="7" borderId="0" xfId="0" applyFont="1" applyFill="1" applyBorder="1" applyAlignment="1">
      <alignment horizontal="left" vertical="top"/>
    </xf>
    <xf numFmtId="0" fontId="5" fillId="7" borderId="13" xfId="0" applyFont="1" applyFill="1" applyBorder="1" applyAlignment="1">
      <alignment horizontal="left" vertical="top"/>
    </xf>
    <xf numFmtId="0" fontId="5" fillId="7" borderId="6" xfId="0" applyFont="1" applyFill="1" applyBorder="1" applyAlignment="1">
      <alignment horizontal="left" vertical="top"/>
    </xf>
    <xf numFmtId="0" fontId="5" fillId="7" borderId="1" xfId="0" applyFont="1" applyFill="1" applyBorder="1" applyAlignment="1">
      <alignment horizontal="left" vertical="top"/>
    </xf>
    <xf numFmtId="0" fontId="5" fillId="7" borderId="12" xfId="0" applyFont="1" applyFill="1" applyBorder="1" applyAlignment="1">
      <alignment horizontal="left" vertical="top"/>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9" xfId="0" applyFont="1" applyBorder="1" applyAlignment="1">
      <alignment horizontal="center" vertical="center"/>
    </xf>
    <xf numFmtId="0" fontId="4" fillId="0" borderId="0" xfId="0" applyFont="1" applyBorder="1" applyAlignment="1">
      <alignment horizontal="center"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92" xfId="0" applyFont="1" applyBorder="1" applyAlignment="1">
      <alignment horizontal="left" vertical="center"/>
    </xf>
    <xf numFmtId="3" fontId="5" fillId="7" borderId="98" xfId="0" applyNumberFormat="1" applyFont="1" applyFill="1" applyBorder="1" applyAlignment="1">
      <alignment horizontal="center" vertical="center"/>
    </xf>
    <xf numFmtId="0" fontId="4" fillId="0" borderId="95" xfId="0" applyFont="1" applyBorder="1" applyAlignment="1">
      <alignment horizontal="left" vertical="center"/>
    </xf>
    <xf numFmtId="0" fontId="4" fillId="0" borderId="27" xfId="0" applyFont="1" applyBorder="1" applyAlignment="1">
      <alignment horizontal="left" vertical="center"/>
    </xf>
    <xf numFmtId="0" fontId="4" fillId="0" borderId="60" xfId="0" applyFont="1" applyBorder="1" applyAlignment="1">
      <alignment horizontal="left" vertical="center"/>
    </xf>
    <xf numFmtId="0" fontId="4" fillId="0" borderId="96"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cellXfs>
  <cellStyles count="2">
    <cellStyle name="ハイパーリンク" xfId="1" builtinId="8"/>
    <cellStyle name="標準" xfId="0" builtinId="0"/>
  </cellStyles>
  <dxfs count="4">
    <dxf>
      <font>
        <color theme="0"/>
      </font>
    </dxf>
    <dxf>
      <numFmt numFmtId="3" formatCode="#,##0"/>
    </dxf>
    <dxf>
      <numFmt numFmtId="3" formatCode="#,##0"/>
    </dxf>
    <dxf>
      <numFmt numFmtId="33" formatCode="_ * #,##0_ ;_ * \-#,##0_ ;_ * &quot;-&quot;_ ;_ @_ "/>
    </dxf>
  </dxfs>
  <tableStyles count="0" defaultTableStyle="TableStyleMedium2" defaultPivotStyle="PivotStyleLight16"/>
  <colors>
    <mruColors>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1479738</xdr:colOff>
      <xdr:row>0</xdr:row>
      <xdr:rowOff>47624</xdr:rowOff>
    </xdr:from>
    <xdr:ext cx="7500931" cy="238125"/>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775263" y="47624"/>
          <a:ext cx="7500931" cy="238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12</xdr:col>
      <xdr:colOff>57150</xdr:colOff>
      <xdr:row>2</xdr:row>
      <xdr:rowOff>152400</xdr:rowOff>
    </xdr:from>
    <xdr:to>
      <xdr:col>50</xdr:col>
      <xdr:colOff>31130</xdr:colOff>
      <xdr:row>4</xdr:row>
      <xdr:rowOff>9165</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457450" y="533400"/>
          <a:ext cx="7498730" cy="237765"/>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133350</xdr:colOff>
      <xdr:row>3</xdr:row>
      <xdr:rowOff>66675</xdr:rowOff>
    </xdr:from>
    <xdr:to>
      <xdr:col>49</xdr:col>
      <xdr:colOff>21606</xdr:colOff>
      <xdr:row>4</xdr:row>
      <xdr:rowOff>113940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733675" y="638175"/>
          <a:ext cx="7498730" cy="237765"/>
        </a:xfrm>
        <a:prstGeom prst="rect">
          <a:avLst/>
        </a:prstGeom>
      </xdr:spPr>
    </xdr:pic>
    <xdr:clientData fPrintsWithSheet="0"/>
  </xdr:twoCellAnchor>
  <xdr:twoCellAnchor>
    <xdr:from>
      <xdr:col>34</xdr:col>
      <xdr:colOff>114300</xdr:colOff>
      <xdr:row>28</xdr:row>
      <xdr:rowOff>161925</xdr:rowOff>
    </xdr:from>
    <xdr:to>
      <xdr:col>45</xdr:col>
      <xdr:colOff>152400</xdr:colOff>
      <xdr:row>35</xdr:row>
      <xdr:rowOff>190500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838950" y="5457825"/>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ゆうちょ銀行の場合</a:t>
          </a:r>
          <a:r>
            <a:rPr kumimoji="1" lang="en-US" altLang="ja-JP" sz="1100"/>
            <a:t>】</a:t>
          </a:r>
        </a:p>
        <a:p>
          <a:r>
            <a:rPr kumimoji="1" lang="en-US" altLang="ja-JP" sz="1100"/>
            <a:t>https://www.jp-bank.japanpost.jp/kojin/sokin/furikomi/kouza/kj_sk_fm_kz_1.html</a:t>
          </a:r>
          <a:endParaRPr kumimoji="1" lang="ja-JP" altLang="en-US" sz="1100"/>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133350</xdr:colOff>
      <xdr:row>2</xdr:row>
      <xdr:rowOff>133350</xdr:rowOff>
    </xdr:from>
    <xdr:to>
      <xdr:col>50</xdr:col>
      <xdr:colOff>31130</xdr:colOff>
      <xdr:row>3</xdr:row>
      <xdr:rowOff>180615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533650" y="514350"/>
          <a:ext cx="7498730" cy="237765"/>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85725</xdr:colOff>
      <xdr:row>2</xdr:row>
      <xdr:rowOff>76200</xdr:rowOff>
    </xdr:from>
    <xdr:to>
      <xdr:col>51</xdr:col>
      <xdr:colOff>183530</xdr:colOff>
      <xdr:row>3</xdr:row>
      <xdr:rowOff>123465</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886075" y="457200"/>
          <a:ext cx="7498730" cy="237765"/>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11</xdr:col>
      <xdr:colOff>142875</xdr:colOff>
      <xdr:row>2</xdr:row>
      <xdr:rowOff>161925</xdr:rowOff>
    </xdr:from>
    <xdr:ext cx="7500931" cy="238125"/>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3150" y="542925"/>
          <a:ext cx="7500931" cy="238125"/>
        </a:xfrm>
        <a:prstGeom prst="rect">
          <a:avLst/>
        </a:prstGeom>
      </xdr:spPr>
    </xdr:pic>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13</xdr:col>
      <xdr:colOff>95250</xdr:colOff>
      <xdr:row>2</xdr:row>
      <xdr:rowOff>142875</xdr:rowOff>
    </xdr:from>
    <xdr:to>
      <xdr:col>51</xdr:col>
      <xdr:colOff>69230</xdr:colOff>
      <xdr:row>3</xdr:row>
      <xdr:rowOff>190140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695575" y="523875"/>
          <a:ext cx="7498730" cy="237765"/>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133350</xdr:colOff>
      <xdr:row>2</xdr:row>
      <xdr:rowOff>152400</xdr:rowOff>
    </xdr:from>
    <xdr:to>
      <xdr:col>50</xdr:col>
      <xdr:colOff>31130</xdr:colOff>
      <xdr:row>4</xdr:row>
      <xdr:rowOff>9165</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533650" y="533400"/>
          <a:ext cx="7498730" cy="237765"/>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142875</xdr:rowOff>
    </xdr:from>
    <xdr:to>
      <xdr:col>51</xdr:col>
      <xdr:colOff>21605</xdr:colOff>
      <xdr:row>3</xdr:row>
      <xdr:rowOff>190140</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647950" y="523875"/>
          <a:ext cx="7498730" cy="237765"/>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38100</xdr:colOff>
      <xdr:row>2</xdr:row>
      <xdr:rowOff>142875</xdr:rowOff>
    </xdr:from>
    <xdr:to>
      <xdr:col>50</xdr:col>
      <xdr:colOff>12080</xdr:colOff>
      <xdr:row>3</xdr:row>
      <xdr:rowOff>190140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438400" y="523875"/>
          <a:ext cx="7498730" cy="237765"/>
        </a:xfrm>
        <a:prstGeom prst="rect">
          <a:avLst/>
        </a:prstGeom>
      </xdr:spPr>
    </xdr:pic>
    <xdr:clientData fPrintsWithSheet="0"/>
  </xdr:twoCellAnchor>
  <xdr:twoCellAnchor>
    <xdr:from>
      <xdr:col>35</xdr:col>
      <xdr:colOff>190500</xdr:colOff>
      <xdr:row>16</xdr:row>
      <xdr:rowOff>114300</xdr:rowOff>
    </xdr:from>
    <xdr:to>
      <xdr:col>49</xdr:col>
      <xdr:colOff>114300</xdr:colOff>
      <xdr:row>24</xdr:row>
      <xdr:rowOff>180975</xdr:rowOff>
    </xdr:to>
    <xdr:sp macro="" textlink="">
      <xdr:nvSpPr>
        <xdr:cNvPr id="3" name="テキスト ボックス 2">
          <a:extLst>
            <a:ext uri="{FF2B5EF4-FFF2-40B4-BE49-F238E27FC236}">
              <a16:creationId xmlns:a16="http://schemas.microsoft.com/office/drawing/2014/main" id="{E588435F-90E6-4EDA-8A82-846EA52F2F66}"/>
            </a:ext>
          </a:extLst>
        </xdr:cNvPr>
        <xdr:cNvSpPr txBox="1"/>
      </xdr:nvSpPr>
      <xdr:spPr>
        <a:xfrm>
          <a:off x="7115175" y="3276600"/>
          <a:ext cx="27241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変更承認申請書の注意点</a:t>
          </a:r>
          <a:r>
            <a:rPr kumimoji="1" lang="en-US" altLang="ja-JP" sz="1100"/>
            <a:t>】</a:t>
          </a:r>
        </a:p>
        <a:p>
          <a:r>
            <a:rPr kumimoji="1" lang="ja-JP" altLang="en-US" sz="1100"/>
            <a:t>変更承認申請書提出後は、新たに交付決定番号が発行されます。古い日付・番号は使わないようにお願いします。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12</xdr:col>
      <xdr:colOff>95250</xdr:colOff>
      <xdr:row>2</xdr:row>
      <xdr:rowOff>152400</xdr:rowOff>
    </xdr:from>
    <xdr:to>
      <xdr:col>50</xdr:col>
      <xdr:colOff>69230</xdr:colOff>
      <xdr:row>4</xdr:row>
      <xdr:rowOff>9165</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495550" y="533400"/>
          <a:ext cx="7498730" cy="237765"/>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114300</xdr:colOff>
      <xdr:row>2</xdr:row>
      <xdr:rowOff>180975</xdr:rowOff>
    </xdr:from>
    <xdr:to>
      <xdr:col>50</xdr:col>
      <xdr:colOff>88280</xdr:colOff>
      <xdr:row>4</xdr:row>
      <xdr:rowOff>37740</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514600" y="561975"/>
          <a:ext cx="7498730" cy="237765"/>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180975</xdr:colOff>
      <xdr:row>2</xdr:row>
      <xdr:rowOff>152400</xdr:rowOff>
    </xdr:from>
    <xdr:to>
      <xdr:col>50</xdr:col>
      <xdr:colOff>154955</xdr:colOff>
      <xdr:row>4</xdr:row>
      <xdr:rowOff>9165</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581275" y="533400"/>
          <a:ext cx="7498730" cy="237765"/>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aka.takuya/Desktop/&#12288;&#12288;%20%20&#12304;&#27096;&#24335;&#12305;&#12288;%20&#12288;%20&#30003;&#35531;&#32773;&#37197;&#24067;&#29992;/&#12513;&#12540;&#12523;&#28155;&#20184;&#29992;/&#9733;R2(&#20316;&#25104;&#20013;)/R2&#26408;&#25913;&#20462;&#12288;&#19968;&#24335;/01_&#27096;&#24335;/R2&#27096;&#24335;&#12288;&#26408;&#2591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事前相談"/>
      <sheetName val="交付申請"/>
      <sheetName val="着手届"/>
      <sheetName val="完了実績報告"/>
      <sheetName val="支払請求"/>
      <sheetName val="承継届"/>
      <sheetName val="変更承認申請"/>
      <sheetName val="変更届"/>
      <sheetName val="遅延報告"/>
      <sheetName val="廃止(中止)届"/>
    </sheetNames>
    <sheetDataSet>
      <sheetData sheetId="0" refreshError="1">
        <row r="85">
          <cell r="G85">
            <v>0</v>
          </cell>
        </row>
        <row r="240">
          <cell r="G2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kazaki.lg.jp/1100/1184/1166/p003434.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179"/>
  <sheetViews>
    <sheetView view="pageBreakPreview" zoomScaleNormal="100" zoomScaleSheetLayoutView="100" workbookViewId="0">
      <pane ySplit="2" topLeftCell="A3" activePane="bottomLeft" state="frozen"/>
      <selection activeCell="W45" sqref="W44:W45"/>
      <selection pane="bottomLeft" activeCell="G30" sqref="G30"/>
    </sheetView>
  </sheetViews>
  <sheetFormatPr defaultColWidth="2.625" defaultRowHeight="19.5" customHeight="1"/>
  <cols>
    <col min="1" max="1" width="1.625" style="2" customWidth="1"/>
    <col min="2" max="2" width="3.375" style="2" customWidth="1"/>
    <col min="3" max="3" width="3.875" style="2" customWidth="1"/>
    <col min="4" max="4" width="3.625" style="2" customWidth="1"/>
    <col min="5" max="5" width="7.625" style="51" customWidth="1"/>
    <col min="6" max="6" width="11" style="51" customWidth="1"/>
    <col min="7" max="7" width="26" style="51" customWidth="1"/>
    <col min="8" max="8" width="26.125" style="52" customWidth="1"/>
    <col min="9" max="9" width="6.875" style="92" customWidth="1"/>
    <col min="10" max="10" width="2.625" style="92"/>
    <col min="11" max="11" width="2.625" style="92" customWidth="1"/>
    <col min="12" max="12" width="2.625" style="71" customWidth="1"/>
    <col min="13" max="18" width="2.625" style="71"/>
    <col min="19" max="16384" width="2.625" style="2"/>
  </cols>
  <sheetData>
    <row r="1" spans="1:9" ht="25.5" customHeight="1" thickBot="1">
      <c r="A1" s="302" t="s">
        <v>226</v>
      </c>
      <c r="B1" s="302"/>
      <c r="C1" s="302"/>
      <c r="D1" s="302"/>
      <c r="E1" s="302"/>
      <c r="F1" s="302"/>
      <c r="G1" s="302"/>
    </row>
    <row r="2" spans="1:9" ht="19.5" customHeight="1" thickTop="1" thickBot="1">
      <c r="A2" s="303" t="s">
        <v>173</v>
      </c>
      <c r="B2" s="304"/>
      <c r="C2" s="304"/>
      <c r="D2" s="304"/>
      <c r="E2" s="304"/>
      <c r="F2" s="304"/>
      <c r="G2" s="54" t="s">
        <v>174</v>
      </c>
      <c r="H2" s="55" t="s">
        <v>344</v>
      </c>
      <c r="I2" s="152" t="s">
        <v>343</v>
      </c>
    </row>
    <row r="3" spans="1:9" ht="19.5" customHeight="1" thickTop="1">
      <c r="A3" s="56"/>
      <c r="B3" s="257" t="s">
        <v>314</v>
      </c>
      <c r="C3" s="257"/>
      <c r="D3" s="257"/>
      <c r="E3" s="257"/>
      <c r="F3" s="257"/>
      <c r="G3" s="257"/>
      <c r="H3" s="257"/>
      <c r="I3" s="91" t="s">
        <v>233</v>
      </c>
    </row>
    <row r="4" spans="1:9" ht="19.5" customHeight="1" thickBot="1">
      <c r="A4" s="56"/>
      <c r="B4" s="257"/>
      <c r="C4" s="257"/>
      <c r="D4" s="257"/>
      <c r="E4" s="257"/>
      <c r="F4" s="257"/>
      <c r="G4" s="257"/>
      <c r="H4" s="257"/>
      <c r="I4" s="153" t="s">
        <v>234</v>
      </c>
    </row>
    <row r="5" spans="1:9" ht="19.5" customHeight="1" thickTop="1">
      <c r="A5" s="56"/>
      <c r="B5" s="225" t="s">
        <v>175</v>
      </c>
      <c r="C5" s="226"/>
      <c r="D5" s="226"/>
      <c r="E5" s="226"/>
      <c r="F5" s="226"/>
      <c r="G5" s="226"/>
      <c r="H5" s="227"/>
      <c r="I5" s="93" t="s">
        <v>235</v>
      </c>
    </row>
    <row r="6" spans="1:9" ht="19.5" customHeight="1">
      <c r="A6" s="56"/>
      <c r="B6" s="258"/>
      <c r="C6" s="248" t="s">
        <v>176</v>
      </c>
      <c r="D6" s="248"/>
      <c r="E6" s="248"/>
      <c r="F6" s="248"/>
      <c r="G6" s="67"/>
      <c r="H6" s="68" t="str">
        <f>IF(G6="","!入力してください","")</f>
        <v>!入力してください</v>
      </c>
      <c r="I6" s="153" t="s">
        <v>236</v>
      </c>
    </row>
    <row r="7" spans="1:9" ht="19.5" customHeight="1">
      <c r="A7" s="56"/>
      <c r="B7" s="259"/>
      <c r="C7" s="248" t="s">
        <v>349</v>
      </c>
      <c r="D7" s="248"/>
      <c r="E7" s="248"/>
      <c r="F7" s="248"/>
      <c r="G7" s="67"/>
      <c r="H7" s="68" t="str">
        <f>IF(G7="","!入力してください","")</f>
        <v>!入力してください</v>
      </c>
      <c r="I7" s="93" t="s">
        <v>245</v>
      </c>
    </row>
    <row r="8" spans="1:9" ht="19.5" customHeight="1">
      <c r="A8" s="56"/>
      <c r="B8" s="259"/>
      <c r="C8" s="248" t="s">
        <v>21</v>
      </c>
      <c r="D8" s="248"/>
      <c r="E8" s="248"/>
      <c r="F8" s="248"/>
      <c r="G8" s="67"/>
      <c r="H8" s="68" t="str">
        <f t="shared" ref="H8" si="0">IF(G8="","!入力してください","")</f>
        <v>!入力してください</v>
      </c>
      <c r="I8" s="93" t="s">
        <v>230</v>
      </c>
    </row>
    <row r="9" spans="1:9" ht="19.5" customHeight="1">
      <c r="A9" s="56"/>
      <c r="B9" s="259"/>
      <c r="C9" s="248" t="s">
        <v>177</v>
      </c>
      <c r="D9" s="248"/>
      <c r="E9" s="248"/>
      <c r="F9" s="248"/>
      <c r="G9" s="67"/>
      <c r="H9" s="68" t="str">
        <f t="shared" ref="H9:H14" si="1">IF(G9="","!入力してください","")</f>
        <v>!入力してください</v>
      </c>
      <c r="I9" s="93" t="s">
        <v>230</v>
      </c>
    </row>
    <row r="10" spans="1:9" ht="19.5" customHeight="1">
      <c r="A10" s="56"/>
      <c r="B10" s="259"/>
      <c r="C10" s="261" t="s">
        <v>49</v>
      </c>
      <c r="D10" s="248" t="s">
        <v>178</v>
      </c>
      <c r="E10" s="248"/>
      <c r="F10" s="248"/>
      <c r="G10" s="66"/>
      <c r="H10" s="68" t="str">
        <f t="shared" si="1"/>
        <v>!入力してください</v>
      </c>
    </row>
    <row r="11" spans="1:9" ht="19.5" customHeight="1">
      <c r="A11" s="56"/>
      <c r="B11" s="259"/>
      <c r="C11" s="261"/>
      <c r="D11" s="248" t="s">
        <v>179</v>
      </c>
      <c r="E11" s="248"/>
      <c r="F11" s="248"/>
      <c r="G11" s="67"/>
      <c r="H11" s="68" t="str">
        <f t="shared" si="1"/>
        <v>!入力してください</v>
      </c>
    </row>
    <row r="12" spans="1:9" ht="19.5" customHeight="1">
      <c r="A12" s="56"/>
      <c r="B12" s="259"/>
      <c r="C12" s="261"/>
      <c r="D12" s="248" t="s">
        <v>180</v>
      </c>
      <c r="E12" s="248"/>
      <c r="F12" s="248"/>
      <c r="G12" s="67"/>
      <c r="H12" s="68" t="str">
        <f t="shared" si="1"/>
        <v>!入力してください</v>
      </c>
    </row>
    <row r="13" spans="1:9" ht="19.5" customHeight="1">
      <c r="A13" s="56"/>
      <c r="B13" s="259"/>
      <c r="C13" s="261"/>
      <c r="D13" s="248" t="s">
        <v>181</v>
      </c>
      <c r="E13" s="248"/>
      <c r="F13" s="248"/>
      <c r="G13" s="67"/>
      <c r="H13" s="68" t="str">
        <f t="shared" si="1"/>
        <v>!入力してください</v>
      </c>
    </row>
    <row r="14" spans="1:9" ht="19.5" customHeight="1" thickBot="1">
      <c r="A14" s="56"/>
      <c r="B14" s="260"/>
      <c r="C14" s="262" t="s">
        <v>318</v>
      </c>
      <c r="D14" s="262"/>
      <c r="E14" s="262"/>
      <c r="F14" s="262"/>
      <c r="G14" s="69"/>
      <c r="H14" s="70" t="str">
        <f t="shared" si="1"/>
        <v>!入力してください</v>
      </c>
    </row>
    <row r="15" spans="1:9" ht="19.5" customHeight="1" thickTop="1">
      <c r="A15" s="56"/>
      <c r="B15" s="57"/>
      <c r="C15" s="57"/>
      <c r="D15" s="57"/>
      <c r="E15" s="57"/>
      <c r="F15" s="57"/>
      <c r="G15" s="57"/>
      <c r="H15" s="58"/>
    </row>
    <row r="16" spans="1:9" ht="19.5" customHeight="1" thickBot="1">
      <c r="A16" s="56"/>
      <c r="B16" s="57"/>
      <c r="C16" s="57"/>
      <c r="D16" s="57"/>
      <c r="E16" s="57"/>
      <c r="F16" s="57"/>
      <c r="G16" s="57"/>
      <c r="H16" s="58"/>
    </row>
    <row r="17" spans="1:18" ht="19.5" customHeight="1" thickTop="1">
      <c r="A17" s="56"/>
      <c r="B17" s="225" t="s">
        <v>227</v>
      </c>
      <c r="C17" s="226"/>
      <c r="D17" s="226"/>
      <c r="E17" s="226"/>
      <c r="F17" s="226"/>
      <c r="G17" s="226"/>
      <c r="H17" s="227"/>
    </row>
    <row r="18" spans="1:18" ht="19.5" customHeight="1">
      <c r="A18" s="56"/>
      <c r="B18" s="245"/>
      <c r="C18" s="248" t="s">
        <v>182</v>
      </c>
      <c r="D18" s="248"/>
      <c r="E18" s="248"/>
      <c r="F18" s="248"/>
      <c r="G18" s="66"/>
      <c r="H18" s="68" t="str">
        <f>IF(G18="","!入力してください","")</f>
        <v>!入力してください</v>
      </c>
    </row>
    <row r="19" spans="1:18" ht="19.5" customHeight="1">
      <c r="A19" s="56"/>
      <c r="B19" s="246"/>
      <c r="C19" s="249" t="s">
        <v>183</v>
      </c>
      <c r="D19" s="250"/>
      <c r="E19" s="250"/>
      <c r="F19" s="250"/>
      <c r="G19" s="99"/>
      <c r="H19" s="68" t="s">
        <v>345</v>
      </c>
      <c r="I19" s="91" t="s">
        <v>241</v>
      </c>
      <c r="J19" s="94"/>
      <c r="K19" s="94"/>
      <c r="L19" s="1"/>
    </row>
    <row r="20" spans="1:18" ht="19.5" customHeight="1">
      <c r="A20" s="56"/>
      <c r="B20" s="246"/>
      <c r="C20" s="243"/>
      <c r="D20" s="254" t="s">
        <v>176</v>
      </c>
      <c r="E20" s="255"/>
      <c r="F20" s="256"/>
      <c r="G20" s="67"/>
      <c r="H20" s="68" t="str">
        <f>IF(AND(G18&lt;&gt;"",G20&lt;&gt;""),"",IF(G18="○","入力不要",IF(G18="✕","!入力してください","")))</f>
        <v/>
      </c>
      <c r="I20" s="95" t="s">
        <v>228</v>
      </c>
    </row>
    <row r="21" spans="1:18" ht="19.5" customHeight="1">
      <c r="A21" s="56"/>
      <c r="B21" s="246"/>
      <c r="C21" s="243"/>
      <c r="D21" s="254" t="s">
        <v>86</v>
      </c>
      <c r="E21" s="255"/>
      <c r="F21" s="256"/>
      <c r="G21" s="67"/>
      <c r="H21" s="68" t="str">
        <f>IF(AND(G18&lt;&gt;"",G21&lt;&gt;""),"",IF(G18="○","入力不要",IF(G18="✕","!入力してください","")))</f>
        <v/>
      </c>
      <c r="I21" s="95" t="s">
        <v>229</v>
      </c>
    </row>
    <row r="22" spans="1:18" ht="19.5" customHeight="1">
      <c r="A22" s="56"/>
      <c r="B22" s="246"/>
      <c r="C22" s="243"/>
      <c r="D22" s="254" t="s">
        <v>21</v>
      </c>
      <c r="E22" s="255"/>
      <c r="F22" s="256"/>
      <c r="G22" s="67"/>
      <c r="H22" s="68" t="str">
        <f>IF(AND(G18&lt;&gt;"",G22&lt;&gt;""),"",IF(G18="○","入力不要",IF(G18="✕","!入力してください","")))</f>
        <v/>
      </c>
      <c r="I22" s="95" t="s">
        <v>230</v>
      </c>
    </row>
    <row r="23" spans="1:18" ht="19.5" customHeight="1">
      <c r="A23" s="56"/>
      <c r="B23" s="246"/>
      <c r="C23" s="243"/>
      <c r="D23" s="254" t="s">
        <v>177</v>
      </c>
      <c r="E23" s="255"/>
      <c r="F23" s="256"/>
      <c r="G23" s="67"/>
      <c r="H23" s="68" t="str">
        <f>IF(AND(G18&lt;&gt;"",G23&lt;&gt;""),"",IF(G18="○","入力不要",IF(G18="✕","!入力してください","")))</f>
        <v/>
      </c>
      <c r="I23" s="95" t="s">
        <v>230</v>
      </c>
    </row>
    <row r="24" spans="1:18" ht="19.5" customHeight="1">
      <c r="A24" s="56"/>
      <c r="B24" s="246"/>
      <c r="C24" s="243"/>
      <c r="D24" s="263" t="s">
        <v>49</v>
      </c>
      <c r="E24" s="254" t="s">
        <v>178</v>
      </c>
      <c r="F24" s="256"/>
      <c r="G24" s="66"/>
      <c r="H24" s="68" t="str">
        <f>IF(AND(G18&lt;&gt;"",G24&lt;&gt;""),"",IF(G18="○","入力不要",IF(G18="✕","!入力してください","")))</f>
        <v/>
      </c>
    </row>
    <row r="25" spans="1:18" ht="19.5" customHeight="1">
      <c r="A25" s="56"/>
      <c r="B25" s="246"/>
      <c r="C25" s="243"/>
      <c r="D25" s="264"/>
      <c r="E25" s="254" t="s">
        <v>179</v>
      </c>
      <c r="F25" s="256"/>
      <c r="G25" s="67"/>
      <c r="H25" s="68" t="str">
        <f>IF(AND(G18&lt;&gt;"",G25&lt;&gt;""),"",IF(G18="○","入力不要",IF(G18="✕","!入力してください","")))</f>
        <v/>
      </c>
    </row>
    <row r="26" spans="1:18" ht="19.5" customHeight="1">
      <c r="A26" s="56"/>
      <c r="B26" s="246"/>
      <c r="C26" s="243"/>
      <c r="D26" s="264"/>
      <c r="E26" s="254" t="s">
        <v>180</v>
      </c>
      <c r="F26" s="256"/>
      <c r="G26" s="67"/>
      <c r="H26" s="68" t="str">
        <f>IF(AND(G18&lt;&gt;"",G26&lt;&gt;""),"",IF(G18="○","入力不要",IF(G18="✕","!入力してください","")))</f>
        <v/>
      </c>
    </row>
    <row r="27" spans="1:18" ht="19.5" customHeight="1">
      <c r="A27" s="56"/>
      <c r="B27" s="246"/>
      <c r="C27" s="243"/>
      <c r="D27" s="265"/>
      <c r="E27" s="254" t="s">
        <v>181</v>
      </c>
      <c r="F27" s="256"/>
      <c r="G27" s="67"/>
      <c r="H27" s="68" t="str">
        <f>IF(AND(G18&lt;&gt;"",G27&lt;&gt;""),"",IF(G18="○","入力不要",IF(G18="✕","!入力してください","")))</f>
        <v/>
      </c>
    </row>
    <row r="28" spans="1:18" s="183" customFormat="1" ht="19.5" customHeight="1">
      <c r="A28" s="56"/>
      <c r="B28" s="247"/>
      <c r="C28" s="244"/>
      <c r="D28" s="254" t="s">
        <v>318</v>
      </c>
      <c r="E28" s="255"/>
      <c r="F28" s="256"/>
      <c r="G28" s="67"/>
      <c r="H28" s="68" t="str">
        <f>IF(AND(G18&lt;&gt;"",G28&lt;&gt;""),"",IF(G18="○","入力不要",IF(G18="✕","!入力してください","")))</f>
        <v/>
      </c>
      <c r="I28" s="92"/>
      <c r="J28" s="92"/>
      <c r="K28" s="92"/>
      <c r="L28" s="71"/>
      <c r="M28" s="71"/>
      <c r="N28" s="71"/>
      <c r="O28" s="71"/>
      <c r="P28" s="71"/>
      <c r="Q28" s="71"/>
      <c r="R28" s="71"/>
    </row>
    <row r="29" spans="1:18" ht="19.5" customHeight="1">
      <c r="A29" s="56"/>
      <c r="B29" s="247"/>
      <c r="C29" s="254" t="s">
        <v>387</v>
      </c>
      <c r="D29" s="255"/>
      <c r="E29" s="255"/>
      <c r="F29" s="256"/>
      <c r="G29" s="66"/>
      <c r="H29" s="68" t="str">
        <f>IF(G29="","!入力してください","")</f>
        <v>!入力してください</v>
      </c>
    </row>
    <row r="30" spans="1:18" s="190" customFormat="1" ht="19.5" customHeight="1" thickBot="1">
      <c r="A30" s="56"/>
      <c r="B30" s="191"/>
      <c r="C30" s="272" t="s">
        <v>405</v>
      </c>
      <c r="D30" s="273"/>
      <c r="E30" s="273"/>
      <c r="F30" s="274"/>
      <c r="G30" s="192"/>
      <c r="H30" s="186" t="str">
        <f>IF(G30="","!入力してください","")</f>
        <v>!入力してください</v>
      </c>
      <c r="I30" s="92"/>
      <c r="J30" s="92"/>
      <c r="K30" s="92"/>
      <c r="L30" s="71"/>
      <c r="M30" s="71"/>
      <c r="N30" s="71"/>
      <c r="O30" s="71"/>
      <c r="P30" s="71"/>
      <c r="Q30" s="71"/>
      <c r="R30" s="71"/>
    </row>
    <row r="31" spans="1:18" ht="19.5" customHeight="1" thickTop="1">
      <c r="A31" s="56"/>
      <c r="B31" s="59"/>
      <c r="C31" s="59"/>
      <c r="D31" s="59"/>
      <c r="E31" s="59"/>
      <c r="F31" s="59"/>
      <c r="G31" s="60"/>
      <c r="H31" s="61"/>
    </row>
    <row r="32" spans="1:18" ht="19.5" customHeight="1" thickBot="1">
      <c r="A32" s="56"/>
      <c r="B32" s="59"/>
      <c r="C32" s="59"/>
      <c r="D32" s="59"/>
      <c r="E32" s="59"/>
      <c r="F32" s="59"/>
      <c r="G32" s="59"/>
      <c r="H32" s="62"/>
    </row>
    <row r="33" spans="1:18" ht="19.5" customHeight="1" thickTop="1">
      <c r="A33" s="56"/>
      <c r="B33" s="225" t="s">
        <v>184</v>
      </c>
      <c r="C33" s="226"/>
      <c r="D33" s="226"/>
      <c r="E33" s="226"/>
      <c r="F33" s="226"/>
      <c r="G33" s="226"/>
      <c r="H33" s="227"/>
    </row>
    <row r="34" spans="1:18" ht="19.5" customHeight="1">
      <c r="A34" s="56"/>
      <c r="B34" s="258"/>
      <c r="C34" s="248" t="s">
        <v>182</v>
      </c>
      <c r="D34" s="248"/>
      <c r="E34" s="248"/>
      <c r="F34" s="248"/>
      <c r="G34" s="66"/>
      <c r="H34" s="68" t="str">
        <f>IF(G34="","!入力してください","")</f>
        <v>!入力してください</v>
      </c>
    </row>
    <row r="35" spans="1:18" ht="19.5" customHeight="1">
      <c r="A35" s="56"/>
      <c r="B35" s="259"/>
      <c r="C35" s="249" t="s">
        <v>185</v>
      </c>
      <c r="D35" s="249"/>
      <c r="E35" s="249"/>
      <c r="F35" s="249"/>
      <c r="G35" s="66"/>
      <c r="H35" s="68" t="str">
        <f>IF(AND(G34&lt;&gt;"",G35&lt;&gt;""),"",IF(G34="○","入力不要",IF(G34="✕","!入力してください","")))</f>
        <v/>
      </c>
    </row>
    <row r="36" spans="1:18" ht="19.5" customHeight="1">
      <c r="A36" s="56"/>
      <c r="B36" s="259"/>
      <c r="C36" s="266"/>
      <c r="D36" s="251" t="s">
        <v>18</v>
      </c>
      <c r="E36" s="252"/>
      <c r="F36" s="253"/>
      <c r="G36" s="67"/>
      <c r="H36" s="76" t="str">
        <f>IF(AND(G34&lt;&gt;"",G35&lt;&gt;"",G36&lt;&gt;""),"",IF(G34="○","入力不要",IF(G35="✕","入力不要",IF(G35="○","!入力してください",""))))</f>
        <v/>
      </c>
    </row>
    <row r="37" spans="1:18" ht="19.5" customHeight="1">
      <c r="A37" s="56"/>
      <c r="B37" s="259"/>
      <c r="C37" s="266"/>
      <c r="D37" s="254" t="s">
        <v>79</v>
      </c>
      <c r="E37" s="255"/>
      <c r="F37" s="256"/>
      <c r="G37" s="67"/>
      <c r="H37" s="76" t="str">
        <f>IF(AND(G34&lt;&gt;"",G35&lt;&gt;"",G37&lt;&gt;""),"",IF(G34="○","入力不要",IF(G35="✕","入力不要",IF(G35="○","!入力してください",""))))</f>
        <v/>
      </c>
    </row>
    <row r="38" spans="1:18" s="5" customFormat="1" ht="19.5" customHeight="1">
      <c r="A38" s="56"/>
      <c r="B38" s="259"/>
      <c r="C38" s="266"/>
      <c r="D38" s="254" t="s">
        <v>176</v>
      </c>
      <c r="E38" s="255"/>
      <c r="F38" s="256"/>
      <c r="G38" s="67"/>
      <c r="H38" s="76" t="str">
        <f>IF(AND(G34&lt;&gt;"",G35&lt;&gt;"",G38&lt;&gt;""),"",IF(G34="○","入力不要",IF(G35="✕","入力不要",IF(G35="○","!入力してください",""))))</f>
        <v/>
      </c>
      <c r="I38" s="92"/>
      <c r="J38" s="92"/>
      <c r="K38" s="92"/>
      <c r="L38" s="71"/>
      <c r="M38" s="71"/>
      <c r="N38" s="71"/>
      <c r="O38" s="71"/>
      <c r="P38" s="71"/>
      <c r="Q38" s="71"/>
      <c r="R38" s="71"/>
    </row>
    <row r="39" spans="1:18" s="5" customFormat="1" ht="19.5" customHeight="1">
      <c r="A39" s="56"/>
      <c r="B39" s="259"/>
      <c r="C39" s="266"/>
      <c r="D39" s="254" t="s">
        <v>86</v>
      </c>
      <c r="E39" s="255"/>
      <c r="F39" s="256"/>
      <c r="G39" s="67"/>
      <c r="H39" s="76" t="str">
        <f>IF(AND(G34&lt;&gt;"",G35&lt;&gt;"",G39&lt;&gt;""),"",IF(G34="○","入力不要",IF(G35="✕","入力不要",IF(G35="○","!入力してください",""))))</f>
        <v/>
      </c>
      <c r="I39" s="92"/>
      <c r="J39" s="92"/>
      <c r="K39" s="92"/>
      <c r="L39" s="71"/>
      <c r="M39" s="71"/>
      <c r="N39" s="71"/>
      <c r="O39" s="71"/>
      <c r="P39" s="71"/>
      <c r="Q39" s="71"/>
      <c r="R39" s="71"/>
    </row>
    <row r="40" spans="1:18" s="5" customFormat="1" ht="19.5" customHeight="1">
      <c r="A40" s="56"/>
      <c r="B40" s="259"/>
      <c r="C40" s="266"/>
      <c r="D40" s="254" t="s">
        <v>8</v>
      </c>
      <c r="E40" s="255"/>
      <c r="F40" s="256"/>
      <c r="G40" s="67"/>
      <c r="H40" s="76" t="str">
        <f>IF(AND(G34&lt;&gt;"",G35&lt;&gt;"",G40&lt;&gt;""),"",IF(G34="○","入力不要",IF(G35="✕","入力不要",IF(G35="○","!入力してください",""))))</f>
        <v/>
      </c>
      <c r="I40" s="92"/>
      <c r="J40" s="92"/>
      <c r="K40" s="92"/>
      <c r="L40" s="71"/>
      <c r="M40" s="71"/>
      <c r="N40" s="71"/>
      <c r="O40" s="71"/>
      <c r="P40" s="71"/>
      <c r="Q40" s="71"/>
      <c r="R40" s="71"/>
    </row>
    <row r="41" spans="1:18" s="5" customFormat="1" ht="19.5" customHeight="1">
      <c r="A41" s="56"/>
      <c r="B41" s="259"/>
      <c r="C41" s="266"/>
      <c r="D41" s="254" t="s">
        <v>177</v>
      </c>
      <c r="E41" s="255"/>
      <c r="F41" s="256"/>
      <c r="G41" s="67"/>
      <c r="H41" s="76" t="str">
        <f>IF(AND(G34&lt;&gt;"",G35&lt;&gt;"",G41&lt;&gt;""),"",IF(G34="○","入力不要",IF(G35="✕","入力不要",IF(G35="○","!入力してください",""))))</f>
        <v/>
      </c>
      <c r="I41" s="92"/>
      <c r="J41" s="92"/>
      <c r="K41" s="92"/>
      <c r="L41" s="71"/>
      <c r="M41" s="71"/>
      <c r="N41" s="71"/>
      <c r="O41" s="71"/>
      <c r="P41" s="71"/>
      <c r="Q41" s="71"/>
      <c r="R41" s="71"/>
    </row>
    <row r="42" spans="1:18" s="5" customFormat="1" ht="19.5" customHeight="1">
      <c r="A42" s="56"/>
      <c r="B42" s="259"/>
      <c r="C42" s="267"/>
      <c r="D42" s="254" t="s">
        <v>10</v>
      </c>
      <c r="E42" s="255"/>
      <c r="F42" s="256"/>
      <c r="G42" s="67"/>
      <c r="H42" s="76" t="str">
        <f>IF(AND(G34&lt;&gt;"",G35&lt;&gt;"",G42&lt;&gt;""),"",IF(G34="○","入力不要",IF(G35="✕","入力不要",IF(G35="○","!入力してください",""))))</f>
        <v/>
      </c>
      <c r="I42" s="92"/>
      <c r="J42" s="92"/>
      <c r="K42" s="92"/>
      <c r="L42" s="71"/>
      <c r="M42" s="71"/>
      <c r="N42" s="71"/>
      <c r="O42" s="71"/>
      <c r="P42" s="71"/>
      <c r="Q42" s="71"/>
      <c r="R42" s="71"/>
    </row>
    <row r="43" spans="1:18" ht="19.5" customHeight="1">
      <c r="A43" s="56"/>
      <c r="B43" s="259"/>
      <c r="C43" s="249" t="s">
        <v>186</v>
      </c>
      <c r="D43" s="249"/>
      <c r="E43" s="249"/>
      <c r="F43" s="249"/>
      <c r="G43" s="99" t="str">
        <f>IF( AND(G34="✕", G35="✕"), "○",IF(G35="○","✕",""))</f>
        <v/>
      </c>
      <c r="H43" s="68" t="s">
        <v>345</v>
      </c>
      <c r="I43" s="91" t="s">
        <v>242</v>
      </c>
    </row>
    <row r="44" spans="1:18" ht="19.5" customHeight="1">
      <c r="A44" s="56"/>
      <c r="B44" s="259"/>
      <c r="C44" s="266" t="s">
        <v>188</v>
      </c>
      <c r="D44" s="254" t="s">
        <v>187</v>
      </c>
      <c r="E44" s="255"/>
      <c r="F44" s="256"/>
      <c r="G44" s="67"/>
      <c r="H44" s="68" t="str">
        <f>IF(AND(G34&lt;&gt;"",G43&lt;&gt;"",G44&lt;&gt;""),"",IF(G34="○","入力不要",IF(G43="✕","入力不要",IF(G43="○","!入力してください",""))))</f>
        <v/>
      </c>
      <c r="I44" s="95" t="s">
        <v>231</v>
      </c>
    </row>
    <row r="45" spans="1:18" ht="19.5" customHeight="1">
      <c r="A45" s="56"/>
      <c r="B45" s="259"/>
      <c r="C45" s="266"/>
      <c r="D45" s="254" t="s">
        <v>176</v>
      </c>
      <c r="E45" s="255"/>
      <c r="F45" s="256"/>
      <c r="G45" s="67"/>
      <c r="H45" s="68" t="str">
        <f>IF(AND(G34&lt;&gt;"",G43&lt;&gt;"",G45&lt;&gt;""),"",IF(G34="○","入力不要",IF(G43="✕","入力不要",IF(G43="○","!入力してください",""))))</f>
        <v/>
      </c>
      <c r="I45" s="95" t="s">
        <v>232</v>
      </c>
    </row>
    <row r="46" spans="1:18" ht="19.5" customHeight="1">
      <c r="A46" s="56"/>
      <c r="B46" s="259"/>
      <c r="C46" s="266"/>
      <c r="D46" s="254" t="s">
        <v>86</v>
      </c>
      <c r="E46" s="255"/>
      <c r="F46" s="256"/>
      <c r="G46" s="67"/>
      <c r="H46" s="68" t="str">
        <f>IF(AND(G34&lt;&gt;"",G43&lt;&gt;"",G46&lt;&gt;""),"",IF(G34="○","入力不要",IF(G43="✕","入力不要",IF(G43="○","!入力してください",""))))</f>
        <v/>
      </c>
    </row>
    <row r="47" spans="1:18" ht="19.5" customHeight="1">
      <c r="A47" s="56"/>
      <c r="B47" s="259"/>
      <c r="C47" s="266"/>
      <c r="D47" s="254" t="s">
        <v>189</v>
      </c>
      <c r="E47" s="255"/>
      <c r="F47" s="256"/>
      <c r="G47" s="67"/>
      <c r="H47" s="68" t="str">
        <f>IF(AND(G34&lt;&gt;"",G43&lt;&gt;"",G47&lt;&gt;""),"",IF(G34="○","入力不要",IF(G43="✕","入力不要",IF(G43="○","!入力してください",""))))</f>
        <v/>
      </c>
    </row>
    <row r="48" spans="1:18" ht="19.5" customHeight="1">
      <c r="A48" s="56"/>
      <c r="B48" s="259"/>
      <c r="C48" s="266"/>
      <c r="D48" s="254" t="s">
        <v>177</v>
      </c>
      <c r="E48" s="255"/>
      <c r="F48" s="256"/>
      <c r="G48" s="67"/>
      <c r="H48" s="68" t="str">
        <f>IF(AND(G34&lt;&gt;"",G43&lt;&gt;"",G48&lt;&gt;""),"",IF(G34="○","入力不要",IF(G43="✕","入力不要",IF(G43="○","!入力してください",""))))</f>
        <v/>
      </c>
    </row>
    <row r="49" spans="1:9" ht="19.5" customHeight="1" thickBot="1">
      <c r="A49" s="56"/>
      <c r="B49" s="260"/>
      <c r="C49" s="268"/>
      <c r="D49" s="269" t="s">
        <v>10</v>
      </c>
      <c r="E49" s="270"/>
      <c r="F49" s="271"/>
      <c r="G49" s="69"/>
      <c r="H49" s="70" t="str">
        <f>IF(AND(G34&lt;&gt;"",G43&lt;&gt;"",G49&lt;&gt;""),"",IF(G34="○","入力不要",IF(G43="✕","入力不要",IF(G43="○","!入力してください",""))))</f>
        <v/>
      </c>
    </row>
    <row r="50" spans="1:9" ht="19.5" customHeight="1" thickTop="1">
      <c r="A50" s="56"/>
      <c r="B50" s="63"/>
      <c r="C50" s="59"/>
      <c r="D50" s="59"/>
      <c r="E50" s="59"/>
      <c r="F50" s="59"/>
      <c r="G50" s="59"/>
      <c r="H50" s="62"/>
    </row>
    <row r="51" spans="1:9" ht="19.5" customHeight="1" thickBot="1">
      <c r="A51" s="56"/>
      <c r="B51" s="59"/>
      <c r="C51" s="59"/>
      <c r="D51" s="59"/>
      <c r="E51" s="59"/>
      <c r="F51" s="59"/>
      <c r="G51" s="59"/>
      <c r="H51" s="62"/>
    </row>
    <row r="52" spans="1:9" ht="19.5" customHeight="1" thickTop="1">
      <c r="A52" s="56"/>
      <c r="B52" s="196" t="s">
        <v>190</v>
      </c>
      <c r="C52" s="197"/>
      <c r="D52" s="197"/>
      <c r="E52" s="197"/>
      <c r="F52" s="197"/>
      <c r="G52" s="197"/>
      <c r="H52" s="198"/>
      <c r="I52" s="91" t="s">
        <v>243</v>
      </c>
    </row>
    <row r="53" spans="1:9" ht="19.5" customHeight="1">
      <c r="A53" s="56"/>
      <c r="B53" s="281"/>
      <c r="C53" s="278" t="s">
        <v>27</v>
      </c>
      <c r="D53" s="278"/>
      <c r="E53" s="278"/>
      <c r="F53" s="278"/>
      <c r="G53" s="81"/>
      <c r="H53" s="77" t="str">
        <f t="shared" ref="H53:H60" si="2">IF(G53="","!入力してください","")</f>
        <v>!入力してください</v>
      </c>
      <c r="I53" s="95" t="s">
        <v>239</v>
      </c>
    </row>
    <row r="54" spans="1:9" ht="19.5" customHeight="1">
      <c r="A54" s="56"/>
      <c r="B54" s="282"/>
      <c r="C54" s="278" t="s">
        <v>79</v>
      </c>
      <c r="D54" s="278"/>
      <c r="E54" s="278"/>
      <c r="F54" s="278"/>
      <c r="G54" s="83"/>
      <c r="H54" s="78" t="str">
        <f t="shared" si="2"/>
        <v>!入力してください</v>
      </c>
      <c r="I54" s="95" t="s">
        <v>240</v>
      </c>
    </row>
    <row r="55" spans="1:9" ht="19.5" customHeight="1">
      <c r="A55" s="56"/>
      <c r="B55" s="282"/>
      <c r="C55" s="278" t="s">
        <v>28</v>
      </c>
      <c r="D55" s="278"/>
      <c r="E55" s="278"/>
      <c r="F55" s="48" t="s">
        <v>191</v>
      </c>
      <c r="G55" s="66"/>
      <c r="H55" s="77" t="str">
        <f t="shared" si="2"/>
        <v>!入力してください</v>
      </c>
    </row>
    <row r="56" spans="1:9" ht="19.5" customHeight="1">
      <c r="A56" s="56"/>
      <c r="B56" s="282"/>
      <c r="C56" s="278"/>
      <c r="D56" s="278"/>
      <c r="E56" s="278"/>
      <c r="F56" s="48" t="s">
        <v>192</v>
      </c>
      <c r="G56" s="81"/>
      <c r="H56" s="77" t="str">
        <f t="shared" si="2"/>
        <v>!入力してください</v>
      </c>
    </row>
    <row r="57" spans="1:9" ht="19.5" customHeight="1">
      <c r="A57" s="56"/>
      <c r="B57" s="282"/>
      <c r="C57" s="278"/>
      <c r="D57" s="278"/>
      <c r="E57" s="278"/>
      <c r="F57" s="48" t="s">
        <v>193</v>
      </c>
      <c r="G57" s="81"/>
      <c r="H57" s="77" t="str">
        <f t="shared" si="2"/>
        <v>!入力してください</v>
      </c>
    </row>
    <row r="58" spans="1:9" ht="19.5" customHeight="1">
      <c r="A58" s="56"/>
      <c r="B58" s="282"/>
      <c r="C58" s="278" t="s">
        <v>194</v>
      </c>
      <c r="D58" s="278"/>
      <c r="E58" s="278"/>
      <c r="F58" s="278"/>
      <c r="G58" s="82"/>
      <c r="H58" s="77" t="str">
        <f t="shared" si="2"/>
        <v>!入力してください</v>
      </c>
    </row>
    <row r="59" spans="1:9" ht="19.5" customHeight="1">
      <c r="A59" s="56"/>
      <c r="B59" s="282"/>
      <c r="C59" s="278" t="s">
        <v>32</v>
      </c>
      <c r="D59" s="278"/>
      <c r="E59" s="278"/>
      <c r="F59" s="278"/>
      <c r="G59" s="82"/>
      <c r="H59" s="77" t="str">
        <f t="shared" si="2"/>
        <v>!入力してください</v>
      </c>
    </row>
    <row r="60" spans="1:9" ht="19.5" customHeight="1">
      <c r="A60" s="56"/>
      <c r="B60" s="282"/>
      <c r="C60" s="278" t="s">
        <v>195</v>
      </c>
      <c r="D60" s="278"/>
      <c r="E60" s="278"/>
      <c r="F60" s="48" t="s">
        <v>34</v>
      </c>
      <c r="G60" s="82"/>
      <c r="H60" s="77" t="str">
        <f t="shared" si="2"/>
        <v>!入力してください</v>
      </c>
    </row>
    <row r="61" spans="1:9" ht="19.5" customHeight="1">
      <c r="A61" s="56"/>
      <c r="B61" s="282"/>
      <c r="C61" s="278"/>
      <c r="D61" s="278"/>
      <c r="E61" s="278"/>
      <c r="F61" s="49" t="s">
        <v>196</v>
      </c>
      <c r="G61" s="178"/>
      <c r="H61" s="79"/>
    </row>
    <row r="62" spans="1:9" ht="19.5" customHeight="1">
      <c r="A62" s="56"/>
      <c r="B62" s="282"/>
      <c r="C62" s="278"/>
      <c r="D62" s="278"/>
      <c r="E62" s="278"/>
      <c r="F62" s="49" t="s">
        <v>197</v>
      </c>
      <c r="G62" s="178"/>
      <c r="H62" s="79"/>
    </row>
    <row r="63" spans="1:9" ht="19.5" customHeight="1">
      <c r="A63" s="56"/>
      <c r="B63" s="282"/>
      <c r="C63" s="278" t="s">
        <v>198</v>
      </c>
      <c r="D63" s="278"/>
      <c r="E63" s="278"/>
      <c r="F63" s="278"/>
      <c r="G63" s="84"/>
      <c r="H63" s="77" t="str">
        <f>IF(G63="","!入力してください","")</f>
        <v>!入力してください</v>
      </c>
      <c r="I63" s="91" t="s">
        <v>244</v>
      </c>
    </row>
    <row r="64" spans="1:9" ht="19.5" customHeight="1">
      <c r="A64" s="56"/>
      <c r="B64" s="282"/>
      <c r="C64" s="278" t="s">
        <v>199</v>
      </c>
      <c r="D64" s="278"/>
      <c r="E64" s="278"/>
      <c r="F64" s="278"/>
      <c r="G64" s="84"/>
      <c r="H64" s="77" t="str">
        <f>IF(G64="","!入力してください","")</f>
        <v>!入力してください</v>
      </c>
      <c r="I64" s="95" t="s">
        <v>237</v>
      </c>
    </row>
    <row r="65" spans="1:9" ht="19.5" customHeight="1">
      <c r="A65" s="56"/>
      <c r="B65" s="282"/>
      <c r="C65" s="278" t="s">
        <v>36</v>
      </c>
      <c r="D65" s="278"/>
      <c r="E65" s="278"/>
      <c r="F65" s="278"/>
      <c r="G65" s="179">
        <f>G63+G64</f>
        <v>0</v>
      </c>
      <c r="H65" s="68" t="s">
        <v>345</v>
      </c>
      <c r="I65" s="95" t="s">
        <v>238</v>
      </c>
    </row>
    <row r="66" spans="1:9" ht="19.5" customHeight="1" thickBot="1">
      <c r="A66" s="56"/>
      <c r="B66" s="283"/>
      <c r="C66" s="279" t="s">
        <v>200</v>
      </c>
      <c r="D66" s="279"/>
      <c r="E66" s="279"/>
      <c r="F66" s="279"/>
      <c r="G66" s="85"/>
      <c r="H66" s="80" t="str">
        <f>IF(G66="","!入力してください","")</f>
        <v>!入力してください</v>
      </c>
    </row>
    <row r="67" spans="1:9" ht="19.5" customHeight="1" thickTop="1">
      <c r="A67" s="56"/>
      <c r="B67" s="59"/>
      <c r="C67" s="59"/>
      <c r="D67" s="59"/>
      <c r="E67" s="59"/>
      <c r="F67" s="59"/>
      <c r="G67" s="59"/>
      <c r="H67" s="62"/>
    </row>
    <row r="68" spans="1:9" ht="19.5" customHeight="1" thickBot="1">
      <c r="A68" s="56"/>
      <c r="B68" s="59"/>
      <c r="C68" s="59"/>
      <c r="D68" s="59"/>
      <c r="E68" s="59"/>
      <c r="F68" s="59"/>
      <c r="G68" s="59"/>
      <c r="H68" s="62"/>
    </row>
    <row r="69" spans="1:9" ht="19.5" customHeight="1" thickTop="1">
      <c r="A69" s="56"/>
      <c r="B69" s="225" t="s">
        <v>201</v>
      </c>
      <c r="C69" s="226"/>
      <c r="D69" s="226"/>
      <c r="E69" s="226"/>
      <c r="F69" s="226"/>
      <c r="G69" s="226"/>
      <c r="H69" s="227"/>
    </row>
    <row r="70" spans="1:9" ht="19.5" customHeight="1">
      <c r="A70" s="56"/>
      <c r="B70" s="245"/>
      <c r="C70" s="231" t="s">
        <v>202</v>
      </c>
      <c r="D70" s="231"/>
      <c r="E70" s="231" t="s">
        <v>203</v>
      </c>
      <c r="F70" s="50" t="s">
        <v>204</v>
      </c>
      <c r="G70" s="67"/>
      <c r="H70" s="68" t="str">
        <f t="shared" ref="H70:H76" si="3">IF(G70="","!入力してください","")</f>
        <v>!入力してください</v>
      </c>
    </row>
    <row r="71" spans="1:9" ht="19.5" customHeight="1">
      <c r="A71" s="56"/>
      <c r="B71" s="246"/>
      <c r="C71" s="231"/>
      <c r="D71" s="231"/>
      <c r="E71" s="231"/>
      <c r="F71" s="50" t="s">
        <v>205</v>
      </c>
      <c r="G71" s="67"/>
      <c r="H71" s="68" t="str">
        <f t="shared" si="3"/>
        <v>!入力してください</v>
      </c>
    </row>
    <row r="72" spans="1:9" ht="19.5" customHeight="1">
      <c r="A72" s="56"/>
      <c r="B72" s="246"/>
      <c r="C72" s="231"/>
      <c r="D72" s="231"/>
      <c r="E72" s="231"/>
      <c r="F72" s="50" t="s">
        <v>138</v>
      </c>
      <c r="G72" s="67"/>
      <c r="H72" s="68" t="str">
        <f t="shared" si="3"/>
        <v>!入力してください</v>
      </c>
    </row>
    <row r="73" spans="1:9" ht="19.5" customHeight="1">
      <c r="A73" s="56"/>
      <c r="B73" s="246"/>
      <c r="C73" s="231"/>
      <c r="D73" s="231"/>
      <c r="E73" s="231" t="s">
        <v>206</v>
      </c>
      <c r="F73" s="50" t="s">
        <v>207</v>
      </c>
      <c r="G73" s="67"/>
      <c r="H73" s="68" t="str">
        <f t="shared" si="3"/>
        <v>!入力してください</v>
      </c>
    </row>
    <row r="74" spans="1:9" ht="19.5" customHeight="1">
      <c r="A74" s="56"/>
      <c r="B74" s="246"/>
      <c r="C74" s="231"/>
      <c r="D74" s="231"/>
      <c r="E74" s="231"/>
      <c r="F74" s="50" t="s">
        <v>205</v>
      </c>
      <c r="G74" s="67"/>
      <c r="H74" s="68" t="str">
        <f t="shared" si="3"/>
        <v>!入力してください</v>
      </c>
    </row>
    <row r="75" spans="1:9" ht="19.5" customHeight="1">
      <c r="A75" s="56"/>
      <c r="B75" s="246"/>
      <c r="C75" s="231"/>
      <c r="D75" s="231"/>
      <c r="E75" s="231"/>
      <c r="F75" s="50" t="s">
        <v>138</v>
      </c>
      <c r="G75" s="67"/>
      <c r="H75" s="68" t="str">
        <f t="shared" si="3"/>
        <v>!入力してください</v>
      </c>
    </row>
    <row r="76" spans="1:9" ht="19.5" customHeight="1" thickBot="1">
      <c r="A76" s="56"/>
      <c r="B76" s="280"/>
      <c r="C76" s="277" t="s">
        <v>44</v>
      </c>
      <c r="D76" s="277"/>
      <c r="E76" s="277"/>
      <c r="F76" s="277"/>
      <c r="G76" s="86"/>
      <c r="H76" s="70" t="str">
        <f t="shared" si="3"/>
        <v>!入力してください</v>
      </c>
    </row>
    <row r="77" spans="1:9" ht="19.5" customHeight="1" thickTop="1">
      <c r="A77" s="56"/>
      <c r="B77" s="56"/>
      <c r="C77" s="56"/>
      <c r="D77" s="56"/>
      <c r="E77" s="64"/>
      <c r="F77" s="64"/>
      <c r="G77" s="64"/>
      <c r="H77" s="65"/>
    </row>
    <row r="78" spans="1:9" ht="19.5" customHeight="1" thickBot="1">
      <c r="A78" s="56"/>
      <c r="B78" s="56"/>
      <c r="C78" s="56"/>
      <c r="D78" s="56"/>
      <c r="E78" s="64"/>
      <c r="F78" s="64"/>
      <c r="G78" s="64"/>
      <c r="H78" s="65"/>
    </row>
    <row r="79" spans="1:9" ht="19.5" customHeight="1" thickTop="1">
      <c r="A79" s="56"/>
      <c r="B79" s="225" t="s">
        <v>208</v>
      </c>
      <c r="C79" s="226"/>
      <c r="D79" s="226"/>
      <c r="E79" s="226"/>
      <c r="F79" s="226"/>
      <c r="G79" s="226"/>
      <c r="H79" s="227"/>
    </row>
    <row r="80" spans="1:9" ht="19.5" customHeight="1">
      <c r="A80" s="56"/>
      <c r="B80" s="228"/>
      <c r="C80" s="231" t="s">
        <v>209</v>
      </c>
      <c r="D80" s="234" t="s">
        <v>210</v>
      </c>
      <c r="E80" s="234"/>
      <c r="F80" s="234"/>
      <c r="G80" s="87"/>
      <c r="H80" s="88" t="str">
        <f>IF(G80="","!入力してください","")</f>
        <v>!入力してください</v>
      </c>
      <c r="I80" s="96" t="s">
        <v>246</v>
      </c>
    </row>
    <row r="81" spans="1:18" ht="19.5" customHeight="1" thickBot="1">
      <c r="A81" s="56"/>
      <c r="B81" s="275"/>
      <c r="C81" s="276"/>
      <c r="D81" s="277" t="s">
        <v>59</v>
      </c>
      <c r="E81" s="277"/>
      <c r="F81" s="277"/>
      <c r="G81" s="89"/>
      <c r="H81" s="90" t="str">
        <f>IF(G81="","!入力してください","")</f>
        <v>!入力してください</v>
      </c>
      <c r="I81" s="95" t="s">
        <v>247</v>
      </c>
    </row>
    <row r="82" spans="1:18" ht="19.5" customHeight="1" thickTop="1">
      <c r="A82" s="56"/>
      <c r="B82" s="56"/>
      <c r="C82" s="56"/>
      <c r="D82" s="56"/>
      <c r="E82" s="64"/>
      <c r="F82" s="64"/>
      <c r="G82" s="64"/>
      <c r="H82" s="65"/>
    </row>
    <row r="83" spans="1:18" ht="19.5" customHeight="1" thickBot="1">
      <c r="A83" s="56"/>
      <c r="B83" s="56"/>
      <c r="C83" s="56"/>
      <c r="D83" s="56"/>
      <c r="E83" s="64"/>
      <c r="F83" s="64"/>
      <c r="G83" s="64"/>
      <c r="H83" s="65"/>
    </row>
    <row r="84" spans="1:18" ht="19.5" customHeight="1" thickTop="1">
      <c r="A84" s="56"/>
      <c r="B84" s="225" t="s">
        <v>377</v>
      </c>
      <c r="C84" s="226"/>
      <c r="D84" s="226"/>
      <c r="E84" s="226"/>
      <c r="F84" s="226"/>
      <c r="G84" s="226"/>
      <c r="H84" s="227"/>
      <c r="I84" s="95" t="s">
        <v>382</v>
      </c>
    </row>
    <row r="85" spans="1:18" ht="19.5" customHeight="1">
      <c r="A85" s="56"/>
      <c r="B85" s="228"/>
      <c r="C85" s="231" t="s">
        <v>202</v>
      </c>
      <c r="D85" s="234" t="s">
        <v>378</v>
      </c>
      <c r="E85" s="234"/>
      <c r="F85" s="234"/>
      <c r="G85" s="97"/>
      <c r="H85" s="88" t="str">
        <f>IF(G85="","!入力してください","")</f>
        <v>!入力してください</v>
      </c>
      <c r="I85" s="95" t="s">
        <v>248</v>
      </c>
    </row>
    <row r="86" spans="1:18" ht="19.5" customHeight="1">
      <c r="A86" s="56"/>
      <c r="B86" s="229"/>
      <c r="C86" s="231"/>
      <c r="D86" s="234" t="s">
        <v>375</v>
      </c>
      <c r="E86" s="234"/>
      <c r="F86" s="234"/>
      <c r="G86" s="97"/>
      <c r="H86" s="88" t="str">
        <f>IF(G86="","!入力してください","")</f>
        <v>!入力してください</v>
      </c>
      <c r="I86" s="95" t="s">
        <v>249</v>
      </c>
    </row>
    <row r="87" spans="1:18" ht="19.5" customHeight="1">
      <c r="A87" s="56"/>
      <c r="B87" s="229"/>
      <c r="C87" s="231" t="s">
        <v>212</v>
      </c>
      <c r="D87" s="234" t="s">
        <v>376</v>
      </c>
      <c r="E87" s="234"/>
      <c r="F87" s="234"/>
      <c r="G87" s="97"/>
      <c r="H87" s="88" t="str">
        <f>IF(G87="","!入力してください","")</f>
        <v>!入力してください</v>
      </c>
      <c r="I87" s="95"/>
    </row>
    <row r="88" spans="1:18" ht="19.5" customHeight="1">
      <c r="A88" s="56"/>
      <c r="B88" s="229"/>
      <c r="C88" s="231"/>
      <c r="D88" s="234" t="s">
        <v>366</v>
      </c>
      <c r="E88" s="234"/>
      <c r="F88" s="234"/>
      <c r="G88" s="97"/>
      <c r="H88" s="88" t="str">
        <f>IF(G88="","!入力してください","")</f>
        <v>!入力してください</v>
      </c>
    </row>
    <row r="89" spans="1:18" ht="19.5" customHeight="1">
      <c r="A89" s="56"/>
      <c r="B89" s="229"/>
      <c r="C89" s="238" t="s">
        <v>214</v>
      </c>
      <c r="D89" s="240" t="s">
        <v>379</v>
      </c>
      <c r="E89" s="241"/>
      <c r="F89" s="241"/>
      <c r="G89" s="75">
        <f>ROUNDDOWN(MIN(900000,ROUNDDOWN(G85*0.8*0.9,-3)),-3)</f>
        <v>0</v>
      </c>
      <c r="H89" s="68" t="s">
        <v>345</v>
      </c>
    </row>
    <row r="90" spans="1:18" ht="19.5" customHeight="1" thickBot="1">
      <c r="A90" s="56"/>
      <c r="B90" s="230"/>
      <c r="C90" s="239"/>
      <c r="D90" s="242" t="s">
        <v>380</v>
      </c>
      <c r="E90" s="239"/>
      <c r="F90" s="239"/>
      <c r="G90" s="98">
        <f>ROUNDDOWN(MIN(100000,ROUNDDOWN(G87*2/3,-3),ROUNDDOWN(G85*0.8*0.1,-3)),-3)</f>
        <v>0</v>
      </c>
      <c r="H90" s="70" t="s">
        <v>345</v>
      </c>
    </row>
    <row r="91" spans="1:18" s="73" customFormat="1" ht="19.5" customHeight="1" thickTop="1">
      <c r="A91" s="56"/>
      <c r="B91" s="63"/>
      <c r="C91" s="59"/>
      <c r="D91" s="59"/>
      <c r="E91" s="59"/>
      <c r="F91" s="59"/>
      <c r="G91" s="59"/>
      <c r="H91" s="62"/>
      <c r="I91" s="92"/>
      <c r="J91" s="92"/>
      <c r="K91" s="92"/>
      <c r="L91" s="71"/>
      <c r="M91" s="71"/>
      <c r="N91" s="71"/>
      <c r="O91" s="71"/>
      <c r="P91" s="71"/>
      <c r="Q91" s="71"/>
      <c r="R91" s="71"/>
    </row>
    <row r="92" spans="1:18" s="73" customFormat="1" ht="19.5" customHeight="1" thickBot="1">
      <c r="A92" s="56"/>
      <c r="B92" s="59"/>
      <c r="C92" s="59"/>
      <c r="D92" s="59"/>
      <c r="E92" s="59"/>
      <c r="F92" s="59"/>
      <c r="G92" s="59"/>
      <c r="H92" s="62"/>
      <c r="I92" s="92"/>
      <c r="J92" s="92"/>
      <c r="K92" s="92"/>
      <c r="L92" s="71"/>
      <c r="M92" s="71"/>
      <c r="N92" s="71"/>
      <c r="O92" s="71"/>
      <c r="P92" s="71"/>
      <c r="Q92" s="71"/>
      <c r="R92" s="71"/>
    </row>
    <row r="93" spans="1:18" s="73" customFormat="1" ht="19.5" customHeight="1" thickTop="1">
      <c r="A93" s="56"/>
      <c r="B93" s="196" t="s">
        <v>315</v>
      </c>
      <c r="C93" s="197"/>
      <c r="D93" s="197"/>
      <c r="E93" s="197"/>
      <c r="F93" s="197"/>
      <c r="G93" s="197"/>
      <c r="H93" s="198"/>
      <c r="I93" s="91"/>
      <c r="J93" s="92"/>
      <c r="K93" s="92"/>
      <c r="L93" s="71"/>
      <c r="M93" s="71"/>
      <c r="N93" s="71"/>
      <c r="O93" s="71"/>
      <c r="P93" s="71"/>
      <c r="Q93" s="71"/>
      <c r="R93" s="71"/>
    </row>
    <row r="94" spans="1:18" s="73" customFormat="1" ht="19.5" customHeight="1">
      <c r="A94" s="56"/>
      <c r="B94" s="199"/>
      <c r="C94" s="278" t="s">
        <v>319</v>
      </c>
      <c r="D94" s="278"/>
      <c r="E94" s="278"/>
      <c r="F94" s="278"/>
      <c r="G94" s="82"/>
      <c r="H94" s="77" t="str">
        <f>IF(G94="","!入力してください","")</f>
        <v>!入力してください</v>
      </c>
      <c r="I94" s="92"/>
      <c r="J94" s="92"/>
      <c r="K94" s="92"/>
      <c r="L94" s="71"/>
      <c r="M94" s="71"/>
      <c r="N94" s="71"/>
      <c r="O94" s="71"/>
      <c r="P94" s="71"/>
      <c r="Q94" s="71"/>
      <c r="R94" s="71"/>
    </row>
    <row r="95" spans="1:18" s="73" customFormat="1" ht="19.5" customHeight="1">
      <c r="A95" s="56"/>
      <c r="B95" s="199"/>
      <c r="C95" s="305" t="s">
        <v>317</v>
      </c>
      <c r="D95" s="306"/>
      <c r="E95" s="307"/>
      <c r="F95" s="72" t="s">
        <v>191</v>
      </c>
      <c r="G95" s="66"/>
      <c r="H95" s="77" t="str">
        <f>IF(G95="","!入力してください","")</f>
        <v>!入力してください</v>
      </c>
      <c r="I95" s="92"/>
      <c r="J95" s="92"/>
      <c r="K95" s="92"/>
      <c r="L95" s="71"/>
      <c r="M95" s="71"/>
      <c r="N95" s="71"/>
      <c r="O95" s="71"/>
      <c r="P95" s="71"/>
      <c r="Q95" s="71"/>
      <c r="R95" s="71"/>
    </row>
    <row r="96" spans="1:18" s="73" customFormat="1" ht="19.5" customHeight="1">
      <c r="A96" s="56"/>
      <c r="B96" s="199"/>
      <c r="C96" s="308"/>
      <c r="D96" s="309"/>
      <c r="E96" s="310"/>
      <c r="F96" s="72" t="s">
        <v>2</v>
      </c>
      <c r="G96" s="81"/>
      <c r="H96" s="77" t="str">
        <f t="shared" ref="H96" si="4">IF(G96="","!入力してください","")</f>
        <v>!入力してください</v>
      </c>
      <c r="I96" s="92"/>
      <c r="J96" s="92"/>
      <c r="K96" s="92"/>
      <c r="L96" s="71"/>
      <c r="M96" s="71"/>
      <c r="N96" s="71"/>
      <c r="O96" s="71"/>
      <c r="P96" s="71"/>
      <c r="Q96" s="71"/>
      <c r="R96" s="71"/>
    </row>
    <row r="97" spans="1:18" s="73" customFormat="1" ht="19.5" customHeight="1">
      <c r="A97" s="56"/>
      <c r="B97" s="199"/>
      <c r="C97" s="201" t="s">
        <v>333</v>
      </c>
      <c r="D97" s="202"/>
      <c r="E97" s="129"/>
      <c r="F97" s="72" t="s">
        <v>322</v>
      </c>
      <c r="G97" s="66"/>
      <c r="H97" s="77" t="str">
        <f t="shared" ref="H97:H99" si="5">IF(G97="","!入力してください","")</f>
        <v>!入力してください</v>
      </c>
      <c r="I97" s="92"/>
      <c r="J97" s="92"/>
      <c r="K97" s="92"/>
      <c r="L97" s="71"/>
      <c r="M97" s="71"/>
      <c r="N97" s="71"/>
      <c r="O97" s="71"/>
      <c r="P97" s="71"/>
      <c r="Q97" s="71"/>
      <c r="R97" s="71"/>
    </row>
    <row r="98" spans="1:18" s="73" customFormat="1" ht="19.5" customHeight="1">
      <c r="A98" s="56"/>
      <c r="B98" s="199"/>
      <c r="C98" s="203"/>
      <c r="D98" s="204"/>
      <c r="E98" s="207" t="s">
        <v>334</v>
      </c>
      <c r="F98" s="72" t="s">
        <v>320</v>
      </c>
      <c r="G98" s="81"/>
      <c r="H98" s="77" t="str">
        <f>IF(G98="","!入力してください","")</f>
        <v>!入力してください</v>
      </c>
      <c r="I98" s="92"/>
      <c r="J98" s="92"/>
      <c r="K98" s="92"/>
      <c r="L98" s="71"/>
      <c r="M98" s="71"/>
      <c r="N98" s="71"/>
      <c r="O98" s="71"/>
      <c r="P98" s="71"/>
      <c r="Q98" s="71"/>
      <c r="R98" s="71"/>
    </row>
    <row r="99" spans="1:18" s="73" customFormat="1" ht="19.5" customHeight="1">
      <c r="A99" s="56"/>
      <c r="B99" s="199"/>
      <c r="C99" s="203"/>
      <c r="D99" s="204"/>
      <c r="E99" s="208"/>
      <c r="F99" s="72" t="s">
        <v>321</v>
      </c>
      <c r="G99" s="81"/>
      <c r="H99" s="77" t="str">
        <f t="shared" si="5"/>
        <v>!入力してください</v>
      </c>
      <c r="I99" s="92"/>
      <c r="J99" s="92"/>
      <c r="K99" s="92"/>
      <c r="L99" s="71"/>
      <c r="M99" s="71"/>
      <c r="N99" s="71"/>
      <c r="O99" s="71"/>
      <c r="P99" s="71"/>
      <c r="Q99" s="71"/>
      <c r="R99" s="71"/>
    </row>
    <row r="100" spans="1:18" s="73" customFormat="1" ht="19.5" customHeight="1">
      <c r="A100" s="56"/>
      <c r="B100" s="199"/>
      <c r="C100" s="203"/>
      <c r="D100" s="204"/>
      <c r="E100" s="208"/>
      <c r="F100" s="72" t="s">
        <v>323</v>
      </c>
      <c r="G100" s="81"/>
      <c r="H100" s="77" t="str">
        <f>IF(AND(G97&lt;&gt;"",G100&lt;&gt;""),"",IF(G97="1階","入力不要",IF(G97="2階","!入力してください","")))</f>
        <v/>
      </c>
      <c r="I100" s="92"/>
      <c r="J100" s="92"/>
      <c r="K100" s="92"/>
      <c r="L100" s="71"/>
      <c r="M100" s="71"/>
      <c r="N100" s="71"/>
      <c r="O100" s="71"/>
      <c r="P100" s="71"/>
      <c r="Q100" s="71"/>
      <c r="R100" s="71"/>
    </row>
    <row r="101" spans="1:18" s="73" customFormat="1" ht="19.5" customHeight="1">
      <c r="A101" s="56"/>
      <c r="B101" s="199"/>
      <c r="C101" s="203"/>
      <c r="D101" s="204"/>
      <c r="E101" s="209"/>
      <c r="F101" s="72" t="s">
        <v>324</v>
      </c>
      <c r="G101" s="81"/>
      <c r="H101" s="77" t="str">
        <f>IF(AND(G97&lt;&gt;"",G101&lt;&gt;""),"",IF(G97="1階","入力不要",IF(G97="2階","!入力してください","")))</f>
        <v/>
      </c>
      <c r="I101" s="92"/>
      <c r="J101" s="92"/>
      <c r="K101" s="92"/>
      <c r="L101" s="71"/>
      <c r="M101" s="71"/>
      <c r="N101" s="71"/>
      <c r="O101" s="71"/>
      <c r="P101" s="71"/>
      <c r="Q101" s="71"/>
      <c r="R101" s="71"/>
    </row>
    <row r="102" spans="1:18" s="101" customFormat="1" ht="19.5" customHeight="1">
      <c r="A102" s="56"/>
      <c r="B102" s="199"/>
      <c r="C102" s="203"/>
      <c r="D102" s="204"/>
      <c r="E102" s="207" t="s">
        <v>335</v>
      </c>
      <c r="F102" s="100" t="s">
        <v>320</v>
      </c>
      <c r="G102" s="81"/>
      <c r="H102" s="77" t="str">
        <f>IF(G102="","!入力してください","")</f>
        <v>!入力してください</v>
      </c>
      <c r="I102" s="92"/>
      <c r="J102" s="92"/>
      <c r="K102" s="92"/>
      <c r="L102" s="71"/>
      <c r="M102" s="71"/>
      <c r="N102" s="71"/>
      <c r="O102" s="71"/>
      <c r="P102" s="71"/>
      <c r="Q102" s="71"/>
      <c r="R102" s="71"/>
    </row>
    <row r="103" spans="1:18" s="101" customFormat="1" ht="19.5" customHeight="1">
      <c r="A103" s="56"/>
      <c r="B103" s="199"/>
      <c r="C103" s="203"/>
      <c r="D103" s="204"/>
      <c r="E103" s="208"/>
      <c r="F103" s="100" t="s">
        <v>321</v>
      </c>
      <c r="G103" s="81"/>
      <c r="H103" s="77" t="str">
        <f t="shared" ref="H103" si="6">IF(G103="","!入力してください","")</f>
        <v>!入力してください</v>
      </c>
      <c r="I103" s="92"/>
      <c r="J103" s="92"/>
      <c r="K103" s="92"/>
      <c r="L103" s="71"/>
      <c r="M103" s="71"/>
      <c r="N103" s="71"/>
      <c r="O103" s="71"/>
      <c r="P103" s="71"/>
      <c r="Q103" s="71"/>
      <c r="R103" s="71"/>
    </row>
    <row r="104" spans="1:18" s="101" customFormat="1" ht="19.5" customHeight="1">
      <c r="A104" s="56"/>
      <c r="B104" s="199"/>
      <c r="C104" s="203"/>
      <c r="D104" s="204"/>
      <c r="E104" s="208"/>
      <c r="F104" s="100" t="s">
        <v>323</v>
      </c>
      <c r="G104" s="81"/>
      <c r="H104" s="77" t="str">
        <f>IF(AND(G97&lt;&gt;"",G104&lt;&gt;""),"",IF(G97="1階","入力不要",IF(G97="2階","!入力してください","")))</f>
        <v/>
      </c>
      <c r="I104" s="92"/>
      <c r="J104" s="92"/>
      <c r="K104" s="92"/>
      <c r="L104" s="71"/>
      <c r="M104" s="71"/>
      <c r="N104" s="71"/>
      <c r="O104" s="71"/>
      <c r="P104" s="71"/>
      <c r="Q104" s="71"/>
      <c r="R104" s="71"/>
    </row>
    <row r="105" spans="1:18" s="101" customFormat="1" ht="19.5" customHeight="1">
      <c r="A105" s="56"/>
      <c r="B105" s="199"/>
      <c r="C105" s="205"/>
      <c r="D105" s="206"/>
      <c r="E105" s="209"/>
      <c r="F105" s="100" t="s">
        <v>324</v>
      </c>
      <c r="G105" s="81"/>
      <c r="H105" s="77" t="str">
        <f>IF(AND(G97&lt;&gt;"",G105&lt;&gt;""),"",IF(G97="1階","入力不要",IF(G97="2階","!入力してください","")))</f>
        <v/>
      </c>
      <c r="I105" s="92"/>
      <c r="J105" s="92"/>
      <c r="K105" s="92"/>
      <c r="L105" s="71"/>
      <c r="M105" s="71"/>
      <c r="N105" s="71"/>
      <c r="O105" s="71"/>
      <c r="P105" s="71"/>
      <c r="Q105" s="71"/>
      <c r="R105" s="71"/>
    </row>
    <row r="106" spans="1:18" s="101" customFormat="1" ht="19.5" customHeight="1">
      <c r="A106" s="56"/>
      <c r="B106" s="199"/>
      <c r="C106" s="210" t="s">
        <v>325</v>
      </c>
      <c r="D106" s="212"/>
      <c r="E106" s="207" t="s">
        <v>327</v>
      </c>
      <c r="F106" s="100" t="s">
        <v>177</v>
      </c>
      <c r="G106" s="81"/>
      <c r="H106" s="77" t="str">
        <f>IF(G106="","!入力してください","")</f>
        <v>!入力してください</v>
      </c>
      <c r="I106" s="92"/>
      <c r="J106" s="92"/>
      <c r="K106" s="92"/>
      <c r="L106" s="71"/>
      <c r="M106" s="71"/>
      <c r="N106" s="71"/>
      <c r="O106" s="71"/>
      <c r="P106" s="71"/>
      <c r="Q106" s="71"/>
      <c r="R106" s="71"/>
    </row>
    <row r="107" spans="1:18" s="101" customFormat="1" ht="19.5" customHeight="1">
      <c r="A107" s="56"/>
      <c r="B107" s="199"/>
      <c r="C107" s="213"/>
      <c r="D107" s="215"/>
      <c r="E107" s="208"/>
      <c r="F107" s="100" t="s">
        <v>267</v>
      </c>
      <c r="G107" s="66"/>
      <c r="H107" s="77" t="str">
        <f t="shared" ref="H107" si="7">IF(G107="","!入力してください","")</f>
        <v>!入力してください</v>
      </c>
      <c r="I107" s="92"/>
      <c r="J107" s="92"/>
      <c r="K107" s="92"/>
      <c r="L107" s="71"/>
      <c r="M107" s="71"/>
      <c r="N107" s="71"/>
      <c r="O107" s="71"/>
      <c r="P107" s="71"/>
      <c r="Q107" s="71"/>
      <c r="R107" s="71"/>
    </row>
    <row r="108" spans="1:18" s="101" customFormat="1" ht="19.5" customHeight="1">
      <c r="A108" s="56"/>
      <c r="B108" s="199"/>
      <c r="C108" s="213"/>
      <c r="D108" s="215"/>
      <c r="E108" s="209"/>
      <c r="F108" s="100" t="s">
        <v>326</v>
      </c>
      <c r="G108" s="81"/>
      <c r="H108" s="77" t="str">
        <f t="shared" ref="H108" si="8">IF(G108="","!入力してください","")</f>
        <v>!入力してください</v>
      </c>
      <c r="I108" s="92"/>
      <c r="J108" s="92"/>
      <c r="K108" s="92"/>
      <c r="L108" s="71"/>
      <c r="M108" s="71"/>
      <c r="N108" s="71"/>
      <c r="O108" s="71"/>
      <c r="P108" s="71"/>
      <c r="Q108" s="71"/>
      <c r="R108" s="71"/>
    </row>
    <row r="109" spans="1:18" s="101" customFormat="1" ht="19.5" customHeight="1">
      <c r="A109" s="56"/>
      <c r="B109" s="199"/>
      <c r="C109" s="213"/>
      <c r="D109" s="215"/>
      <c r="E109" s="207" t="s">
        <v>332</v>
      </c>
      <c r="F109" s="100" t="s">
        <v>328</v>
      </c>
      <c r="G109" s="81"/>
      <c r="H109" s="77" t="str">
        <f>IF(G109="","!入力してください","")</f>
        <v>!入力してください</v>
      </c>
      <c r="I109" s="92"/>
      <c r="J109" s="92"/>
      <c r="K109" s="92"/>
      <c r="L109" s="71"/>
      <c r="M109" s="71"/>
      <c r="N109" s="71"/>
      <c r="O109" s="71"/>
      <c r="P109" s="71"/>
      <c r="Q109" s="71"/>
      <c r="R109" s="71"/>
    </row>
    <row r="110" spans="1:18" s="101" customFormat="1" ht="19.5" customHeight="1">
      <c r="A110" s="56"/>
      <c r="B110" s="199"/>
      <c r="C110" s="213"/>
      <c r="D110" s="215"/>
      <c r="E110" s="208"/>
      <c r="F110" s="100" t="s">
        <v>329</v>
      </c>
      <c r="G110" s="81"/>
      <c r="H110" s="77" t="str">
        <f t="shared" ref="H110:H111" si="9">IF(G110="","!入力してください","")</f>
        <v>!入力してください</v>
      </c>
      <c r="I110" s="92"/>
      <c r="J110" s="92"/>
      <c r="K110" s="92"/>
      <c r="L110" s="71"/>
      <c r="M110" s="71"/>
      <c r="N110" s="71"/>
      <c r="O110" s="71"/>
      <c r="P110" s="71"/>
      <c r="Q110" s="71"/>
      <c r="R110" s="71"/>
    </row>
    <row r="111" spans="1:18" s="101" customFormat="1" ht="19.5" customHeight="1">
      <c r="A111" s="56"/>
      <c r="B111" s="199"/>
      <c r="C111" s="213"/>
      <c r="D111" s="215"/>
      <c r="E111" s="208"/>
      <c r="F111" s="100" t="s">
        <v>326</v>
      </c>
      <c r="G111" s="81"/>
      <c r="H111" s="77" t="str">
        <f t="shared" si="9"/>
        <v>!入力してください</v>
      </c>
      <c r="I111" s="92"/>
      <c r="J111" s="92"/>
      <c r="K111" s="92"/>
      <c r="L111" s="71"/>
      <c r="M111" s="71"/>
      <c r="N111" s="71"/>
      <c r="O111" s="71"/>
      <c r="P111" s="71"/>
      <c r="Q111" s="71"/>
      <c r="R111" s="71"/>
    </row>
    <row r="112" spans="1:18" s="101" customFormat="1" ht="19.5" customHeight="1">
      <c r="A112" s="56"/>
      <c r="B112" s="199"/>
      <c r="C112" s="213"/>
      <c r="D112" s="215"/>
      <c r="E112" s="208"/>
      <c r="F112" s="100" t="s">
        <v>330</v>
      </c>
      <c r="G112" s="81"/>
      <c r="H112" s="77" t="str">
        <f t="shared" ref="H112" si="10">IF(G112="","!入力してください","")</f>
        <v>!入力してください</v>
      </c>
      <c r="I112" s="92"/>
      <c r="J112" s="92"/>
      <c r="K112" s="92"/>
      <c r="L112" s="71"/>
      <c r="M112" s="71"/>
      <c r="N112" s="71"/>
      <c r="O112" s="71"/>
      <c r="P112" s="71"/>
      <c r="Q112" s="71"/>
      <c r="R112" s="71"/>
    </row>
    <row r="113" spans="1:18" s="101" customFormat="1" ht="19.5" customHeight="1">
      <c r="A113" s="56"/>
      <c r="B113" s="199"/>
      <c r="C113" s="311"/>
      <c r="D113" s="312"/>
      <c r="E113" s="209"/>
      <c r="F113" s="100" t="s">
        <v>331</v>
      </c>
      <c r="G113" s="81"/>
      <c r="H113" s="77" t="str">
        <f t="shared" ref="H113" si="11">IF(G113="","!入力してください","")</f>
        <v>!入力してください</v>
      </c>
      <c r="I113" s="92"/>
      <c r="J113" s="92"/>
      <c r="K113" s="92"/>
      <c r="L113" s="71"/>
      <c r="M113" s="71"/>
      <c r="N113" s="71"/>
      <c r="O113" s="71"/>
      <c r="P113" s="71"/>
      <c r="Q113" s="71"/>
      <c r="R113" s="71"/>
    </row>
    <row r="114" spans="1:18" s="128" customFormat="1" ht="19.5" customHeight="1">
      <c r="A114" s="56"/>
      <c r="B114" s="199"/>
      <c r="C114" s="210" t="s">
        <v>276</v>
      </c>
      <c r="D114" s="211"/>
      <c r="E114" s="211"/>
      <c r="F114" s="212"/>
      <c r="G114" s="219"/>
      <c r="H114" s="222" t="str">
        <f>IF(G114="","!入力してください","")</f>
        <v>!入力してください</v>
      </c>
      <c r="I114" s="95" t="s">
        <v>336</v>
      </c>
      <c r="J114" s="92"/>
      <c r="K114" s="92"/>
      <c r="L114" s="71"/>
      <c r="M114" s="71"/>
      <c r="N114" s="71"/>
      <c r="O114" s="71"/>
      <c r="P114" s="71"/>
      <c r="Q114" s="71"/>
      <c r="R114" s="71"/>
    </row>
    <row r="115" spans="1:18" s="128" customFormat="1" ht="19.5" customHeight="1">
      <c r="A115" s="56"/>
      <c r="B115" s="199"/>
      <c r="C115" s="213"/>
      <c r="D115" s="214"/>
      <c r="E115" s="214"/>
      <c r="F115" s="215"/>
      <c r="G115" s="220"/>
      <c r="H115" s="223"/>
      <c r="I115" s="95" t="s">
        <v>337</v>
      </c>
      <c r="J115" s="92"/>
      <c r="K115" s="92"/>
      <c r="L115" s="71"/>
      <c r="M115" s="71"/>
      <c r="N115" s="71"/>
      <c r="O115" s="71"/>
      <c r="P115" s="71"/>
      <c r="Q115" s="71"/>
      <c r="R115" s="71"/>
    </row>
    <row r="116" spans="1:18" s="73" customFormat="1" ht="19.5" customHeight="1" thickBot="1">
      <c r="A116" s="56"/>
      <c r="B116" s="200"/>
      <c r="C116" s="216"/>
      <c r="D116" s="217"/>
      <c r="E116" s="217"/>
      <c r="F116" s="218"/>
      <c r="G116" s="221"/>
      <c r="H116" s="224"/>
      <c r="I116" s="95"/>
      <c r="J116" s="92"/>
      <c r="K116" s="92"/>
      <c r="L116" s="71"/>
      <c r="M116" s="71"/>
      <c r="N116" s="71"/>
      <c r="O116" s="71"/>
      <c r="P116" s="71"/>
      <c r="Q116" s="71"/>
      <c r="R116" s="71"/>
    </row>
    <row r="117" spans="1:18" ht="19.5" customHeight="1" thickTop="1">
      <c r="A117" s="56"/>
      <c r="B117" s="56"/>
      <c r="C117" s="56"/>
      <c r="D117" s="56"/>
      <c r="E117" s="64"/>
      <c r="F117" s="64"/>
      <c r="G117" s="64"/>
      <c r="H117" s="65"/>
    </row>
    <row r="118" spans="1:18" ht="19.5" customHeight="1">
      <c r="A118" s="56"/>
      <c r="B118" s="56"/>
      <c r="C118" s="56"/>
      <c r="D118" s="56"/>
      <c r="E118" s="64"/>
      <c r="F118" s="64"/>
      <c r="G118" s="64"/>
      <c r="H118" s="65"/>
    </row>
    <row r="119" spans="1:18" ht="19.5" customHeight="1">
      <c r="A119" s="136"/>
      <c r="B119" s="284" t="s">
        <v>341</v>
      </c>
      <c r="C119" s="284"/>
      <c r="D119" s="284"/>
      <c r="E119" s="284"/>
      <c r="F119" s="284"/>
      <c r="G119" s="284"/>
      <c r="H119" s="284"/>
    </row>
    <row r="120" spans="1:18" ht="19.5" customHeight="1" thickBot="1">
      <c r="A120" s="136"/>
      <c r="B120" s="284"/>
      <c r="C120" s="284"/>
      <c r="D120" s="284"/>
      <c r="E120" s="284"/>
      <c r="F120" s="284"/>
      <c r="G120" s="284"/>
      <c r="H120" s="284"/>
    </row>
    <row r="121" spans="1:18" ht="19.5" customHeight="1" thickTop="1">
      <c r="A121" s="136"/>
      <c r="B121" s="225" t="s">
        <v>216</v>
      </c>
      <c r="C121" s="226"/>
      <c r="D121" s="226"/>
      <c r="E121" s="226"/>
      <c r="F121" s="226"/>
      <c r="G121" s="226"/>
      <c r="H121" s="227"/>
      <c r="I121" s="95" t="s">
        <v>348</v>
      </c>
    </row>
    <row r="122" spans="1:18" ht="19.5" customHeight="1">
      <c r="A122" s="136"/>
      <c r="B122" s="285"/>
      <c r="C122" s="261" t="s">
        <v>217</v>
      </c>
      <c r="D122" s="248" t="s">
        <v>218</v>
      </c>
      <c r="E122" s="248"/>
      <c r="F122" s="248"/>
      <c r="G122" s="67"/>
      <c r="H122" s="68" t="str">
        <f t="shared" ref="H122:H128" si="12">IF(G122="","!入力してください","")</f>
        <v>!入力してください</v>
      </c>
      <c r="I122" s="95" t="s">
        <v>339</v>
      </c>
    </row>
    <row r="123" spans="1:18" ht="19.5" customHeight="1">
      <c r="A123" s="136"/>
      <c r="B123" s="286"/>
      <c r="C123" s="261"/>
      <c r="D123" s="248" t="s">
        <v>205</v>
      </c>
      <c r="E123" s="248"/>
      <c r="F123" s="248"/>
      <c r="G123" s="67"/>
      <c r="H123" s="68" t="str">
        <f t="shared" si="12"/>
        <v>!入力してください</v>
      </c>
    </row>
    <row r="124" spans="1:18" ht="19.5" customHeight="1">
      <c r="A124" s="136"/>
      <c r="B124" s="286"/>
      <c r="C124" s="261"/>
      <c r="D124" s="248" t="s">
        <v>138</v>
      </c>
      <c r="E124" s="248"/>
      <c r="F124" s="248"/>
      <c r="G124" s="67"/>
      <c r="H124" s="68" t="str">
        <f t="shared" si="12"/>
        <v>!入力してください</v>
      </c>
    </row>
    <row r="125" spans="1:18" ht="19.5" customHeight="1">
      <c r="A125" s="136"/>
      <c r="B125" s="286"/>
      <c r="C125" s="248" t="s">
        <v>219</v>
      </c>
      <c r="D125" s="248"/>
      <c r="E125" s="248"/>
      <c r="F125" s="248"/>
      <c r="G125" s="67"/>
      <c r="H125" s="68" t="str">
        <f t="shared" si="12"/>
        <v>!入力してください</v>
      </c>
      <c r="I125" s="95" t="s">
        <v>395</v>
      </c>
    </row>
    <row r="126" spans="1:18" ht="19.5" customHeight="1">
      <c r="A126" s="136"/>
      <c r="B126" s="286"/>
      <c r="C126" s="261" t="s">
        <v>220</v>
      </c>
      <c r="D126" s="248" t="s">
        <v>218</v>
      </c>
      <c r="E126" s="248"/>
      <c r="F126" s="248"/>
      <c r="G126" s="67"/>
      <c r="H126" s="68" t="str">
        <f t="shared" si="12"/>
        <v>!入力してください</v>
      </c>
      <c r="I126" s="95"/>
    </row>
    <row r="127" spans="1:18" ht="19.5" customHeight="1">
      <c r="A127" s="136"/>
      <c r="B127" s="286"/>
      <c r="C127" s="261"/>
      <c r="D127" s="248" t="s">
        <v>205</v>
      </c>
      <c r="E127" s="248"/>
      <c r="F127" s="248"/>
      <c r="G127" s="67"/>
      <c r="H127" s="68" t="str">
        <f t="shared" si="12"/>
        <v>!入力してください</v>
      </c>
    </row>
    <row r="128" spans="1:18" ht="19.5" customHeight="1" thickBot="1">
      <c r="A128" s="136"/>
      <c r="B128" s="287"/>
      <c r="C128" s="288"/>
      <c r="D128" s="262" t="s">
        <v>138</v>
      </c>
      <c r="E128" s="262"/>
      <c r="F128" s="262"/>
      <c r="G128" s="69"/>
      <c r="H128" s="70" t="str">
        <f t="shared" si="12"/>
        <v>!入力してください</v>
      </c>
    </row>
    <row r="129" spans="1:8" ht="19.5" customHeight="1" thickTop="1">
      <c r="A129" s="136"/>
      <c r="B129" s="137"/>
      <c r="C129" s="137"/>
      <c r="D129" s="137"/>
      <c r="E129" s="137"/>
      <c r="F129" s="137"/>
      <c r="G129" s="137"/>
      <c r="H129" s="138"/>
    </row>
    <row r="130" spans="1:8" ht="19.5" customHeight="1" thickBot="1">
      <c r="A130" s="136"/>
      <c r="B130" s="136"/>
      <c r="C130" s="136"/>
      <c r="D130" s="136"/>
      <c r="E130" s="139"/>
      <c r="F130" s="139"/>
      <c r="G130" s="139"/>
      <c r="H130" s="140"/>
    </row>
    <row r="131" spans="1:8" ht="19.5" customHeight="1" thickTop="1">
      <c r="A131" s="136"/>
      <c r="B131" s="225" t="s">
        <v>221</v>
      </c>
      <c r="C131" s="226"/>
      <c r="D131" s="226"/>
      <c r="E131" s="226"/>
      <c r="F131" s="226"/>
      <c r="G131" s="226"/>
      <c r="H131" s="227"/>
    </row>
    <row r="132" spans="1:8" ht="19.5" customHeight="1">
      <c r="A132" s="136"/>
      <c r="B132" s="258"/>
      <c r="C132" s="248" t="s">
        <v>222</v>
      </c>
      <c r="D132" s="248"/>
      <c r="E132" s="248"/>
      <c r="F132" s="248"/>
      <c r="G132" s="67"/>
      <c r="H132" s="68" t="str">
        <f>IF(G36&lt;&gt;"","入力不要",IF(G132="","!入力してください",""))</f>
        <v>!入力してください</v>
      </c>
    </row>
    <row r="133" spans="1:8" ht="19.5" customHeight="1">
      <c r="A133" s="136"/>
      <c r="B133" s="259"/>
      <c r="C133" s="292" t="s">
        <v>79</v>
      </c>
      <c r="D133" s="293"/>
      <c r="E133" s="293"/>
      <c r="F133" s="294"/>
      <c r="G133" s="148"/>
      <c r="H133" s="68" t="str">
        <f>IF(G37&lt;&gt;"","入力不要",IF(G133="","!入力してください",""))</f>
        <v>!入力してください</v>
      </c>
    </row>
    <row r="134" spans="1:8" ht="19.5" customHeight="1">
      <c r="A134" s="136"/>
      <c r="B134" s="259"/>
      <c r="C134" s="292" t="s">
        <v>176</v>
      </c>
      <c r="D134" s="293"/>
      <c r="E134" s="293"/>
      <c r="F134" s="294"/>
      <c r="G134" s="149"/>
      <c r="H134" s="68" t="str">
        <f>IF(G38&lt;&gt;"","入力不要",IF(G134="","!入力してください",""))</f>
        <v>!入力してください</v>
      </c>
    </row>
    <row r="135" spans="1:8" ht="19.5" customHeight="1">
      <c r="A135" s="136"/>
      <c r="B135" s="259"/>
      <c r="C135" s="295" t="s">
        <v>10</v>
      </c>
      <c r="D135" s="296"/>
      <c r="E135" s="296"/>
      <c r="F135" s="296"/>
      <c r="G135" s="149"/>
      <c r="H135" s="68" t="str">
        <f>IF(G42&lt;&gt;"","入力不要",IF(G135="","!入力してください",""))</f>
        <v>!入力してください</v>
      </c>
    </row>
    <row r="136" spans="1:8" ht="19.5" customHeight="1" thickBot="1">
      <c r="A136" s="136"/>
      <c r="B136" s="260"/>
      <c r="C136" s="297" t="s">
        <v>80</v>
      </c>
      <c r="D136" s="298"/>
      <c r="E136" s="298"/>
      <c r="F136" s="298"/>
      <c r="G136" s="151"/>
      <c r="H136" s="70" t="str">
        <f>IF(G136="","!入力してください","")</f>
        <v>!入力してください</v>
      </c>
    </row>
    <row r="137" spans="1:8" ht="19.5" customHeight="1" thickTop="1">
      <c r="A137" s="136"/>
      <c r="B137" s="136"/>
      <c r="C137" s="136"/>
      <c r="D137" s="136"/>
      <c r="E137" s="139"/>
      <c r="F137" s="139"/>
      <c r="G137" s="139"/>
      <c r="H137" s="140"/>
    </row>
    <row r="138" spans="1:8" ht="19.5" customHeight="1">
      <c r="A138" s="136"/>
      <c r="B138" s="136"/>
      <c r="C138" s="136"/>
      <c r="D138" s="136"/>
      <c r="E138" s="139"/>
      <c r="F138" s="139"/>
      <c r="G138" s="139"/>
      <c r="H138" s="140"/>
    </row>
    <row r="139" spans="1:8" ht="19.5" customHeight="1">
      <c r="A139" s="131"/>
      <c r="B139" s="299" t="s">
        <v>342</v>
      </c>
      <c r="C139" s="299"/>
      <c r="D139" s="299"/>
      <c r="E139" s="299"/>
      <c r="F139" s="299"/>
      <c r="G139" s="299"/>
      <c r="H139" s="299"/>
    </row>
    <row r="140" spans="1:8" ht="19.5" customHeight="1" thickBot="1">
      <c r="A140" s="131"/>
      <c r="B140" s="299"/>
      <c r="C140" s="299"/>
      <c r="D140" s="299"/>
      <c r="E140" s="299"/>
      <c r="F140" s="299"/>
      <c r="G140" s="299"/>
      <c r="H140" s="299"/>
    </row>
    <row r="141" spans="1:8" ht="19.5" customHeight="1" thickTop="1">
      <c r="A141" s="131"/>
      <c r="B141" s="225" t="s">
        <v>223</v>
      </c>
      <c r="C141" s="226"/>
      <c r="D141" s="226"/>
      <c r="E141" s="226"/>
      <c r="F141" s="226"/>
      <c r="G141" s="226"/>
      <c r="H141" s="227"/>
    </row>
    <row r="142" spans="1:8" ht="19.5" customHeight="1">
      <c r="A142" s="131"/>
      <c r="B142" s="289"/>
      <c r="C142" s="261" t="s">
        <v>224</v>
      </c>
      <c r="D142" s="248" t="s">
        <v>218</v>
      </c>
      <c r="E142" s="248"/>
      <c r="F142" s="248"/>
      <c r="G142" s="67"/>
      <c r="H142" s="68" t="str">
        <f>IF(G142="","!入力してください","")</f>
        <v>!入力してください</v>
      </c>
    </row>
    <row r="143" spans="1:8" ht="19.5" customHeight="1">
      <c r="A143" s="131"/>
      <c r="B143" s="290"/>
      <c r="C143" s="261"/>
      <c r="D143" s="248" t="s">
        <v>205</v>
      </c>
      <c r="E143" s="248"/>
      <c r="F143" s="248"/>
      <c r="G143" s="67"/>
      <c r="H143" s="68" t="str">
        <f>IF(G143="","!入力してください","")</f>
        <v>!入力してください</v>
      </c>
    </row>
    <row r="144" spans="1:8" ht="19.5" customHeight="1" thickBot="1">
      <c r="A144" s="131"/>
      <c r="B144" s="291"/>
      <c r="C144" s="288"/>
      <c r="D144" s="262" t="s">
        <v>138</v>
      </c>
      <c r="E144" s="262"/>
      <c r="F144" s="262"/>
      <c r="G144" s="69"/>
      <c r="H144" s="70" t="str">
        <f>IF(G144="","!入力してください","")</f>
        <v>!入力してください</v>
      </c>
    </row>
    <row r="145" spans="1:18" ht="19.5" customHeight="1" thickTop="1">
      <c r="A145" s="131"/>
      <c r="B145" s="143"/>
      <c r="C145" s="144"/>
      <c r="D145" s="145"/>
      <c r="E145" s="145"/>
      <c r="F145" s="145"/>
      <c r="G145" s="146"/>
      <c r="H145" s="147"/>
    </row>
    <row r="146" spans="1:18" ht="19.5" customHeight="1" thickBot="1">
      <c r="A146" s="131"/>
      <c r="B146" s="131"/>
      <c r="C146" s="131"/>
      <c r="D146" s="131"/>
      <c r="E146" s="141"/>
      <c r="F146" s="141"/>
      <c r="G146" s="141"/>
      <c r="H146" s="142"/>
    </row>
    <row r="147" spans="1:18" ht="19.5" customHeight="1" thickTop="1">
      <c r="A147" s="131"/>
      <c r="B147" s="225" t="s">
        <v>340</v>
      </c>
      <c r="C147" s="226"/>
      <c r="D147" s="226"/>
      <c r="E147" s="226"/>
      <c r="F147" s="226"/>
      <c r="G147" s="226"/>
      <c r="H147" s="227"/>
    </row>
    <row r="148" spans="1:18" ht="19.5" customHeight="1">
      <c r="A148" s="131"/>
      <c r="B148" s="289"/>
      <c r="C148" s="261" t="s">
        <v>225</v>
      </c>
      <c r="D148" s="248" t="s">
        <v>218</v>
      </c>
      <c r="E148" s="248"/>
      <c r="F148" s="248"/>
      <c r="G148" s="67"/>
      <c r="H148" s="68" t="str">
        <f>IF(G148="","!入力してください","")</f>
        <v>!入力してください</v>
      </c>
    </row>
    <row r="149" spans="1:18" ht="19.5" customHeight="1">
      <c r="A149" s="131"/>
      <c r="B149" s="290"/>
      <c r="C149" s="261"/>
      <c r="D149" s="248" t="s">
        <v>205</v>
      </c>
      <c r="E149" s="248"/>
      <c r="F149" s="248"/>
      <c r="G149" s="67"/>
      <c r="H149" s="68" t="str">
        <f>IF(G149="","!入力してください","")</f>
        <v>!入力してください</v>
      </c>
    </row>
    <row r="150" spans="1:18" ht="19.5" customHeight="1" thickBot="1">
      <c r="A150" s="131"/>
      <c r="B150" s="291"/>
      <c r="C150" s="288"/>
      <c r="D150" s="262" t="s">
        <v>138</v>
      </c>
      <c r="E150" s="262"/>
      <c r="F150" s="262"/>
      <c r="G150" s="69"/>
      <c r="H150" s="70" t="str">
        <f>IF(G150="","!入力してください","")</f>
        <v>!入力してください</v>
      </c>
    </row>
    <row r="151" spans="1:18" s="132" customFormat="1" ht="19.5" customHeight="1" thickTop="1">
      <c r="A151" s="131"/>
      <c r="B151" s="154"/>
      <c r="C151" s="155"/>
      <c r="D151" s="143"/>
      <c r="E151" s="143"/>
      <c r="F151" s="143"/>
      <c r="G151" s="156"/>
      <c r="H151" s="147"/>
      <c r="I151" s="92"/>
      <c r="J151" s="92"/>
      <c r="K151" s="92"/>
      <c r="L151" s="71"/>
      <c r="M151" s="71"/>
      <c r="N151" s="71"/>
      <c r="O151" s="71"/>
      <c r="P151" s="71"/>
      <c r="Q151" s="71"/>
      <c r="R151" s="71"/>
    </row>
    <row r="152" spans="1:18" ht="19.5" customHeight="1" thickBot="1">
      <c r="A152" s="131"/>
      <c r="B152" s="131"/>
      <c r="C152" s="131"/>
      <c r="D152" s="131"/>
      <c r="E152" s="141"/>
      <c r="F152" s="141"/>
      <c r="G152" s="141"/>
      <c r="H152" s="142"/>
    </row>
    <row r="153" spans="1:18" s="132" customFormat="1" ht="19.5" customHeight="1" thickTop="1">
      <c r="A153" s="131"/>
      <c r="B153" s="196" t="s">
        <v>347</v>
      </c>
      <c r="C153" s="197"/>
      <c r="D153" s="197"/>
      <c r="E153" s="197"/>
      <c r="F153" s="197"/>
      <c r="G153" s="197"/>
      <c r="H153" s="198"/>
      <c r="I153" s="91"/>
      <c r="J153" s="92"/>
      <c r="K153" s="92"/>
      <c r="L153" s="71"/>
      <c r="M153" s="71"/>
      <c r="N153" s="71"/>
      <c r="O153" s="71"/>
      <c r="P153" s="71"/>
      <c r="Q153" s="71"/>
      <c r="R153" s="71"/>
    </row>
    <row r="154" spans="1:18" s="132" customFormat="1" ht="19.5" customHeight="1">
      <c r="A154" s="131"/>
      <c r="B154" s="199"/>
      <c r="C154" s="201" t="s">
        <v>333</v>
      </c>
      <c r="D154" s="202"/>
      <c r="E154" s="129"/>
      <c r="F154" s="130" t="s">
        <v>195</v>
      </c>
      <c r="G154" s="66"/>
      <c r="H154" s="77" t="str">
        <f t="shared" ref="H154" si="13">IF(G154="","!入力してください","")</f>
        <v>!入力してください</v>
      </c>
      <c r="I154" s="92"/>
      <c r="J154" s="92"/>
      <c r="K154" s="92"/>
      <c r="L154" s="71"/>
      <c r="M154" s="71"/>
      <c r="N154" s="71"/>
      <c r="O154" s="71"/>
      <c r="P154" s="71"/>
      <c r="Q154" s="71"/>
      <c r="R154" s="71"/>
    </row>
    <row r="155" spans="1:18" s="132" customFormat="1" ht="19.5" customHeight="1">
      <c r="A155" s="131"/>
      <c r="B155" s="199"/>
      <c r="C155" s="203"/>
      <c r="D155" s="204"/>
      <c r="E155" s="207" t="s">
        <v>335</v>
      </c>
      <c r="F155" s="130" t="s">
        <v>320</v>
      </c>
      <c r="G155" s="81"/>
      <c r="H155" s="77" t="str">
        <f>IF(G155="","!入力してください","")</f>
        <v>!入力してください</v>
      </c>
      <c r="I155" s="92"/>
      <c r="J155" s="92"/>
      <c r="K155" s="92"/>
      <c r="L155" s="71"/>
      <c r="M155" s="71"/>
      <c r="N155" s="71"/>
      <c r="O155" s="71"/>
      <c r="P155" s="71"/>
      <c r="Q155" s="71"/>
      <c r="R155" s="71"/>
    </row>
    <row r="156" spans="1:18" s="132" customFormat="1" ht="19.5" customHeight="1">
      <c r="A156" s="131"/>
      <c r="B156" s="199"/>
      <c r="C156" s="203"/>
      <c r="D156" s="204"/>
      <c r="E156" s="208"/>
      <c r="F156" s="130" t="s">
        <v>321</v>
      </c>
      <c r="G156" s="81"/>
      <c r="H156" s="77" t="str">
        <f t="shared" ref="H156" si="14">IF(G156="","!入力してください","")</f>
        <v>!入力してください</v>
      </c>
      <c r="I156" s="92"/>
      <c r="J156" s="92"/>
      <c r="K156" s="92"/>
      <c r="L156" s="71"/>
      <c r="M156" s="71"/>
      <c r="N156" s="71"/>
      <c r="O156" s="71"/>
      <c r="P156" s="71"/>
      <c r="Q156" s="71"/>
      <c r="R156" s="71"/>
    </row>
    <row r="157" spans="1:18" s="132" customFormat="1" ht="19.5" customHeight="1">
      <c r="A157" s="131"/>
      <c r="B157" s="199"/>
      <c r="C157" s="203"/>
      <c r="D157" s="204"/>
      <c r="E157" s="208"/>
      <c r="F157" s="130" t="s">
        <v>323</v>
      </c>
      <c r="G157" s="81"/>
      <c r="H157" s="77" t="str">
        <f>IF(AND(G154&lt;&gt;"",G157&lt;&gt;""),"",IF(G154="1階","入力不要",IF(G154="2階","!入力してください","")))</f>
        <v/>
      </c>
      <c r="I157" s="92"/>
      <c r="J157" s="92"/>
      <c r="K157" s="92"/>
      <c r="L157" s="71"/>
      <c r="M157" s="71"/>
      <c r="N157" s="71"/>
      <c r="O157" s="71"/>
      <c r="P157" s="71"/>
      <c r="Q157" s="71"/>
      <c r="R157" s="71"/>
    </row>
    <row r="158" spans="1:18" s="132" customFormat="1" ht="19.5" customHeight="1">
      <c r="A158" s="131"/>
      <c r="B158" s="199"/>
      <c r="C158" s="205"/>
      <c r="D158" s="206"/>
      <c r="E158" s="209"/>
      <c r="F158" s="130" t="s">
        <v>324</v>
      </c>
      <c r="G158" s="81"/>
      <c r="H158" s="77" t="str">
        <f>IF(AND(G154&lt;&gt;"",G158&lt;&gt;""),"",IF(G154="1階","入力不要",IF(G154="2階","!入力してください","")))</f>
        <v/>
      </c>
      <c r="I158" s="92"/>
      <c r="J158" s="92"/>
      <c r="K158" s="92"/>
      <c r="L158" s="71"/>
      <c r="M158" s="71"/>
      <c r="N158" s="71"/>
      <c r="O158" s="71"/>
      <c r="P158" s="71"/>
      <c r="Q158" s="71"/>
      <c r="R158" s="71"/>
    </row>
    <row r="159" spans="1:18" s="132" customFormat="1" ht="19.5" customHeight="1">
      <c r="A159" s="131"/>
      <c r="B159" s="199"/>
      <c r="C159" s="210" t="s">
        <v>276</v>
      </c>
      <c r="D159" s="211"/>
      <c r="E159" s="211"/>
      <c r="F159" s="212"/>
      <c r="G159" s="219"/>
      <c r="H159" s="222" t="str">
        <f>IF(G159="","!入力してください","")</f>
        <v>!入力してください</v>
      </c>
      <c r="I159" s="95" t="s">
        <v>336</v>
      </c>
      <c r="J159" s="92"/>
      <c r="K159" s="92"/>
      <c r="L159" s="71"/>
      <c r="M159" s="71"/>
      <c r="N159" s="71"/>
      <c r="O159" s="71"/>
      <c r="P159" s="71"/>
      <c r="Q159" s="71"/>
      <c r="R159" s="71"/>
    </row>
    <row r="160" spans="1:18" s="132" customFormat="1" ht="19.5" customHeight="1">
      <c r="A160" s="131"/>
      <c r="B160" s="199"/>
      <c r="C160" s="213"/>
      <c r="D160" s="214"/>
      <c r="E160" s="214"/>
      <c r="F160" s="215"/>
      <c r="G160" s="220"/>
      <c r="H160" s="223"/>
      <c r="I160" s="95" t="s">
        <v>337</v>
      </c>
      <c r="J160" s="92"/>
      <c r="K160" s="92"/>
      <c r="L160" s="71"/>
      <c r="M160" s="71"/>
      <c r="N160" s="71"/>
      <c r="O160" s="71"/>
      <c r="P160" s="71"/>
      <c r="Q160" s="71"/>
      <c r="R160" s="71"/>
    </row>
    <row r="161" spans="1:18" s="132" customFormat="1" ht="19.5" customHeight="1" thickBot="1">
      <c r="A161" s="131"/>
      <c r="B161" s="200"/>
      <c r="C161" s="216"/>
      <c r="D161" s="217"/>
      <c r="E161" s="217"/>
      <c r="F161" s="218"/>
      <c r="G161" s="221"/>
      <c r="H161" s="224"/>
      <c r="I161" s="95"/>
      <c r="J161" s="92"/>
      <c r="K161" s="92"/>
      <c r="L161" s="71"/>
      <c r="M161" s="71"/>
      <c r="N161" s="71"/>
      <c r="O161" s="71"/>
      <c r="P161" s="71"/>
      <c r="Q161" s="71"/>
      <c r="R161" s="71"/>
    </row>
    <row r="162" spans="1:18" ht="19.5" customHeight="1" thickTop="1">
      <c r="A162" s="53"/>
      <c r="B162" s="53"/>
      <c r="C162" s="235"/>
      <c r="D162" s="236"/>
      <c r="E162" s="236"/>
      <c r="F162" s="236"/>
      <c r="G162" s="236"/>
      <c r="H162" s="236"/>
    </row>
    <row r="163" spans="1:18" ht="19.5" customHeight="1" thickBot="1">
      <c r="A163" s="53"/>
      <c r="B163" s="53"/>
      <c r="C163" s="237"/>
      <c r="D163" s="237"/>
      <c r="E163" s="237"/>
      <c r="F163" s="237"/>
      <c r="G163" s="237"/>
      <c r="H163" s="237"/>
    </row>
    <row r="164" spans="1:18" s="132" customFormat="1" ht="19.5" customHeight="1" thickTop="1">
      <c r="A164" s="131"/>
      <c r="B164" s="225" t="s">
        <v>361</v>
      </c>
      <c r="C164" s="226"/>
      <c r="D164" s="226"/>
      <c r="E164" s="226"/>
      <c r="F164" s="226"/>
      <c r="G164" s="226"/>
      <c r="H164" s="227"/>
      <c r="I164" s="95" t="s">
        <v>383</v>
      </c>
      <c r="J164" s="92"/>
      <c r="K164" s="92"/>
      <c r="L164" s="71"/>
      <c r="M164" s="71"/>
      <c r="N164" s="71"/>
      <c r="O164" s="71"/>
      <c r="P164" s="71"/>
      <c r="Q164" s="71"/>
      <c r="R164" s="71"/>
    </row>
    <row r="165" spans="1:18" s="132" customFormat="1" ht="19.5" customHeight="1">
      <c r="A165" s="131"/>
      <c r="B165" s="228"/>
      <c r="C165" s="231" t="s">
        <v>202</v>
      </c>
      <c r="D165" s="232" t="s">
        <v>367</v>
      </c>
      <c r="E165" s="233"/>
      <c r="F165" s="195"/>
      <c r="G165" s="180">
        <f>SUM(G166:G172)*1.1</f>
        <v>0</v>
      </c>
      <c r="H165" s="68" t="s">
        <v>345</v>
      </c>
      <c r="I165" s="95" t="s">
        <v>346</v>
      </c>
      <c r="J165" s="92"/>
      <c r="K165" s="92"/>
      <c r="L165" s="71"/>
      <c r="M165" s="71"/>
      <c r="N165" s="71"/>
      <c r="O165" s="71"/>
      <c r="P165" s="71"/>
      <c r="Q165" s="71"/>
      <c r="R165" s="71"/>
    </row>
    <row r="166" spans="1:18" s="132" customFormat="1" ht="19.5" customHeight="1">
      <c r="A166" s="131"/>
      <c r="B166" s="228"/>
      <c r="C166" s="231"/>
      <c r="D166" s="243"/>
      <c r="E166" s="233" t="s">
        <v>368</v>
      </c>
      <c r="F166" s="195"/>
      <c r="G166" s="97"/>
      <c r="H166" s="88" t="str">
        <f>IF(G166="","!入力してください","")</f>
        <v>!入力してください</v>
      </c>
      <c r="I166" s="95"/>
      <c r="J166" s="92"/>
      <c r="K166" s="92"/>
      <c r="L166" s="71"/>
      <c r="M166" s="71"/>
      <c r="N166" s="71"/>
      <c r="O166" s="71"/>
      <c r="P166" s="71"/>
      <c r="Q166" s="71"/>
      <c r="R166" s="71"/>
    </row>
    <row r="167" spans="1:18" s="132" customFormat="1" ht="19.5" customHeight="1">
      <c r="A167" s="131"/>
      <c r="B167" s="228"/>
      <c r="C167" s="231"/>
      <c r="D167" s="243"/>
      <c r="E167" s="194" t="s">
        <v>369</v>
      </c>
      <c r="F167" s="195"/>
      <c r="G167" s="97"/>
      <c r="H167" s="88" t="str">
        <f t="shared" ref="H167:H172" si="15">IF(G167="","!入力してください","")</f>
        <v>!入力してください</v>
      </c>
      <c r="I167" s="95"/>
      <c r="J167" s="92"/>
      <c r="K167" s="92"/>
      <c r="L167" s="71"/>
      <c r="M167" s="71"/>
      <c r="N167" s="71"/>
      <c r="O167" s="71"/>
      <c r="P167" s="71"/>
      <c r="Q167" s="71"/>
      <c r="R167" s="71"/>
    </row>
    <row r="168" spans="1:18" s="132" customFormat="1" ht="19.5" customHeight="1">
      <c r="A168" s="131"/>
      <c r="B168" s="228"/>
      <c r="C168" s="231"/>
      <c r="D168" s="243"/>
      <c r="E168" s="233" t="s">
        <v>370</v>
      </c>
      <c r="F168" s="195"/>
      <c r="G168" s="97"/>
      <c r="H168" s="88" t="str">
        <f t="shared" si="15"/>
        <v>!入力してください</v>
      </c>
      <c r="I168" s="95"/>
      <c r="J168" s="92"/>
      <c r="K168" s="92"/>
      <c r="L168" s="71"/>
      <c r="M168" s="71"/>
      <c r="N168" s="71"/>
      <c r="O168" s="71"/>
      <c r="P168" s="71"/>
      <c r="Q168" s="71"/>
      <c r="R168" s="71"/>
    </row>
    <row r="169" spans="1:18" s="132" customFormat="1" ht="19.5" customHeight="1">
      <c r="A169" s="131"/>
      <c r="B169" s="228"/>
      <c r="C169" s="231"/>
      <c r="D169" s="243"/>
      <c r="E169" s="300" t="s">
        <v>371</v>
      </c>
      <c r="F169" s="301"/>
      <c r="G169" s="97"/>
      <c r="H169" s="88" t="str">
        <f t="shared" si="15"/>
        <v>!入力してください</v>
      </c>
      <c r="I169" s="95"/>
      <c r="J169" s="92"/>
      <c r="K169" s="92"/>
      <c r="L169" s="71"/>
      <c r="M169" s="71"/>
      <c r="N169" s="71"/>
      <c r="O169" s="71"/>
      <c r="P169" s="71"/>
      <c r="Q169" s="71"/>
      <c r="R169" s="71"/>
    </row>
    <row r="170" spans="1:18" s="132" customFormat="1" ht="19.5" customHeight="1">
      <c r="A170" s="131"/>
      <c r="B170" s="228"/>
      <c r="C170" s="231"/>
      <c r="D170" s="243"/>
      <c r="E170" s="194" t="s">
        <v>372</v>
      </c>
      <c r="F170" s="195"/>
      <c r="G170" s="97"/>
      <c r="H170" s="88" t="str">
        <f t="shared" si="15"/>
        <v>!入力してください</v>
      </c>
      <c r="I170" s="95"/>
      <c r="J170" s="92"/>
      <c r="K170" s="92"/>
      <c r="L170" s="71"/>
      <c r="M170" s="71"/>
      <c r="N170" s="71"/>
      <c r="O170" s="71"/>
      <c r="P170" s="71"/>
      <c r="Q170" s="71"/>
      <c r="R170" s="71"/>
    </row>
    <row r="171" spans="1:18" s="132" customFormat="1" ht="19.5" customHeight="1">
      <c r="A171" s="131"/>
      <c r="B171" s="228"/>
      <c r="C171" s="231"/>
      <c r="D171" s="243"/>
      <c r="E171" s="194" t="s">
        <v>373</v>
      </c>
      <c r="F171" s="195"/>
      <c r="G171" s="97"/>
      <c r="H171" s="88" t="str">
        <f t="shared" si="15"/>
        <v>!入力してください</v>
      </c>
      <c r="I171" s="95"/>
      <c r="J171" s="92"/>
      <c r="K171" s="92"/>
      <c r="L171" s="71"/>
      <c r="M171" s="71"/>
      <c r="N171" s="71"/>
      <c r="O171" s="71"/>
      <c r="P171" s="71"/>
      <c r="Q171" s="71"/>
      <c r="R171" s="71"/>
    </row>
    <row r="172" spans="1:18" s="132" customFormat="1" ht="19.5" customHeight="1">
      <c r="A172" s="131"/>
      <c r="B172" s="228"/>
      <c r="C172" s="231"/>
      <c r="D172" s="244"/>
      <c r="E172" s="233" t="s">
        <v>374</v>
      </c>
      <c r="F172" s="195"/>
      <c r="G172" s="97"/>
      <c r="H172" s="88" t="str">
        <f t="shared" si="15"/>
        <v>!入力してください</v>
      </c>
      <c r="I172" s="95"/>
      <c r="J172" s="92"/>
      <c r="K172" s="92"/>
      <c r="L172" s="71"/>
      <c r="M172" s="71"/>
      <c r="N172" s="71"/>
      <c r="O172" s="71"/>
      <c r="P172" s="71"/>
      <c r="Q172" s="71"/>
      <c r="R172" s="71"/>
    </row>
    <row r="173" spans="1:18" s="132" customFormat="1" ht="19.5" customHeight="1">
      <c r="A173" s="131"/>
      <c r="B173" s="229"/>
      <c r="C173" s="231"/>
      <c r="D173" s="234" t="s">
        <v>375</v>
      </c>
      <c r="E173" s="234"/>
      <c r="F173" s="234"/>
      <c r="G173" s="97"/>
      <c r="H173" s="88" t="str">
        <f>IF(G173="","!入力してください","")</f>
        <v>!入力してください</v>
      </c>
      <c r="I173" s="95" t="s">
        <v>249</v>
      </c>
      <c r="J173" s="92"/>
      <c r="K173" s="92"/>
      <c r="L173" s="71"/>
      <c r="M173" s="71"/>
      <c r="N173" s="71"/>
      <c r="O173" s="71"/>
      <c r="P173" s="71"/>
      <c r="Q173" s="71"/>
      <c r="R173" s="71"/>
    </row>
    <row r="174" spans="1:18" s="132" customFormat="1" ht="19.5" customHeight="1">
      <c r="A174" s="131"/>
      <c r="B174" s="229"/>
      <c r="C174" s="231" t="s">
        <v>212</v>
      </c>
      <c r="D174" s="234" t="s">
        <v>376</v>
      </c>
      <c r="E174" s="234"/>
      <c r="F174" s="234"/>
      <c r="G174" s="97"/>
      <c r="H174" s="88" t="str">
        <f>IF(G174="","!入力してください","")</f>
        <v>!入力してください</v>
      </c>
      <c r="I174" s="92"/>
      <c r="J174" s="92"/>
      <c r="K174" s="92"/>
      <c r="L174" s="71"/>
      <c r="M174" s="71"/>
      <c r="N174" s="71"/>
      <c r="O174" s="71"/>
      <c r="P174" s="71"/>
      <c r="Q174" s="71"/>
      <c r="R174" s="71"/>
    </row>
    <row r="175" spans="1:18" s="132" customFormat="1" ht="19.5" customHeight="1">
      <c r="A175" s="131"/>
      <c r="B175" s="229"/>
      <c r="C175" s="231"/>
      <c r="D175" s="234" t="s">
        <v>366</v>
      </c>
      <c r="E175" s="234"/>
      <c r="F175" s="234"/>
      <c r="G175" s="97"/>
      <c r="H175" s="88" t="str">
        <f>IF(G175="","!入力してください","")</f>
        <v>!入力してください</v>
      </c>
      <c r="I175" s="92"/>
      <c r="J175" s="92"/>
      <c r="K175" s="92"/>
      <c r="L175" s="71"/>
      <c r="M175" s="71"/>
      <c r="N175" s="71"/>
      <c r="O175" s="71"/>
      <c r="P175" s="71"/>
      <c r="Q175" s="71"/>
      <c r="R175" s="71"/>
    </row>
    <row r="176" spans="1:18" s="132" customFormat="1" ht="19.5" customHeight="1">
      <c r="A176" s="131"/>
      <c r="B176" s="229"/>
      <c r="C176" s="238" t="s">
        <v>214</v>
      </c>
      <c r="D176" s="240" t="s">
        <v>215</v>
      </c>
      <c r="E176" s="241"/>
      <c r="F176" s="241"/>
      <c r="G176" s="75">
        <f>ROUNDDOWN(MIN(900000,ROUNDDOWN(G165*0.8*0.9,-3)),-3)</f>
        <v>0</v>
      </c>
      <c r="H176" s="68" t="s">
        <v>345</v>
      </c>
      <c r="I176" s="92"/>
      <c r="J176" s="92"/>
      <c r="K176" s="92"/>
      <c r="L176" s="71"/>
      <c r="M176" s="71"/>
      <c r="N176" s="71"/>
      <c r="O176" s="71"/>
      <c r="P176" s="71"/>
      <c r="Q176" s="71"/>
      <c r="R176" s="71"/>
    </row>
    <row r="177" spans="1:18" s="132" customFormat="1" ht="19.5" customHeight="1" thickBot="1">
      <c r="A177" s="131"/>
      <c r="B177" s="230"/>
      <c r="C177" s="239"/>
      <c r="D177" s="242" t="s">
        <v>381</v>
      </c>
      <c r="E177" s="239"/>
      <c r="F177" s="239"/>
      <c r="G177" s="98">
        <f>ROUNDDOWN(MIN(100000,ROUNDDOWN(G174*2/3,-3),ROUNDDOWN(G165*0.8*0.1,-3)),-3)</f>
        <v>0</v>
      </c>
      <c r="H177" s="70" t="s">
        <v>345</v>
      </c>
      <c r="I177" s="92"/>
      <c r="J177" s="92"/>
      <c r="K177" s="92"/>
      <c r="L177" s="71"/>
      <c r="M177" s="71"/>
      <c r="N177" s="71"/>
      <c r="O177" s="71"/>
      <c r="P177" s="71"/>
      <c r="Q177" s="71"/>
      <c r="R177" s="71"/>
    </row>
    <row r="178" spans="1:18" s="132" customFormat="1" ht="19.5" customHeight="1" thickTop="1">
      <c r="A178" s="131"/>
      <c r="B178" s="157"/>
      <c r="C178" s="158"/>
      <c r="D178" s="158"/>
      <c r="E178" s="158"/>
      <c r="F178" s="158"/>
      <c r="G178" s="158"/>
      <c r="H178" s="159"/>
      <c r="I178" s="92"/>
      <c r="J178" s="92"/>
      <c r="K178" s="92"/>
      <c r="L178" s="71"/>
      <c r="M178" s="71"/>
      <c r="N178" s="71"/>
      <c r="O178" s="71"/>
      <c r="P178" s="71"/>
      <c r="Q178" s="71"/>
      <c r="R178" s="71"/>
    </row>
    <row r="179" spans="1:18" s="132" customFormat="1" ht="19.5" customHeight="1">
      <c r="A179" s="131"/>
      <c r="B179" s="158"/>
      <c r="C179" s="158"/>
      <c r="D179" s="158"/>
      <c r="E179" s="158"/>
      <c r="F179" s="158"/>
      <c r="G179" s="158"/>
      <c r="H179" s="159"/>
      <c r="I179" s="92"/>
      <c r="J179" s="92"/>
      <c r="K179" s="92"/>
      <c r="L179" s="71"/>
      <c r="M179" s="71"/>
      <c r="N179" s="71"/>
      <c r="O179" s="71"/>
      <c r="P179" s="71"/>
      <c r="Q179" s="71"/>
      <c r="R179" s="71"/>
    </row>
  </sheetData>
  <mergeCells count="158">
    <mergeCell ref="E170:F170"/>
    <mergeCell ref="E167:F167"/>
    <mergeCell ref="E169:F169"/>
    <mergeCell ref="A1:G1"/>
    <mergeCell ref="A2:F2"/>
    <mergeCell ref="B93:H93"/>
    <mergeCell ref="C95:E96"/>
    <mergeCell ref="C94:F94"/>
    <mergeCell ref="B94:B116"/>
    <mergeCell ref="E106:E108"/>
    <mergeCell ref="E109:E113"/>
    <mergeCell ref="C106:D113"/>
    <mergeCell ref="C97:D105"/>
    <mergeCell ref="E98:E101"/>
    <mergeCell ref="E102:E105"/>
    <mergeCell ref="C114:F116"/>
    <mergeCell ref="G114:G116"/>
    <mergeCell ref="H114:H116"/>
    <mergeCell ref="B142:B144"/>
    <mergeCell ref="C142:C144"/>
    <mergeCell ref="D142:F142"/>
    <mergeCell ref="D143:F143"/>
    <mergeCell ref="D144:F144"/>
    <mergeCell ref="B147:H147"/>
    <mergeCell ref="B148:B150"/>
    <mergeCell ref="C148:C150"/>
    <mergeCell ref="D148:F148"/>
    <mergeCell ref="D149:F149"/>
    <mergeCell ref="D150:F150"/>
    <mergeCell ref="B131:H131"/>
    <mergeCell ref="B132:B136"/>
    <mergeCell ref="C132:F132"/>
    <mergeCell ref="C133:F133"/>
    <mergeCell ref="C134:F134"/>
    <mergeCell ref="C135:F135"/>
    <mergeCell ref="C136:F136"/>
    <mergeCell ref="B139:H140"/>
    <mergeCell ref="B141:H141"/>
    <mergeCell ref="B119:H120"/>
    <mergeCell ref="B121:H121"/>
    <mergeCell ref="B122:B128"/>
    <mergeCell ref="C122:C124"/>
    <mergeCell ref="D122:F122"/>
    <mergeCell ref="D123:F123"/>
    <mergeCell ref="D124:F124"/>
    <mergeCell ref="C125:F125"/>
    <mergeCell ref="C126:C128"/>
    <mergeCell ref="D126:F126"/>
    <mergeCell ref="D127:F127"/>
    <mergeCell ref="D128:F128"/>
    <mergeCell ref="B85:B90"/>
    <mergeCell ref="C85:C86"/>
    <mergeCell ref="D85:F85"/>
    <mergeCell ref="D86:F86"/>
    <mergeCell ref="C87:C88"/>
    <mergeCell ref="D87:F87"/>
    <mergeCell ref="D88:F88"/>
    <mergeCell ref="C89:C90"/>
    <mergeCell ref="D89:F89"/>
    <mergeCell ref="D90:F90"/>
    <mergeCell ref="B79:H79"/>
    <mergeCell ref="B80:B81"/>
    <mergeCell ref="C80:C81"/>
    <mergeCell ref="D80:F80"/>
    <mergeCell ref="D81:F81"/>
    <mergeCell ref="B84:H84"/>
    <mergeCell ref="C64:F64"/>
    <mergeCell ref="C65:F65"/>
    <mergeCell ref="C66:F66"/>
    <mergeCell ref="B69:H69"/>
    <mergeCell ref="B70:B76"/>
    <mergeCell ref="C70:D75"/>
    <mergeCell ref="E70:E72"/>
    <mergeCell ref="E73:E75"/>
    <mergeCell ref="C76:F76"/>
    <mergeCell ref="B53:B66"/>
    <mergeCell ref="C53:F53"/>
    <mergeCell ref="C54:F54"/>
    <mergeCell ref="C55:E57"/>
    <mergeCell ref="C58:F58"/>
    <mergeCell ref="C59:F59"/>
    <mergeCell ref="C60:E62"/>
    <mergeCell ref="C63:F63"/>
    <mergeCell ref="B52:H52"/>
    <mergeCell ref="B33:H33"/>
    <mergeCell ref="B34:B49"/>
    <mergeCell ref="C34:F34"/>
    <mergeCell ref="C35:F35"/>
    <mergeCell ref="C43:F43"/>
    <mergeCell ref="D20:F20"/>
    <mergeCell ref="D21:F21"/>
    <mergeCell ref="D22:F22"/>
    <mergeCell ref="D23:F23"/>
    <mergeCell ref="D24:D27"/>
    <mergeCell ref="E24:F24"/>
    <mergeCell ref="C36:C42"/>
    <mergeCell ref="C44:C49"/>
    <mergeCell ref="E25:F25"/>
    <mergeCell ref="E26:F26"/>
    <mergeCell ref="E27:F27"/>
    <mergeCell ref="D47:F47"/>
    <mergeCell ref="D48:F48"/>
    <mergeCell ref="D49:F49"/>
    <mergeCell ref="C30:F30"/>
    <mergeCell ref="B3:H4"/>
    <mergeCell ref="B5:H5"/>
    <mergeCell ref="B6:B14"/>
    <mergeCell ref="C6:F6"/>
    <mergeCell ref="C7:F7"/>
    <mergeCell ref="C8:F8"/>
    <mergeCell ref="C9:F9"/>
    <mergeCell ref="C10:C13"/>
    <mergeCell ref="D10:F10"/>
    <mergeCell ref="D11:F11"/>
    <mergeCell ref="D12:F12"/>
    <mergeCell ref="D13:F13"/>
    <mergeCell ref="C14:F14"/>
    <mergeCell ref="B17:H17"/>
    <mergeCell ref="B18:B29"/>
    <mergeCell ref="C18:F18"/>
    <mergeCell ref="C19:F19"/>
    <mergeCell ref="D36:F36"/>
    <mergeCell ref="D37:F37"/>
    <mergeCell ref="D44:F44"/>
    <mergeCell ref="D45:F45"/>
    <mergeCell ref="D46:F46"/>
    <mergeCell ref="D38:F38"/>
    <mergeCell ref="D39:F39"/>
    <mergeCell ref="D40:F40"/>
    <mergeCell ref="D41:F41"/>
    <mergeCell ref="D42:F42"/>
    <mergeCell ref="D28:F28"/>
    <mergeCell ref="C20:C28"/>
    <mergeCell ref="C29:F29"/>
    <mergeCell ref="E171:F171"/>
    <mergeCell ref="B153:H153"/>
    <mergeCell ref="B154:B161"/>
    <mergeCell ref="C154:D158"/>
    <mergeCell ref="E155:E158"/>
    <mergeCell ref="C159:F161"/>
    <mergeCell ref="G159:G161"/>
    <mergeCell ref="H159:H161"/>
    <mergeCell ref="B164:H164"/>
    <mergeCell ref="B165:B177"/>
    <mergeCell ref="C165:C173"/>
    <mergeCell ref="D165:F165"/>
    <mergeCell ref="D173:F173"/>
    <mergeCell ref="C174:C175"/>
    <mergeCell ref="D174:F174"/>
    <mergeCell ref="D175:F175"/>
    <mergeCell ref="C162:H163"/>
    <mergeCell ref="C176:C177"/>
    <mergeCell ref="D176:F176"/>
    <mergeCell ref="D177:F177"/>
    <mergeCell ref="E166:F166"/>
    <mergeCell ref="E172:F172"/>
    <mergeCell ref="D166:D172"/>
    <mergeCell ref="E168:F168"/>
  </mergeCells>
  <phoneticPr fontId="1"/>
  <dataValidations xWindow="358" yWindow="641" count="11">
    <dataValidation type="list" allowBlank="1" showErrorMessage="1" promptTitle="チェックで確認" prompt="✓か空白を選択してください" sqref="G18 G34:G35 G29:G30" xr:uid="{00000000-0002-0000-0000-000000000000}">
      <formula1>"○,✕"</formula1>
    </dataValidation>
    <dataValidation type="list" allowBlank="1" showErrorMessage="1" promptTitle="土地区画整理事業" prompt="内か外を選択してください" sqref="G80" xr:uid="{00000000-0002-0000-0000-000001000000}">
      <formula1>"内, 外"</formula1>
    </dataValidation>
    <dataValidation type="list" allowBlank="1" showErrorMessage="1" promptTitle="都市計画施設" prompt="内か外を選択してください" sqref="G81" xr:uid="{00000000-0002-0000-0000-000002000000}">
      <formula1>"内, 外"</formula1>
    </dataValidation>
    <dataValidation type="list" allowBlank="1" showErrorMessage="1" promptTitle="構造形式を確認" prompt="構造形式を選択してください" sqref="G59" xr:uid="{00000000-0002-0000-0000-000003000000}">
      <formula1>"在来軸組工法,伝統構法"</formula1>
    </dataValidation>
    <dataValidation type="list" allowBlank="1" showErrorMessage="1" prompt="2階建て越えは対象外_x000a_" sqref="G60" xr:uid="{00000000-0002-0000-0000-000004000000}">
      <formula1>"1,2"</formula1>
    </dataValidation>
    <dataValidation type="list" allowBlank="1" showInputMessage="1" showErrorMessage="1" sqref="G10 G24 G55" xr:uid="{00000000-0002-0000-0000-000005000000}">
      <formula1>"大正,昭和,平成"</formula1>
    </dataValidation>
    <dataValidation type="list" allowBlank="1" showInputMessage="1" showErrorMessage="1" sqref="G58" xr:uid="{00000000-0002-0000-0000-000006000000}">
      <formula1>"専用住宅,併用住宅,長屋,共同住宅"</formula1>
    </dataValidation>
    <dataValidation type="list" allowBlank="1" showInputMessage="1" showErrorMessage="1" sqref="G95" xr:uid="{00000000-0002-0000-0000-000007000000}">
      <formula1>"平成,令和"</formula1>
    </dataValidation>
    <dataValidation type="list" allowBlank="1" showInputMessage="1" showErrorMessage="1" sqref="G94" xr:uid="{00000000-0002-0000-0000-000008000000}">
      <formula1>"岡崎市の無料耐震診断,㈶愛知建築住宅ｾﾝﾀｰの耐震診断"</formula1>
    </dataValidation>
    <dataValidation type="list" allowBlank="1" showInputMessage="1" showErrorMessage="1" sqref="G97 G154" xr:uid="{00000000-0002-0000-0000-000009000000}">
      <formula1>"1階,2階"</formula1>
    </dataValidation>
    <dataValidation type="list" allowBlank="1" showInputMessage="1" showErrorMessage="1" sqref="G107" xr:uid="{00000000-0002-0000-0000-00000A000000}">
      <formula1>"一級建築士,二級建築士,木造建築士"</formula1>
    </dataValidation>
  </dataValidations>
  <hyperlinks>
    <hyperlink ref="I80" r:id="rId1" display="https://www.city.okazaki.lg.jp/1100/1184/1166/p003434.html" xr:uid="{00000000-0004-0000-0000-000000000000}"/>
  </hyperlinks>
  <pageMargins left="0.78740157480314965" right="0.78740157480314965" top="0.78740157480314965" bottom="0.78740157480314965" header="0" footer="0"/>
  <pageSetup paperSize="9" orientation="portrait" r:id="rId2"/>
  <rowBreaks count="2" manualBreakCount="2">
    <brk id="118" max="16383" man="1"/>
    <brk id="138"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AH64"/>
  <sheetViews>
    <sheetView showZeros="0" view="pageBreakPreview" topLeftCell="A28" zoomScaleNormal="100" zoomScaleSheetLayoutView="100" workbookViewId="0">
      <selection activeCell="AR40" sqref="AR40"/>
    </sheetView>
  </sheetViews>
  <sheetFormatPr defaultColWidth="2.625" defaultRowHeight="17.100000000000001" customHeight="1"/>
  <cols>
    <col min="1" max="33" width="2.625" style="2"/>
    <col min="34" max="34" width="1.625" style="2" customWidth="1"/>
    <col min="35" max="16384" width="2.625" style="2"/>
  </cols>
  <sheetData>
    <row r="1" spans="1:33" ht="15" customHeight="1">
      <c r="A1" s="313" t="s">
        <v>82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15" customHeight="1">
      <c r="W2" s="314" t="s">
        <v>1</v>
      </c>
      <c r="X2" s="314"/>
      <c r="Y2" s="315"/>
      <c r="Z2" s="315"/>
      <c r="AA2" s="2" t="s">
        <v>2</v>
      </c>
      <c r="AB2" s="315"/>
      <c r="AC2" s="315"/>
      <c r="AD2" s="2" t="s">
        <v>3</v>
      </c>
      <c r="AE2" s="315"/>
      <c r="AF2" s="315"/>
      <c r="AG2" s="2"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c r="A6" s="3"/>
      <c r="B6" s="3"/>
      <c r="C6" s="3"/>
      <c r="D6" s="3"/>
      <c r="E6" s="3"/>
      <c r="F6" s="3"/>
      <c r="G6" s="3"/>
      <c r="H6" s="3"/>
      <c r="I6" s="3"/>
      <c r="J6" s="3"/>
      <c r="K6" s="3"/>
      <c r="L6" s="3"/>
      <c r="M6" s="3"/>
      <c r="N6" s="3"/>
      <c r="O6" s="316" t="s">
        <v>70</v>
      </c>
      <c r="P6" s="238" t="s">
        <v>6</v>
      </c>
      <c r="Q6" s="238"/>
      <c r="R6" s="238"/>
      <c r="S6" s="300"/>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3"/>
      <c r="B7" s="3"/>
      <c r="C7" s="3"/>
      <c r="D7" s="3"/>
      <c r="E7" s="3"/>
      <c r="F7" s="3"/>
      <c r="G7" s="3"/>
      <c r="H7" s="3"/>
      <c r="I7" s="3"/>
      <c r="J7" s="3"/>
      <c r="K7" s="3"/>
      <c r="L7" s="3"/>
      <c r="M7" s="3"/>
      <c r="N7" s="3"/>
      <c r="O7" s="317"/>
      <c r="P7" s="238"/>
      <c r="Q7" s="238"/>
      <c r="R7" s="238"/>
      <c r="S7" s="238"/>
      <c r="T7" s="402" t="str">
        <f>IF(★入力シート!G18="○",★入力シート!G7,IF(★入力シート!G18="✕",★入力シート!G21,""))</f>
        <v/>
      </c>
      <c r="U7" s="403"/>
      <c r="V7" s="403"/>
      <c r="W7" s="403"/>
      <c r="X7" s="403"/>
      <c r="Y7" s="403"/>
      <c r="Z7" s="403"/>
      <c r="AA7" s="403"/>
      <c r="AB7" s="403"/>
      <c r="AC7" s="403"/>
      <c r="AD7" s="403"/>
      <c r="AE7" s="403"/>
      <c r="AF7" s="403"/>
      <c r="AG7" s="404"/>
    </row>
    <row r="8" spans="1:33" ht="20.100000000000001" customHeight="1">
      <c r="A8" s="3"/>
      <c r="B8" s="3"/>
      <c r="C8" s="3"/>
      <c r="D8" s="3"/>
      <c r="E8" s="3"/>
      <c r="F8" s="3"/>
      <c r="G8" s="3"/>
      <c r="H8" s="3"/>
      <c r="I8" s="3"/>
      <c r="J8" s="3"/>
      <c r="K8" s="3"/>
      <c r="L8" s="3"/>
      <c r="M8" s="3"/>
      <c r="N8" s="3"/>
      <c r="O8" s="318"/>
      <c r="P8" s="328" t="s">
        <v>9</v>
      </c>
      <c r="Q8" s="328"/>
      <c r="R8" s="328"/>
      <c r="S8" s="328"/>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c r="A10" s="345" t="s">
        <v>83</v>
      </c>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row>
    <row r="11" spans="1:33" ht="15" customHeight="1"/>
    <row r="12" spans="1:33" ht="15" customHeight="1">
      <c r="B12" s="314" t="s">
        <v>1</v>
      </c>
      <c r="C12" s="314"/>
      <c r="D12" s="408">
        <f>★入力シート!G122</f>
        <v>0</v>
      </c>
      <c r="E12" s="408"/>
      <c r="F12" s="2" t="s">
        <v>2</v>
      </c>
      <c r="G12" s="408">
        <f>★入力シート!G123</f>
        <v>0</v>
      </c>
      <c r="H12" s="408"/>
      <c r="I12" s="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8" t="s">
        <v>84</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row>
    <row r="14" spans="1:33" ht="15" customHeight="1">
      <c r="A14" s="398"/>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row>
    <row r="15" spans="1:33"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c r="A16" s="314" t="s">
        <v>51</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33" ht="15"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c r="A18" s="313" t="s">
        <v>75</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row>
    <row r="19" spans="1:33" ht="5.0999999999999996" customHeight="1">
      <c r="A19" s="3"/>
      <c r="B19" s="3"/>
      <c r="C19" s="3"/>
      <c r="D19" s="3"/>
      <c r="E19" s="3"/>
      <c r="F19" s="3"/>
      <c r="G19" s="3"/>
      <c r="H19" s="3"/>
      <c r="I19" s="3"/>
    </row>
    <row r="20" spans="1:33" ht="15" customHeight="1">
      <c r="A20" s="3"/>
      <c r="B20" s="3"/>
      <c r="C20" s="3"/>
      <c r="D20" s="3"/>
      <c r="E20" s="3"/>
      <c r="F20" s="3"/>
      <c r="G20" s="3"/>
      <c r="H20" s="3"/>
      <c r="I20" s="3"/>
      <c r="J20" s="409">
        <f>★入力シート!G53</f>
        <v>0</v>
      </c>
      <c r="K20" s="409"/>
      <c r="L20" s="409"/>
      <c r="M20" s="409"/>
      <c r="N20" s="409"/>
      <c r="O20" s="409"/>
      <c r="P20" s="409"/>
      <c r="Q20" s="409"/>
      <c r="R20" s="409"/>
      <c r="S20" s="409"/>
      <c r="T20" s="409"/>
      <c r="U20" s="339" t="s">
        <v>62</v>
      </c>
      <c r="V20" s="339"/>
      <c r="W20" s="339"/>
      <c r="X20" s="339"/>
      <c r="Y20" s="339"/>
      <c r="Z20" s="339"/>
    </row>
    <row r="21" spans="1:33" ht="15" customHeight="1">
      <c r="A21" s="3"/>
      <c r="B21" s="3"/>
      <c r="C21" s="3"/>
      <c r="D21" s="3"/>
      <c r="E21" s="3"/>
      <c r="F21" s="3"/>
      <c r="G21" s="3"/>
      <c r="H21" s="3"/>
      <c r="I21" s="3"/>
    </row>
    <row r="22" spans="1:33" ht="15" customHeight="1">
      <c r="A22" s="313" t="s">
        <v>85</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row>
    <row r="23" spans="1:33" ht="5.0999999999999996" customHeight="1">
      <c r="A23" s="3"/>
      <c r="B23" s="3"/>
      <c r="C23" s="3"/>
      <c r="D23" s="3"/>
      <c r="E23" s="3"/>
      <c r="F23" s="3"/>
      <c r="G23" s="3"/>
      <c r="H23" s="3"/>
      <c r="I23" s="3"/>
    </row>
    <row r="24" spans="1:33" ht="15" customHeight="1">
      <c r="A24" s="3"/>
      <c r="B24" s="3"/>
      <c r="C24" s="3"/>
      <c r="D24" s="3"/>
      <c r="E24" s="3"/>
      <c r="F24" s="3"/>
      <c r="G24" s="3"/>
      <c r="H24" s="3"/>
      <c r="I24" s="3"/>
      <c r="J24" s="339" t="s">
        <v>1</v>
      </c>
      <c r="K24" s="339"/>
      <c r="L24" s="409">
        <f>★入力シート!G142</f>
        <v>0</v>
      </c>
      <c r="M24" s="409"/>
      <c r="N24" s="20" t="s">
        <v>2</v>
      </c>
      <c r="O24" s="409">
        <f>★入力シート!G143</f>
        <v>0</v>
      </c>
      <c r="P24" s="409"/>
      <c r="Q24" s="20" t="s">
        <v>3</v>
      </c>
      <c r="R24" s="409">
        <f>★入力シート!G144</f>
        <v>0</v>
      </c>
      <c r="S24" s="409"/>
      <c r="T24" s="20" t="s">
        <v>4</v>
      </c>
      <c r="U24" s="12"/>
      <c r="V24" s="12"/>
    </row>
    <row r="25" spans="1:33" ht="15" customHeight="1">
      <c r="A25" s="3"/>
      <c r="B25" s="3"/>
      <c r="C25" s="3"/>
      <c r="D25" s="3"/>
      <c r="E25" s="3"/>
      <c r="F25" s="3"/>
      <c r="G25" s="3"/>
      <c r="H25" s="3"/>
      <c r="I25" s="3"/>
    </row>
    <row r="26" spans="1:33" ht="15" customHeight="1">
      <c r="A26" s="313" t="s">
        <v>77</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row>
    <row r="27" spans="1:33" ht="5.0999999999999996" customHeight="1">
      <c r="A27" s="3"/>
      <c r="B27" s="3"/>
      <c r="C27" s="3"/>
      <c r="D27" s="3"/>
      <c r="E27" s="3"/>
      <c r="F27" s="3"/>
      <c r="G27" s="3"/>
      <c r="H27" s="3"/>
      <c r="I27" s="3"/>
    </row>
    <row r="28" spans="1:33" ht="20.100000000000001" customHeight="1">
      <c r="A28" s="411" t="s">
        <v>78</v>
      </c>
      <c r="B28" s="412"/>
      <c r="C28" s="412"/>
      <c r="D28" s="412"/>
      <c r="E28" s="412"/>
      <c r="F28" s="413"/>
      <c r="G28" s="405" t="str">
        <f>IF(★入力シート!G36&lt;&gt;"",★入力シート!G36,IF(★入力シート!G132&lt;&gt;"",★入力シート!G132,""))</f>
        <v/>
      </c>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7"/>
    </row>
    <row r="29" spans="1:33" ht="20.100000000000001" customHeight="1">
      <c r="A29" s="411" t="s">
        <v>86</v>
      </c>
      <c r="B29" s="412"/>
      <c r="C29" s="412"/>
      <c r="D29" s="412"/>
      <c r="E29" s="412"/>
      <c r="F29" s="413"/>
      <c r="G29" s="8" t="s">
        <v>87</v>
      </c>
      <c r="H29" s="478" t="str">
        <f>IF(★入力シート!G38&lt;&gt;"",★入力シート!G38,IF(★入力シート!G134&lt;&gt;"",★入力シート!G134,""))</f>
        <v/>
      </c>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9"/>
    </row>
    <row r="30" spans="1:33" ht="20.100000000000001" customHeight="1">
      <c r="A30" s="411"/>
      <c r="B30" s="412"/>
      <c r="C30" s="412"/>
      <c r="D30" s="412"/>
      <c r="E30" s="412"/>
      <c r="F30" s="413"/>
      <c r="G30" s="402" t="str">
        <f>IF(★入力シート!G37&lt;&gt;"",★入力シート!G37,IF(★入力シート!G133&lt;&gt;"",★入力シート!G133,""))</f>
        <v/>
      </c>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4"/>
    </row>
    <row r="31" spans="1:33" ht="20.100000000000001" customHeight="1">
      <c r="A31" s="22"/>
      <c r="B31" s="22"/>
      <c r="C31" s="22"/>
      <c r="D31" s="22"/>
      <c r="E31" s="22"/>
      <c r="F31" s="22"/>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ht="20.100000000000001" customHeight="1">
      <c r="A32" s="313" t="s">
        <v>88</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row>
    <row r="33" spans="1:34" ht="5.0999999999999996" customHeight="1">
      <c r="A33" s="22"/>
      <c r="B33" s="22"/>
      <c r="C33" s="22"/>
      <c r="D33" s="22"/>
      <c r="E33" s="22"/>
      <c r="F33" s="22"/>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4" ht="15" customHeight="1">
      <c r="A34" s="348"/>
      <c r="B34" s="348"/>
      <c r="C34" s="348"/>
      <c r="D34" s="348"/>
      <c r="E34" s="348"/>
      <c r="F34" s="348"/>
      <c r="G34" s="339" t="s">
        <v>1</v>
      </c>
      <c r="H34" s="339"/>
      <c r="I34" s="409">
        <f>★入力シート!G126</f>
        <v>0</v>
      </c>
      <c r="J34" s="409"/>
      <c r="K34" s="20" t="s">
        <v>2</v>
      </c>
      <c r="L34" s="409">
        <f>★入力シート!G127</f>
        <v>0</v>
      </c>
      <c r="M34" s="409"/>
      <c r="N34" s="20" t="s">
        <v>3</v>
      </c>
      <c r="O34" s="409">
        <f>★入力シート!G128</f>
        <v>0</v>
      </c>
      <c r="P34" s="409"/>
      <c r="Q34" s="20" t="s">
        <v>4</v>
      </c>
      <c r="R34" s="23" t="s">
        <v>43</v>
      </c>
      <c r="S34" s="339" t="s">
        <v>1</v>
      </c>
      <c r="T34" s="480"/>
      <c r="U34" s="409">
        <f>★入力シート!G142</f>
        <v>0</v>
      </c>
      <c r="V34" s="409"/>
      <c r="W34" s="20" t="s">
        <v>2</v>
      </c>
      <c r="X34" s="409">
        <f>★入力シート!G143</f>
        <v>0</v>
      </c>
      <c r="Y34" s="409"/>
      <c r="Z34" s="20" t="s">
        <v>3</v>
      </c>
      <c r="AA34" s="409">
        <f>★入力シート!G144</f>
        <v>0</v>
      </c>
      <c r="AB34" s="409"/>
      <c r="AC34" s="20" t="s">
        <v>4</v>
      </c>
      <c r="AD34" s="19"/>
      <c r="AE34" s="19"/>
      <c r="AF34" s="19"/>
      <c r="AG34" s="19"/>
    </row>
    <row r="35" spans="1:34" ht="15" customHeight="1">
      <c r="A35" s="3"/>
      <c r="B35" s="3"/>
      <c r="C35" s="3"/>
      <c r="D35" s="3"/>
      <c r="E35" s="3"/>
      <c r="F35" s="3"/>
      <c r="G35" s="3"/>
    </row>
    <row r="36" spans="1:34" ht="15" customHeight="1">
      <c r="A36" s="313" t="s">
        <v>89</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row>
    <row r="37" spans="1:34" ht="5.0999999999999996"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4" ht="15" customHeight="1">
      <c r="A38" s="313" t="s">
        <v>393</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row>
    <row r="39" spans="1:34" ht="15" customHeight="1">
      <c r="A39" s="313" t="s">
        <v>360</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row>
    <row r="40" spans="1:34" ht="15" customHeight="1">
      <c r="A40" s="313" t="s">
        <v>403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row>
    <row r="41" spans="1:34" ht="15" customHeight="1">
      <c r="A41" s="313" t="s">
        <v>394</v>
      </c>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row>
    <row r="42" spans="1:34" s="188" customFormat="1" ht="15" customHeight="1">
      <c r="A42" s="313" t="s">
        <v>402</v>
      </c>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row>
    <row r="43" spans="1:34" ht="15" customHeight="1">
      <c r="A43" s="313" t="s">
        <v>400</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row>
    <row r="44" spans="1:34" ht="15" customHeight="1">
      <c r="A44" s="313" t="s">
        <v>90</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row>
    <row r="45" spans="1:34" ht="15" customHeight="1">
      <c r="A45" s="374" t="s">
        <v>401</v>
      </c>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15"/>
    </row>
    <row r="46" spans="1:34" ht="5.0999999999999996"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4" ht="15" customHeight="1">
      <c r="A47" s="481" t="s">
        <v>91</v>
      </c>
      <c r="B47" s="482"/>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3"/>
    </row>
    <row r="48" spans="1:34" ht="15" customHeight="1">
      <c r="A48" s="484" t="s">
        <v>92</v>
      </c>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5"/>
    </row>
    <row r="49" spans="1:33" ht="15" customHeight="1">
      <c r="A49" s="484"/>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5"/>
    </row>
    <row r="50" spans="1:33" ht="15" customHeight="1">
      <c r="A50" s="24"/>
      <c r="B50" s="9"/>
      <c r="C50" s="9"/>
      <c r="D50" s="12"/>
      <c r="E50" s="12"/>
      <c r="F50" s="12"/>
      <c r="G50" s="12"/>
      <c r="H50" s="12"/>
      <c r="I50" s="12"/>
      <c r="J50" s="12"/>
      <c r="K50" s="12"/>
      <c r="L50" s="12"/>
      <c r="M50" s="12"/>
      <c r="N50" s="12"/>
      <c r="O50" s="12"/>
      <c r="P50" s="12"/>
      <c r="Q50" s="12"/>
      <c r="R50" s="12"/>
      <c r="S50" s="12"/>
      <c r="T50" s="12"/>
      <c r="U50" s="12"/>
      <c r="V50" s="12"/>
      <c r="W50" s="348" t="s">
        <v>1</v>
      </c>
      <c r="X50" s="348"/>
      <c r="Y50" s="485">
        <f>★入力シート!G148</f>
        <v>0</v>
      </c>
      <c r="Z50" s="485"/>
      <c r="AA50" s="12" t="s">
        <v>2</v>
      </c>
      <c r="AB50" s="485">
        <f>★入力シート!G149</f>
        <v>0</v>
      </c>
      <c r="AC50" s="485"/>
      <c r="AD50" s="12" t="s">
        <v>3</v>
      </c>
      <c r="AE50" s="485">
        <f>★入力シート!G150</f>
        <v>0</v>
      </c>
      <c r="AF50" s="485"/>
      <c r="AG50" s="11" t="s">
        <v>4</v>
      </c>
    </row>
    <row r="51" spans="1:33" ht="20.100000000000001" customHeight="1">
      <c r="A51" s="24"/>
      <c r="B51" s="9"/>
      <c r="C51" s="9"/>
      <c r="D51" s="9"/>
      <c r="E51" s="12"/>
      <c r="F51" s="374" t="s">
        <v>93</v>
      </c>
      <c r="G51" s="374"/>
      <c r="H51" s="374"/>
      <c r="I51" s="374"/>
      <c r="J51" s="374"/>
      <c r="K51" s="374"/>
      <c r="L51" s="374"/>
      <c r="M51" s="374"/>
      <c r="N51" s="374"/>
      <c r="O51" s="374"/>
      <c r="P51" s="348" t="s">
        <v>9</v>
      </c>
      <c r="Q51" s="348"/>
      <c r="R51" s="348"/>
      <c r="S51" s="348"/>
      <c r="T51" s="486">
        <f>別紙1!L17</f>
        <v>0</v>
      </c>
      <c r="U51" s="486"/>
      <c r="V51" s="486"/>
      <c r="W51" s="486"/>
      <c r="X51" s="486"/>
      <c r="Y51" s="486"/>
      <c r="Z51" s="486"/>
      <c r="AA51" s="486"/>
      <c r="AB51" s="486"/>
      <c r="AC51" s="486"/>
      <c r="AD51" s="486"/>
      <c r="AE51" s="486"/>
      <c r="AF51" s="486"/>
      <c r="AG51" s="487"/>
    </row>
    <row r="52" spans="1:33" ht="5.0999999999999996" customHeight="1">
      <c r="A52" s="24"/>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25"/>
    </row>
    <row r="53" spans="1:33" ht="15" customHeight="1">
      <c r="A53" s="24"/>
      <c r="B53" s="9"/>
      <c r="C53" s="9"/>
      <c r="D53" s="9"/>
      <c r="E53" s="9"/>
      <c r="F53" s="374" t="s">
        <v>94</v>
      </c>
      <c r="G53" s="374"/>
      <c r="H53" s="374"/>
      <c r="I53" s="374"/>
      <c r="J53" s="374"/>
      <c r="K53" s="9"/>
      <c r="L53" s="9"/>
      <c r="M53" s="9"/>
      <c r="N53" s="9"/>
      <c r="O53" s="9"/>
      <c r="P53" s="9" t="s">
        <v>95</v>
      </c>
      <c r="Q53" s="74" t="str">
        <f>IF(★入力シート!G107="一級建築士","✓","")</f>
        <v/>
      </c>
      <c r="R53" s="348" t="s">
        <v>96</v>
      </c>
      <c r="S53" s="348"/>
      <c r="T53" s="9" t="s">
        <v>97</v>
      </c>
      <c r="U53" s="74" t="str">
        <f>IF(★入力シート!G107="二級建築士","✓","")</f>
        <v/>
      </c>
      <c r="V53" s="348" t="s">
        <v>98</v>
      </c>
      <c r="W53" s="348"/>
      <c r="X53" s="9" t="s">
        <v>99</v>
      </c>
      <c r="Y53" s="74" t="str">
        <f>IF(★入力シート!G107="木造建築士","✓","")</f>
        <v/>
      </c>
      <c r="Z53" s="348" t="s">
        <v>100</v>
      </c>
      <c r="AA53" s="348"/>
      <c r="AB53" s="9" t="s">
        <v>101</v>
      </c>
      <c r="AC53" s="348" t="s">
        <v>102</v>
      </c>
      <c r="AD53" s="348"/>
      <c r="AE53" s="348"/>
      <c r="AF53" s="12"/>
      <c r="AG53" s="11"/>
    </row>
    <row r="54" spans="1:33" ht="5.0999999999999996" customHeight="1">
      <c r="A54" s="2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25"/>
    </row>
    <row r="55" spans="1:33" ht="20.100000000000001" customHeight="1">
      <c r="A55" s="26"/>
      <c r="B55" s="10"/>
      <c r="C55" s="10"/>
      <c r="D55" s="10"/>
      <c r="E55" s="20"/>
      <c r="F55" s="20"/>
      <c r="G55" s="20"/>
      <c r="H55" s="20"/>
      <c r="I55" s="20"/>
      <c r="J55" s="20"/>
      <c r="K55" s="20"/>
      <c r="L55" s="20"/>
      <c r="M55" s="20"/>
      <c r="N55" s="10" t="s">
        <v>268</v>
      </c>
      <c r="O55" s="486">
        <f>IF(★入力シート!G107="一級建築士","大臣",IF(★入力シート!G107="二級建築士","愛知県知事",IF(★入力シート!G107="木造建築士","愛知県知事",)))</f>
        <v>0</v>
      </c>
      <c r="P55" s="486"/>
      <c r="Q55" s="486"/>
      <c r="R55" s="486"/>
      <c r="S55" s="486"/>
      <c r="T55" s="20" t="s">
        <v>17</v>
      </c>
      <c r="U55" s="339" t="s">
        <v>103</v>
      </c>
      <c r="V55" s="339"/>
      <c r="W55" s="339"/>
      <c r="X55" s="486">
        <f>★入力シート!G108</f>
        <v>0</v>
      </c>
      <c r="Y55" s="486"/>
      <c r="Z55" s="486"/>
      <c r="AA55" s="486"/>
      <c r="AB55" s="486"/>
      <c r="AC55" s="486"/>
      <c r="AD55" s="486"/>
      <c r="AE55" s="20" t="s">
        <v>104</v>
      </c>
      <c r="AF55" s="20"/>
      <c r="AG55" s="27"/>
    </row>
    <row r="56" spans="1:33" ht="20.100000000000001" customHeight="1">
      <c r="A56" s="17"/>
      <c r="B56" s="3"/>
      <c r="C56" s="3"/>
      <c r="D56" s="3"/>
      <c r="E56" s="3"/>
      <c r="F56" s="3"/>
      <c r="G56" s="3"/>
      <c r="H56" s="3"/>
      <c r="AA56" s="3"/>
      <c r="AB56" s="3"/>
      <c r="AC56" s="3"/>
      <c r="AD56" s="3"/>
      <c r="AE56" s="3"/>
      <c r="AF56" s="3"/>
      <c r="AG56" s="17"/>
    </row>
    <row r="57" spans="1:33" ht="15" customHeight="1">
      <c r="A57" s="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7"/>
    </row>
    <row r="58" spans="1:33" ht="15" customHeight="1">
      <c r="A58" s="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7"/>
    </row>
    <row r="59" spans="1:33" ht="15" customHeight="1">
      <c r="A59" s="17"/>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7"/>
    </row>
    <row r="60" spans="1:33" ht="15" customHeight="1">
      <c r="A60" s="17"/>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7"/>
    </row>
    <row r="61" spans="1:33" ht="15" customHeight="1">
      <c r="A61" s="17"/>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17"/>
    </row>
    <row r="62" spans="1:33" ht="15" customHeight="1">
      <c r="A62" s="17"/>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17"/>
    </row>
    <row r="63" spans="1:33" ht="15" customHeight="1">
      <c r="A63" s="17"/>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7"/>
    </row>
    <row r="64" spans="1:33" ht="1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sheetData>
  <mergeCells count="74">
    <mergeCell ref="O55:S55"/>
    <mergeCell ref="U55:W55"/>
    <mergeCell ref="X55:AD55"/>
    <mergeCell ref="F51:O51"/>
    <mergeCell ref="P51:S51"/>
    <mergeCell ref="F53:J53"/>
    <mergeCell ref="R53:S53"/>
    <mergeCell ref="V53:W53"/>
    <mergeCell ref="Z53:AA53"/>
    <mergeCell ref="AC53:AE53"/>
    <mergeCell ref="T51:AG51"/>
    <mergeCell ref="A47:AG47"/>
    <mergeCell ref="A48:AG49"/>
    <mergeCell ref="W50:X50"/>
    <mergeCell ref="Y50:Z50"/>
    <mergeCell ref="AB50:AC50"/>
    <mergeCell ref="AE50:AF50"/>
    <mergeCell ref="A45:AG45"/>
    <mergeCell ref="U34:V34"/>
    <mergeCell ref="X34:Y34"/>
    <mergeCell ref="AA34:AB34"/>
    <mergeCell ref="A36:AG36"/>
    <mergeCell ref="A38:AG38"/>
    <mergeCell ref="A39:AG39"/>
    <mergeCell ref="A40:AG40"/>
    <mergeCell ref="A41:AG41"/>
    <mergeCell ref="A43:AG43"/>
    <mergeCell ref="A44:AG44"/>
    <mergeCell ref="A42:AG42"/>
    <mergeCell ref="A29:F30"/>
    <mergeCell ref="H29:AG29"/>
    <mergeCell ref="G30:AG30"/>
    <mergeCell ref="A32:AG32"/>
    <mergeCell ref="A34:F34"/>
    <mergeCell ref="G34:H34"/>
    <mergeCell ref="I34:J34"/>
    <mergeCell ref="L34:M34"/>
    <mergeCell ref="O34:P34"/>
    <mergeCell ref="S34:T34"/>
    <mergeCell ref="A28:F28"/>
    <mergeCell ref="G28:AG28"/>
    <mergeCell ref="A13:AG14"/>
    <mergeCell ref="A16:AG16"/>
    <mergeCell ref="A18:AG18"/>
    <mergeCell ref="J20:T20"/>
    <mergeCell ref="U20:Z20"/>
    <mergeCell ref="A22:AG22"/>
    <mergeCell ref="J24:K24"/>
    <mergeCell ref="L24:M24"/>
    <mergeCell ref="O24:P24"/>
    <mergeCell ref="R24:S24"/>
    <mergeCell ref="A26:AG26"/>
    <mergeCell ref="A10:AF10"/>
    <mergeCell ref="B12:C12"/>
    <mergeCell ref="D12:E12"/>
    <mergeCell ref="G12:H12"/>
    <mergeCell ref="J12:K12"/>
    <mergeCell ref="L12:N12"/>
    <mergeCell ref="AA12:AG12"/>
    <mergeCell ref="O12:P12"/>
    <mergeCell ref="Q12:W12"/>
    <mergeCell ref="X12:Z12"/>
    <mergeCell ref="O6:O8"/>
    <mergeCell ref="P6:S7"/>
    <mergeCell ref="U6:AG6"/>
    <mergeCell ref="T7:AG7"/>
    <mergeCell ref="P8:S8"/>
    <mergeCell ref="T8:AG8"/>
    <mergeCell ref="A4:AG4"/>
    <mergeCell ref="A1:AG1"/>
    <mergeCell ref="W2:X2"/>
    <mergeCell ref="Y2:Z2"/>
    <mergeCell ref="AB2:AC2"/>
    <mergeCell ref="AE2:AF2"/>
  </mergeCells>
  <phoneticPr fontId="1"/>
  <printOptions horizontalCentered="1"/>
  <pageMargins left="0.78740157480314965" right="0.78740157480314965" top="0.78740157480314965" bottom="0.78740157480314965" header="0" footer="0"/>
  <pageSetup paperSize="9" scale="91" orientation="portrait" r:id="rId1"/>
  <ignoredErrors>
    <ignoredError sqref="Q53"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A1:AG51"/>
  <sheetViews>
    <sheetView view="pageBreakPreview" topLeftCell="A25" zoomScale="96" zoomScaleNormal="100" zoomScaleSheetLayoutView="96" workbookViewId="0">
      <selection activeCell="AV23" sqref="AV23"/>
    </sheetView>
  </sheetViews>
  <sheetFormatPr defaultColWidth="2.625" defaultRowHeight="17.100000000000001" customHeight="1"/>
  <cols>
    <col min="1" max="1" width="3.5" style="28" bestFit="1" customWidth="1"/>
    <col min="2" max="33" width="2.625" style="28"/>
    <col min="34" max="34" width="1.625" style="28" customWidth="1"/>
    <col min="35" max="36" width="2.625" style="28"/>
    <col min="37" max="37" width="8.5" style="28" bestFit="1" customWidth="1"/>
    <col min="38" max="39" width="2.625" style="28"/>
    <col min="40" max="40" width="3.125" style="28" customWidth="1"/>
    <col min="41" max="16384" width="2.625" style="28"/>
  </cols>
  <sheetData>
    <row r="1" spans="1:33" ht="15" customHeight="1">
      <c r="A1" s="396" t="s">
        <v>105</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20.100000000000001"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106</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row r="12" spans="1:33" ht="15" customHeight="1">
      <c r="A12" s="399" t="s">
        <v>107</v>
      </c>
      <c r="B12" s="399"/>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row>
    <row r="13" spans="1:33" ht="15" customHeight="1">
      <c r="A13" s="399"/>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15" customHeight="1">
      <c r="A15" s="397" t="s">
        <v>51</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row>
    <row r="16" spans="1:33" ht="1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33" ht="15" customHeight="1">
      <c r="A17" s="396" t="s">
        <v>75</v>
      </c>
      <c r="B17" s="396"/>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row>
    <row r="18" spans="1:33" ht="5.0999999999999996" customHeight="1">
      <c r="A18" s="29"/>
      <c r="B18" s="29"/>
      <c r="C18" s="29"/>
      <c r="D18" s="29"/>
      <c r="E18" s="29"/>
      <c r="F18" s="29"/>
      <c r="G18" s="29"/>
      <c r="H18" s="29"/>
      <c r="I18" s="29"/>
    </row>
    <row r="19" spans="1:33" ht="15" customHeight="1">
      <c r="A19" s="29"/>
      <c r="B19" s="29"/>
      <c r="C19" s="29"/>
      <c r="D19" s="29"/>
      <c r="E19" s="29"/>
      <c r="F19" s="29"/>
      <c r="G19" s="29"/>
      <c r="H19" s="29"/>
      <c r="I19" s="29"/>
      <c r="J19" s="499">
        <f>★入力シート!G53</f>
        <v>0</v>
      </c>
      <c r="K19" s="499"/>
      <c r="L19" s="499"/>
      <c r="M19" s="499"/>
      <c r="N19" s="499"/>
      <c r="O19" s="499"/>
      <c r="P19" s="499"/>
      <c r="Q19" s="499"/>
      <c r="R19" s="499"/>
      <c r="S19" s="499"/>
      <c r="T19" s="499"/>
      <c r="U19" s="428" t="s">
        <v>62</v>
      </c>
      <c r="V19" s="428"/>
      <c r="W19" s="428"/>
      <c r="X19" s="428"/>
      <c r="Y19" s="428"/>
      <c r="Z19" s="428"/>
    </row>
    <row r="20" spans="1:33" ht="15" customHeight="1">
      <c r="A20" s="29"/>
      <c r="B20" s="29"/>
      <c r="C20" s="29"/>
      <c r="D20" s="29"/>
      <c r="E20" s="29"/>
      <c r="F20" s="29"/>
      <c r="G20" s="29"/>
      <c r="H20" s="29"/>
      <c r="I20" s="29"/>
    </row>
    <row r="21" spans="1:33" ht="15" customHeight="1">
      <c r="A21" s="396" t="s">
        <v>108</v>
      </c>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row>
    <row r="22" spans="1:33" ht="5.0999999999999996" customHeight="1">
      <c r="A22" s="29"/>
      <c r="B22" s="29"/>
      <c r="C22" s="29"/>
      <c r="D22" s="29"/>
      <c r="E22" s="29"/>
      <c r="F22" s="29"/>
      <c r="G22" s="29"/>
      <c r="H22" s="29"/>
      <c r="I22" s="29"/>
    </row>
    <row r="23" spans="1:33" ht="30" customHeight="1">
      <c r="A23" s="29"/>
      <c r="B23" s="29"/>
      <c r="D23" s="430" t="s">
        <v>109</v>
      </c>
      <c r="E23" s="431"/>
      <c r="F23" s="497"/>
      <c r="G23" s="488">
        <f>MOD(ROUNDDOWN((★入力シート!G176+★入力シート!G177)/1000000,0),10)</f>
        <v>0</v>
      </c>
      <c r="H23" s="489"/>
      <c r="I23" s="31"/>
      <c r="J23" s="488">
        <f>MOD(ROUNDDOWN((★入力シート!G176+★入力シート!G177)/100000,0),10)</f>
        <v>0</v>
      </c>
      <c r="K23" s="489"/>
      <c r="L23" s="31"/>
      <c r="M23" s="488">
        <f>MOD(ROUNDDOWN((★入力シート!G176+★入力シート!G177)/10000,0),10)</f>
        <v>0</v>
      </c>
      <c r="N23" s="489"/>
      <c r="O23" s="31"/>
      <c r="P23" s="488">
        <f>MOD(ROUNDDOWN((★入力シート!G176+★入力シート!G177)/1000,0),10)</f>
        <v>0</v>
      </c>
      <c r="Q23" s="489"/>
      <c r="R23" s="31"/>
      <c r="S23" s="492">
        <v>0</v>
      </c>
      <c r="T23" s="493"/>
      <c r="U23" s="31"/>
      <c r="V23" s="492">
        <v>0</v>
      </c>
      <c r="W23" s="493"/>
      <c r="X23" s="31"/>
      <c r="Y23" s="492">
        <v>0</v>
      </c>
      <c r="Z23" s="493"/>
      <c r="AA23" s="31"/>
    </row>
    <row r="24" spans="1:33" ht="30" customHeight="1">
      <c r="A24" s="29"/>
      <c r="B24" s="29"/>
      <c r="D24" s="450"/>
      <c r="E24" s="428"/>
      <c r="F24" s="451"/>
      <c r="G24" s="490"/>
      <c r="H24" s="491"/>
      <c r="I24" s="32" t="s">
        <v>110</v>
      </c>
      <c r="J24" s="490"/>
      <c r="K24" s="491"/>
      <c r="L24" s="32" t="s">
        <v>111</v>
      </c>
      <c r="M24" s="490"/>
      <c r="N24" s="491"/>
      <c r="O24" s="32" t="s">
        <v>112</v>
      </c>
      <c r="P24" s="490"/>
      <c r="Q24" s="491"/>
      <c r="R24" s="32" t="s">
        <v>113</v>
      </c>
      <c r="S24" s="494"/>
      <c r="T24" s="495"/>
      <c r="U24" s="32" t="s">
        <v>110</v>
      </c>
      <c r="V24" s="494"/>
      <c r="W24" s="495"/>
      <c r="X24" s="32" t="s">
        <v>111</v>
      </c>
      <c r="Y24" s="494"/>
      <c r="Z24" s="495"/>
      <c r="AA24" s="32" t="s">
        <v>45</v>
      </c>
    </row>
    <row r="25" spans="1:33" ht="15" customHeight="1">
      <c r="A25" s="29"/>
      <c r="B25" s="29"/>
      <c r="C25" s="29"/>
      <c r="D25" s="29"/>
      <c r="E25" s="29"/>
      <c r="F25" s="29"/>
      <c r="G25" s="29"/>
      <c r="H25" s="29"/>
      <c r="I25" s="29"/>
    </row>
    <row r="26" spans="1:33" ht="15" customHeight="1">
      <c r="A26" s="396" t="s">
        <v>114</v>
      </c>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row>
    <row r="27" spans="1:33" ht="5.0999999999999996" customHeight="1">
      <c r="A27" s="29"/>
      <c r="B27" s="29"/>
      <c r="C27" s="29"/>
      <c r="D27" s="29"/>
      <c r="E27" s="29"/>
      <c r="F27" s="29"/>
      <c r="G27" s="29"/>
      <c r="H27" s="29"/>
      <c r="I27" s="29"/>
    </row>
    <row r="28" spans="1:33" ht="5.0999999999999996" customHeight="1">
      <c r="A28" s="29"/>
      <c r="B28" s="29"/>
      <c r="C28" s="29"/>
      <c r="D28" s="506" t="s">
        <v>115</v>
      </c>
      <c r="E28" s="507"/>
      <c r="F28" s="508"/>
      <c r="G28" s="430" t="s">
        <v>116</v>
      </c>
      <c r="H28" s="431"/>
      <c r="I28" s="431"/>
      <c r="J28" s="431"/>
      <c r="K28" s="497"/>
      <c r="L28" s="33"/>
      <c r="M28" s="33"/>
      <c r="N28" s="33"/>
      <c r="O28" s="33"/>
      <c r="P28" s="33"/>
      <c r="Q28" s="33"/>
      <c r="R28" s="33"/>
      <c r="S28" s="33"/>
      <c r="T28" s="33"/>
      <c r="U28" s="33"/>
      <c r="V28" s="33"/>
      <c r="W28" s="33"/>
      <c r="X28" s="33"/>
      <c r="Y28" s="33"/>
      <c r="Z28" s="33"/>
      <c r="AA28" s="31"/>
    </row>
    <row r="29" spans="1:33" ht="20.100000000000001" customHeight="1">
      <c r="A29" s="29"/>
      <c r="B29" s="29"/>
      <c r="C29" s="29"/>
      <c r="D29" s="509"/>
      <c r="E29" s="510"/>
      <c r="F29" s="511"/>
      <c r="G29" s="432"/>
      <c r="H29" s="433"/>
      <c r="I29" s="433"/>
      <c r="J29" s="433"/>
      <c r="K29" s="498"/>
      <c r="L29" s="515"/>
      <c r="M29" s="515"/>
      <c r="N29" s="515"/>
      <c r="O29" s="515"/>
      <c r="P29" s="515"/>
      <c r="Q29" s="162" t="s">
        <v>385</v>
      </c>
      <c r="R29" s="433" t="s">
        <v>117</v>
      </c>
      <c r="S29" s="433"/>
      <c r="T29" s="515"/>
      <c r="U29" s="515"/>
      <c r="V29" s="515"/>
      <c r="W29" s="515"/>
      <c r="X29" s="515"/>
      <c r="Y29" s="162" t="s">
        <v>385</v>
      </c>
      <c r="Z29" s="433" t="s">
        <v>118</v>
      </c>
      <c r="AA29" s="498"/>
    </row>
    <row r="30" spans="1:33" ht="5.0999999999999996" customHeight="1">
      <c r="A30" s="29"/>
      <c r="B30" s="29"/>
      <c r="C30" s="29"/>
      <c r="D30" s="509"/>
      <c r="E30" s="510"/>
      <c r="F30" s="511"/>
      <c r="G30" s="432"/>
      <c r="H30" s="433"/>
      <c r="I30" s="433"/>
      <c r="J30" s="433"/>
      <c r="K30" s="498"/>
      <c r="L30" s="515"/>
      <c r="M30" s="515"/>
      <c r="N30" s="515"/>
      <c r="O30" s="515"/>
      <c r="P30" s="515"/>
      <c r="Q30" s="34"/>
      <c r="R30" s="35"/>
      <c r="S30" s="35"/>
      <c r="T30" s="515"/>
      <c r="U30" s="515"/>
      <c r="V30" s="515"/>
      <c r="W30" s="515"/>
      <c r="X30" s="515"/>
      <c r="Y30" s="34"/>
      <c r="Z30" s="35"/>
      <c r="AA30" s="36"/>
    </row>
    <row r="31" spans="1:33" ht="20.100000000000001" customHeight="1">
      <c r="A31" s="29"/>
      <c r="B31" s="29"/>
      <c r="C31" s="29"/>
      <c r="D31" s="509"/>
      <c r="E31" s="510"/>
      <c r="F31" s="511"/>
      <c r="G31" s="432"/>
      <c r="H31" s="433"/>
      <c r="I31" s="433"/>
      <c r="J31" s="433"/>
      <c r="K31" s="498"/>
      <c r="L31" s="515"/>
      <c r="M31" s="515"/>
      <c r="N31" s="515"/>
      <c r="O31" s="515"/>
      <c r="P31" s="515"/>
      <c r="Q31" s="162" t="s">
        <v>385</v>
      </c>
      <c r="R31" s="433" t="s">
        <v>119</v>
      </c>
      <c r="S31" s="433"/>
      <c r="T31" s="515"/>
      <c r="U31" s="515"/>
      <c r="V31" s="515"/>
      <c r="W31" s="515"/>
      <c r="X31" s="515"/>
      <c r="Y31" s="162" t="s">
        <v>385</v>
      </c>
      <c r="Z31" s="433" t="s">
        <v>120</v>
      </c>
      <c r="AA31" s="498"/>
    </row>
    <row r="32" spans="1:33" ht="5.0999999999999996" customHeight="1">
      <c r="A32" s="29"/>
      <c r="B32" s="29"/>
      <c r="C32" s="29"/>
      <c r="D32" s="509"/>
      <c r="E32" s="510"/>
      <c r="F32" s="511"/>
      <c r="G32" s="432"/>
      <c r="H32" s="433"/>
      <c r="I32" s="433"/>
      <c r="J32" s="433"/>
      <c r="K32" s="498"/>
      <c r="L32" s="515"/>
      <c r="M32" s="515"/>
      <c r="N32" s="515"/>
      <c r="O32" s="515"/>
      <c r="P32" s="515"/>
      <c r="Q32" s="34"/>
      <c r="R32" s="35"/>
      <c r="S32" s="35"/>
      <c r="T32" s="515"/>
      <c r="U32" s="515"/>
      <c r="V32" s="515"/>
      <c r="W32" s="515"/>
      <c r="X32" s="515"/>
      <c r="Y32" s="34"/>
      <c r="Z32" s="35"/>
      <c r="AA32" s="36"/>
    </row>
    <row r="33" spans="1:33" ht="20.100000000000001" customHeight="1">
      <c r="A33" s="29"/>
      <c r="B33" s="29"/>
      <c r="C33" s="29"/>
      <c r="D33" s="509"/>
      <c r="E33" s="510"/>
      <c r="F33" s="511"/>
      <c r="G33" s="432"/>
      <c r="H33" s="433"/>
      <c r="I33" s="433"/>
      <c r="J33" s="433"/>
      <c r="K33" s="498"/>
      <c r="L33" s="515"/>
      <c r="M33" s="515"/>
      <c r="N33" s="515"/>
      <c r="O33" s="515"/>
      <c r="P33" s="515"/>
      <c r="Q33" s="162" t="s">
        <v>385</v>
      </c>
      <c r="R33" s="433" t="s">
        <v>121</v>
      </c>
      <c r="S33" s="433"/>
      <c r="T33" s="515"/>
      <c r="U33" s="515"/>
      <c r="V33" s="515"/>
      <c r="W33" s="515"/>
      <c r="X33" s="515"/>
      <c r="Y33" s="162" t="s">
        <v>385</v>
      </c>
      <c r="Z33" s="433" t="s">
        <v>122</v>
      </c>
      <c r="AA33" s="498"/>
    </row>
    <row r="34" spans="1:33" ht="5.0999999999999996" customHeight="1">
      <c r="A34" s="29"/>
      <c r="B34" s="29"/>
      <c r="C34" s="29"/>
      <c r="D34" s="509"/>
      <c r="E34" s="510"/>
      <c r="F34" s="511"/>
      <c r="G34" s="450"/>
      <c r="H34" s="428"/>
      <c r="I34" s="428"/>
      <c r="J34" s="428"/>
      <c r="K34" s="451"/>
      <c r="L34" s="37"/>
      <c r="M34" s="37"/>
      <c r="N34" s="37"/>
      <c r="O34" s="37"/>
      <c r="P34" s="37"/>
      <c r="Q34" s="37"/>
      <c r="R34" s="37"/>
      <c r="S34" s="37"/>
      <c r="T34" s="37"/>
      <c r="U34" s="37"/>
      <c r="V34" s="37"/>
      <c r="W34" s="37"/>
      <c r="X34" s="37"/>
      <c r="Y34" s="37"/>
      <c r="Z34" s="37"/>
      <c r="AA34" s="32"/>
    </row>
    <row r="35" spans="1:33" ht="20.100000000000001" customHeight="1">
      <c r="A35" s="29"/>
      <c r="B35" s="29"/>
      <c r="C35" s="29"/>
      <c r="D35" s="509"/>
      <c r="E35" s="510"/>
      <c r="F35" s="511"/>
      <c r="G35" s="430" t="s">
        <v>123</v>
      </c>
      <c r="H35" s="431"/>
      <c r="I35" s="431"/>
      <c r="J35" s="431"/>
      <c r="K35" s="497"/>
      <c r="L35" s="33"/>
      <c r="M35" s="33"/>
      <c r="N35" s="33"/>
      <c r="O35" s="33"/>
      <c r="P35" s="33"/>
      <c r="Q35" s="33"/>
      <c r="R35" s="33"/>
      <c r="S35" s="33"/>
      <c r="T35" s="33"/>
      <c r="U35" s="33"/>
      <c r="V35" s="33"/>
      <c r="W35" s="33"/>
      <c r="X35" s="33"/>
      <c r="Y35" s="33"/>
      <c r="Z35" s="33"/>
      <c r="AA35" s="31"/>
    </row>
    <row r="36" spans="1:33" ht="20.100000000000001" customHeight="1">
      <c r="A36" s="29"/>
      <c r="B36" s="29"/>
      <c r="C36" s="29"/>
      <c r="D36" s="509"/>
      <c r="E36" s="510"/>
      <c r="F36" s="511"/>
      <c r="G36" s="432"/>
      <c r="H36" s="433"/>
      <c r="I36" s="433"/>
      <c r="J36" s="433"/>
      <c r="K36" s="498"/>
      <c r="L36" s="34"/>
      <c r="M36" s="34"/>
      <c r="N36" s="162" t="s">
        <v>385</v>
      </c>
      <c r="O36" s="433" t="s">
        <v>124</v>
      </c>
      <c r="P36" s="433"/>
      <c r="Q36" s="34"/>
      <c r="R36" s="34"/>
      <c r="S36" s="34" t="s">
        <v>125</v>
      </c>
      <c r="T36" s="34"/>
      <c r="U36" s="34"/>
      <c r="V36" s="162" t="s">
        <v>385</v>
      </c>
      <c r="W36" s="433" t="s">
        <v>126</v>
      </c>
      <c r="X36" s="433"/>
      <c r="Y36" s="34"/>
      <c r="Z36" s="34"/>
      <c r="AA36" s="38"/>
    </row>
    <row r="37" spans="1:33" ht="20.100000000000001" customHeight="1">
      <c r="A37" s="29"/>
      <c r="B37" s="29"/>
      <c r="C37" s="29"/>
      <c r="D37" s="509"/>
      <c r="E37" s="510"/>
      <c r="F37" s="511"/>
      <c r="G37" s="450"/>
      <c r="H37" s="428"/>
      <c r="I37" s="428"/>
      <c r="J37" s="428"/>
      <c r="K37" s="451"/>
      <c r="L37" s="37"/>
      <c r="M37" s="37"/>
      <c r="N37" s="37"/>
      <c r="O37" s="37"/>
      <c r="P37" s="37"/>
      <c r="Q37" s="37"/>
      <c r="R37" s="37"/>
      <c r="S37" s="37"/>
      <c r="T37" s="37"/>
      <c r="U37" s="37"/>
      <c r="V37" s="37"/>
      <c r="W37" s="37"/>
      <c r="X37" s="37"/>
      <c r="Y37" s="37"/>
      <c r="Z37" s="37"/>
      <c r="AA37" s="32"/>
    </row>
    <row r="38" spans="1:33" ht="20.100000000000001" customHeight="1">
      <c r="A38" s="29"/>
      <c r="B38" s="29"/>
      <c r="C38" s="29"/>
      <c r="D38" s="509"/>
      <c r="E38" s="510"/>
      <c r="F38" s="511"/>
      <c r="G38" s="424" t="s">
        <v>127</v>
      </c>
      <c r="H38" s="424"/>
      <c r="I38" s="424"/>
      <c r="J38" s="424"/>
      <c r="K38" s="424"/>
      <c r="L38" s="504"/>
      <c r="M38" s="505"/>
      <c r="N38" s="505"/>
      <c r="O38" s="505"/>
      <c r="P38" s="505"/>
      <c r="Q38" s="505"/>
      <c r="R38" s="505"/>
      <c r="S38" s="505"/>
      <c r="T38" s="505"/>
      <c r="U38" s="505"/>
      <c r="V38" s="505"/>
      <c r="W38" s="505"/>
      <c r="X38" s="505"/>
      <c r="Y38" s="505"/>
      <c r="Z38" s="505"/>
      <c r="AA38" s="505"/>
    </row>
    <row r="39" spans="1:33" ht="20.100000000000001" customHeight="1">
      <c r="A39" s="29"/>
      <c r="B39" s="29"/>
      <c r="C39" s="29"/>
      <c r="D39" s="509"/>
      <c r="E39" s="510"/>
      <c r="F39" s="511"/>
      <c r="G39" s="424"/>
      <c r="H39" s="424"/>
      <c r="I39" s="424"/>
      <c r="J39" s="424"/>
      <c r="K39" s="424"/>
      <c r="L39" s="505"/>
      <c r="M39" s="505"/>
      <c r="N39" s="505"/>
      <c r="O39" s="505"/>
      <c r="P39" s="505"/>
      <c r="Q39" s="505"/>
      <c r="R39" s="505"/>
      <c r="S39" s="505"/>
      <c r="T39" s="505"/>
      <c r="U39" s="505"/>
      <c r="V39" s="505"/>
      <c r="W39" s="505"/>
      <c r="X39" s="505"/>
      <c r="Y39" s="505"/>
      <c r="Z39" s="505"/>
      <c r="AA39" s="505"/>
    </row>
    <row r="40" spans="1:33" ht="20.100000000000001" customHeight="1">
      <c r="A40" s="29"/>
      <c r="B40" s="29"/>
      <c r="C40" s="29"/>
      <c r="D40" s="509"/>
      <c r="E40" s="510"/>
      <c r="F40" s="511"/>
      <c r="G40" s="424"/>
      <c r="H40" s="424"/>
      <c r="I40" s="424"/>
      <c r="J40" s="424"/>
      <c r="K40" s="424"/>
      <c r="L40" s="505"/>
      <c r="M40" s="505"/>
      <c r="N40" s="505"/>
      <c r="O40" s="505"/>
      <c r="P40" s="505"/>
      <c r="Q40" s="505"/>
      <c r="R40" s="505"/>
      <c r="S40" s="505"/>
      <c r="T40" s="505"/>
      <c r="U40" s="505"/>
      <c r="V40" s="505"/>
      <c r="W40" s="505"/>
      <c r="X40" s="505"/>
      <c r="Y40" s="505"/>
      <c r="Z40" s="505"/>
      <c r="AA40" s="505"/>
    </row>
    <row r="41" spans="1:33" ht="20.100000000000001" customHeight="1">
      <c r="A41" s="29"/>
      <c r="B41" s="29"/>
      <c r="C41" s="29"/>
      <c r="D41" s="509"/>
      <c r="E41" s="510"/>
      <c r="F41" s="511"/>
      <c r="G41" s="496" t="s">
        <v>128</v>
      </c>
      <c r="H41" s="496"/>
      <c r="I41" s="496"/>
      <c r="J41" s="496"/>
      <c r="K41" s="496"/>
      <c r="L41" s="516"/>
      <c r="M41" s="516"/>
      <c r="N41" s="516"/>
      <c r="O41" s="516"/>
      <c r="P41" s="516"/>
      <c r="Q41" s="516"/>
      <c r="R41" s="516"/>
      <c r="S41" s="516"/>
      <c r="T41" s="516"/>
      <c r="U41" s="516"/>
      <c r="V41" s="516"/>
      <c r="W41" s="516"/>
      <c r="X41" s="516"/>
      <c r="Y41" s="516"/>
      <c r="Z41" s="516"/>
      <c r="AA41" s="516"/>
    </row>
    <row r="42" spans="1:33" ht="20.100000000000001" customHeight="1">
      <c r="A42" s="29"/>
      <c r="B42" s="29"/>
      <c r="C42" s="29"/>
      <c r="D42" s="509"/>
      <c r="E42" s="510"/>
      <c r="F42" s="511"/>
      <c r="G42" s="500" t="s">
        <v>129</v>
      </c>
      <c r="H42" s="500"/>
      <c r="I42" s="500"/>
      <c r="J42" s="500"/>
      <c r="K42" s="500"/>
      <c r="L42" s="502"/>
      <c r="M42" s="502"/>
      <c r="N42" s="502"/>
      <c r="O42" s="502"/>
      <c r="P42" s="502"/>
      <c r="Q42" s="502"/>
      <c r="R42" s="502"/>
      <c r="S42" s="502"/>
      <c r="T42" s="502"/>
      <c r="U42" s="502"/>
      <c r="V42" s="502"/>
      <c r="W42" s="502"/>
      <c r="X42" s="502"/>
      <c r="Y42" s="502"/>
      <c r="Z42" s="502"/>
      <c r="AA42" s="502"/>
    </row>
    <row r="43" spans="1:33" ht="20.100000000000001" customHeight="1">
      <c r="A43" s="29"/>
      <c r="B43" s="29"/>
      <c r="C43" s="29"/>
      <c r="D43" s="512"/>
      <c r="E43" s="513"/>
      <c r="F43" s="514"/>
      <c r="G43" s="501"/>
      <c r="H43" s="501"/>
      <c r="I43" s="501"/>
      <c r="J43" s="501"/>
      <c r="K43" s="501"/>
      <c r="L43" s="503"/>
      <c r="M43" s="503"/>
      <c r="N43" s="503"/>
      <c r="O43" s="503"/>
      <c r="P43" s="503"/>
      <c r="Q43" s="503"/>
      <c r="R43" s="503"/>
      <c r="S43" s="503"/>
      <c r="T43" s="503"/>
      <c r="U43" s="503"/>
      <c r="V43" s="503"/>
      <c r="W43" s="503"/>
      <c r="X43" s="503"/>
      <c r="Y43" s="503"/>
      <c r="Z43" s="503"/>
      <c r="AA43" s="503"/>
    </row>
    <row r="44" spans="1:33" ht="15" customHeight="1">
      <c r="A44" s="30"/>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0"/>
    </row>
    <row r="45" spans="1:33" s="183" customFormat="1" ht="15" customHeight="1">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row>
    <row r="46" spans="1:33" s="183" customFormat="1" ht="5.0999999999999996" customHeight="1">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row>
    <row r="47" spans="1:33" ht="15" customHeight="1">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row>
    <row r="48" spans="1:33" ht="15" customHeight="1">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9">
    <mergeCell ref="G42:K43"/>
    <mergeCell ref="L42:AA43"/>
    <mergeCell ref="Z33:AA33"/>
    <mergeCell ref="Y23:Z24"/>
    <mergeCell ref="O36:P36"/>
    <mergeCell ref="W36:X36"/>
    <mergeCell ref="L38:AA40"/>
    <mergeCell ref="A26:AG26"/>
    <mergeCell ref="D28:F43"/>
    <mergeCell ref="G28:K34"/>
    <mergeCell ref="L29:P33"/>
    <mergeCell ref="R29:S29"/>
    <mergeCell ref="T29:X33"/>
    <mergeCell ref="Z29:AA29"/>
    <mergeCell ref="L41:AA41"/>
    <mergeCell ref="G38:K40"/>
    <mergeCell ref="A10:AF10"/>
    <mergeCell ref="A12:AG13"/>
    <mergeCell ref="A15:AG15"/>
    <mergeCell ref="A17:AG17"/>
    <mergeCell ref="J19:T19"/>
    <mergeCell ref="U19:Z19"/>
    <mergeCell ref="G35:K37"/>
    <mergeCell ref="A21:AG21"/>
    <mergeCell ref="D23:F24"/>
    <mergeCell ref="G23:H24"/>
    <mergeCell ref="Z31:AA31"/>
    <mergeCell ref="M23:N24"/>
    <mergeCell ref="A1:AG1"/>
    <mergeCell ref="W2:X2"/>
    <mergeCell ref="Y2:Z2"/>
    <mergeCell ref="AB2:AC2"/>
    <mergeCell ref="AE2:AF2"/>
    <mergeCell ref="P8:S8"/>
    <mergeCell ref="J23:K24"/>
    <mergeCell ref="A45:AG45"/>
    <mergeCell ref="A47:AG47"/>
    <mergeCell ref="A4:AG4"/>
    <mergeCell ref="P23:Q24"/>
    <mergeCell ref="S23:T24"/>
    <mergeCell ref="V23:W24"/>
    <mergeCell ref="O6:O8"/>
    <mergeCell ref="P6:S7"/>
    <mergeCell ref="U6:AG6"/>
    <mergeCell ref="T7:AG7"/>
    <mergeCell ref="R31:S31"/>
    <mergeCell ref="T8:AG8"/>
    <mergeCell ref="R33:S33"/>
    <mergeCell ref="G41:K41"/>
  </mergeCells>
  <phoneticPr fontId="1"/>
  <conditionalFormatting sqref="G23:H24">
    <cfRule type="cellIs" dxfId="3" priority="1" operator="equal">
      <formula>0</formula>
    </cfRule>
    <cfRule type="cellIs" dxfId="2" priority="2" operator="equal">
      <formula>0</formula>
    </cfRule>
    <cfRule type="cellIs" dxfId="1" priority="3" operator="equal">
      <formula>0</formula>
    </cfRule>
    <cfRule type="cellIs" dxfId="0" priority="4" operator="equal">
      <formula>0</formula>
    </cfRule>
  </conditionalFormatting>
  <dataValidations count="1">
    <dataValidation type="list" allowBlank="1" showInputMessage="1" showErrorMessage="1" sqref="Q29 Y29 Y31 Q31 Y33 Q33 N36 V36" xr:uid="{5FD2944C-D0BD-4327-903E-2439902300FE}">
      <formula1>"✓,　"</formula1>
    </dataValidation>
  </dataValidations>
  <printOptions horizontalCentered="1"/>
  <pageMargins left="0.78740157480314965" right="0.78740157480314965" top="0.78740157480314965" bottom="0.78740157480314965" header="0" footer="0"/>
  <pageSetup paperSize="9" scale="88"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pageSetUpPr fitToPage="1"/>
  </sheetPr>
  <dimension ref="A1:AG54"/>
  <sheetViews>
    <sheetView showZeros="0" view="pageBreakPreview" topLeftCell="A37" zoomScaleNormal="130" zoomScaleSheetLayoutView="100" workbookViewId="0">
      <selection activeCell="AY25" sqref="AY25"/>
    </sheetView>
  </sheetViews>
  <sheetFormatPr defaultColWidth="2.625" defaultRowHeight="15" customHeight="1"/>
  <cols>
    <col min="1" max="16384" width="2.625" style="102"/>
  </cols>
  <sheetData>
    <row r="1" spans="1:33" ht="15" customHeight="1">
      <c r="A1" s="517" t="s">
        <v>254</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row>
    <row r="2" spans="1:33" ht="15" customHeight="1">
      <c r="A2" s="518" t="s">
        <v>255</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row>
    <row r="4" spans="1:33" ht="15" customHeight="1">
      <c r="A4" s="313" t="s">
        <v>398</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517" t="s">
        <v>316</v>
      </c>
      <c r="B5" s="517"/>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row>
    <row r="6" spans="1:33" ht="15" customHeight="1">
      <c r="B6" s="135" t="str">
        <f>IF(★入力シート!G94="岡崎市の無料耐震診断","☑","□")</f>
        <v>□</v>
      </c>
      <c r="C6" s="102" t="s">
        <v>256</v>
      </c>
      <c r="D6" s="517" t="s">
        <v>257</v>
      </c>
      <c r="E6" s="517"/>
      <c r="F6" s="517"/>
      <c r="G6" s="517"/>
      <c r="H6" s="517"/>
      <c r="I6" s="517"/>
      <c r="J6" s="517"/>
      <c r="K6" s="517"/>
      <c r="L6" s="517"/>
      <c r="M6" s="517"/>
      <c r="N6" s="517"/>
      <c r="O6" s="517"/>
      <c r="P6" s="517"/>
      <c r="Q6" s="517"/>
      <c r="R6" s="103" t="s">
        <v>95</v>
      </c>
      <c r="S6" s="519" t="str">
        <f>IF(★入力シート!G94="岡崎市の無料耐震診断",★入力シート!G95,"")</f>
        <v/>
      </c>
      <c r="T6" s="519"/>
      <c r="U6" s="519" t="str">
        <f>IF(★入力シート!G94="岡崎市の無料耐震診断",★入力シート!G96,"")</f>
        <v/>
      </c>
      <c r="V6" s="519"/>
      <c r="W6" s="520" t="s">
        <v>258</v>
      </c>
      <c r="X6" s="520"/>
      <c r="Y6" s="520"/>
      <c r="Z6" s="520"/>
      <c r="AA6" s="102" t="s">
        <v>101</v>
      </c>
    </row>
    <row r="7" spans="1:33" ht="15" customHeight="1">
      <c r="B7" s="135" t="str">
        <f>IF(★入力シート!G94="㈶愛知建築住宅ｾﾝﾀｰの耐震診断","☑","□")</f>
        <v>□</v>
      </c>
      <c r="C7" s="102" t="s">
        <v>259</v>
      </c>
      <c r="D7" s="517" t="s">
        <v>260</v>
      </c>
      <c r="E7" s="517"/>
      <c r="F7" s="517"/>
      <c r="G7" s="517"/>
      <c r="H7" s="517"/>
      <c r="I7" s="517"/>
      <c r="J7" s="517"/>
      <c r="K7" s="517"/>
      <c r="L7" s="517"/>
      <c r="M7" s="517"/>
      <c r="N7" s="517"/>
      <c r="O7" s="517"/>
      <c r="P7" s="517"/>
      <c r="Q7" s="517"/>
      <c r="R7" s="517"/>
      <c r="S7" s="517"/>
      <c r="T7" s="517"/>
      <c r="U7" s="517"/>
      <c r="V7" s="517"/>
      <c r="W7" s="517"/>
      <c r="X7" s="104" t="s">
        <v>95</v>
      </c>
      <c r="Y7" s="519" t="str">
        <f>IF(★入力シート!G94="㈶愛知建築住宅ｾﾝﾀｰの耐震診断",★入力シート!G95,"")</f>
        <v/>
      </c>
      <c r="Z7" s="519"/>
      <c r="AA7" s="519" t="str">
        <f>IF(★入力シート!G94="㈶愛知建築住宅ｾﾝﾀｰの耐震診断",★入力シート!G96,"")</f>
        <v/>
      </c>
      <c r="AB7" s="519"/>
      <c r="AC7" s="520" t="s">
        <v>258</v>
      </c>
      <c r="AD7" s="520"/>
      <c r="AE7" s="520"/>
      <c r="AF7" s="520"/>
      <c r="AG7" s="102" t="s">
        <v>101</v>
      </c>
    </row>
    <row r="8" spans="1:33" s="105" customFormat="1" ht="5.0999999999999996" customHeight="1">
      <c r="D8" s="106"/>
      <c r="E8" s="106"/>
      <c r="F8" s="106"/>
      <c r="G8" s="106"/>
      <c r="H8" s="106"/>
      <c r="I8" s="106"/>
      <c r="J8" s="106"/>
      <c r="K8" s="106"/>
      <c r="L8" s="106"/>
      <c r="M8" s="106"/>
      <c r="N8" s="106"/>
      <c r="O8" s="106"/>
      <c r="P8" s="106"/>
      <c r="Q8" s="106"/>
      <c r="R8" s="106"/>
      <c r="S8" s="106"/>
      <c r="T8" s="106"/>
      <c r="U8" s="106"/>
      <c r="V8" s="106"/>
      <c r="W8" s="106"/>
      <c r="X8" s="107"/>
      <c r="Y8" s="108"/>
      <c r="Z8" s="108"/>
      <c r="AA8" s="108"/>
      <c r="AB8" s="108"/>
      <c r="AC8" s="108"/>
      <c r="AD8" s="108"/>
      <c r="AE8" s="108"/>
      <c r="AF8" s="108"/>
    </row>
    <row r="9" spans="1:33" ht="15" customHeight="1">
      <c r="A9" s="517" t="s">
        <v>261</v>
      </c>
      <c r="B9" s="517"/>
      <c r="C9" s="517"/>
      <c r="D9" s="517"/>
      <c r="E9" s="517"/>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row>
    <row r="10" spans="1:33" ht="15" customHeight="1">
      <c r="C10" s="520" t="s">
        <v>37</v>
      </c>
      <c r="D10" s="520"/>
      <c r="E10" s="521" t="s">
        <v>262</v>
      </c>
      <c r="F10" s="521"/>
      <c r="G10" s="521"/>
      <c r="H10" s="522">
        <f>★入力シート!G98</f>
        <v>0</v>
      </c>
      <c r="I10" s="522"/>
      <c r="J10" s="522"/>
      <c r="K10" s="522"/>
      <c r="N10" s="521" t="s">
        <v>263</v>
      </c>
      <c r="O10" s="521"/>
      <c r="P10" s="521"/>
      <c r="Q10" s="522">
        <f>★入力シート!G99</f>
        <v>0</v>
      </c>
      <c r="R10" s="522"/>
      <c r="S10" s="522"/>
      <c r="T10" s="522"/>
    </row>
    <row r="11" spans="1:33" ht="15" customHeight="1">
      <c r="C11" s="520" t="s">
        <v>39</v>
      </c>
      <c r="D11" s="520"/>
      <c r="E11" s="521" t="s">
        <v>262</v>
      </c>
      <c r="F11" s="521"/>
      <c r="G11" s="521"/>
      <c r="H11" s="522">
        <f>★入力シート!G100</f>
        <v>0</v>
      </c>
      <c r="I11" s="522"/>
      <c r="J11" s="522"/>
      <c r="K11" s="522"/>
      <c r="N11" s="521" t="s">
        <v>263</v>
      </c>
      <c r="O11" s="521"/>
      <c r="P11" s="521"/>
      <c r="Q11" s="522">
        <f>★入力シート!G101</f>
        <v>0</v>
      </c>
      <c r="R11" s="522"/>
      <c r="S11" s="522"/>
      <c r="T11" s="522"/>
      <c r="Y11" s="111"/>
    </row>
    <row r="12" spans="1:33" s="105" customFormat="1" ht="5.0999999999999996" customHeight="1">
      <c r="C12" s="108"/>
      <c r="D12" s="108"/>
      <c r="E12" s="109"/>
      <c r="F12" s="109"/>
      <c r="G12" s="109"/>
      <c r="H12" s="109"/>
      <c r="I12" s="109"/>
      <c r="J12" s="109"/>
      <c r="K12" s="109"/>
      <c r="N12" s="109"/>
      <c r="O12" s="109"/>
      <c r="P12" s="109"/>
      <c r="Q12" s="109"/>
      <c r="R12" s="109"/>
      <c r="S12" s="109"/>
      <c r="T12" s="109"/>
    </row>
    <row r="13" spans="1:33" ht="15" customHeight="1">
      <c r="A13" s="517" t="s">
        <v>264</v>
      </c>
      <c r="B13" s="51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row>
    <row r="14" spans="1:33" ht="15" customHeight="1">
      <c r="A14" s="520" t="s">
        <v>265</v>
      </c>
      <c r="B14" s="520"/>
      <c r="C14" s="520"/>
      <c r="D14" s="520"/>
      <c r="E14" s="520"/>
      <c r="F14" s="520"/>
      <c r="G14" s="520"/>
      <c r="H14" s="520"/>
      <c r="I14" s="104"/>
      <c r="L14" s="523">
        <f>★入力シート!G53</f>
        <v>0</v>
      </c>
      <c r="M14" s="523"/>
      <c r="N14" s="523"/>
      <c r="O14" s="523"/>
      <c r="P14" s="523"/>
      <c r="Q14" s="523"/>
      <c r="R14" s="523"/>
      <c r="S14" s="523"/>
      <c r="T14" s="523"/>
      <c r="U14" s="523"/>
      <c r="V14" s="521" t="s">
        <v>62</v>
      </c>
      <c r="W14" s="521"/>
      <c r="X14" s="521"/>
      <c r="Y14" s="521"/>
      <c r="Z14" s="521"/>
      <c r="AA14" s="521"/>
      <c r="AB14" s="104"/>
      <c r="AC14" s="104"/>
      <c r="AD14" s="104"/>
      <c r="AE14" s="104"/>
      <c r="AF14" s="104"/>
      <c r="AG14" s="104"/>
    </row>
    <row r="15" spans="1:33" s="105" customFormat="1" ht="5.0999999999999996" customHeight="1">
      <c r="A15" s="108"/>
      <c r="B15" s="108"/>
      <c r="C15" s="108"/>
      <c r="D15" s="108"/>
      <c r="E15" s="108"/>
      <c r="F15" s="108"/>
      <c r="G15" s="108"/>
      <c r="H15" s="108"/>
      <c r="I15" s="107"/>
      <c r="L15" s="109"/>
      <c r="M15" s="109"/>
      <c r="N15" s="109"/>
      <c r="O15" s="109"/>
      <c r="P15" s="109"/>
      <c r="Q15" s="109"/>
      <c r="R15" s="109"/>
      <c r="S15" s="109"/>
      <c r="T15" s="109"/>
      <c r="U15" s="109"/>
      <c r="V15" s="109"/>
      <c r="W15" s="109"/>
      <c r="X15" s="109"/>
      <c r="Y15" s="109"/>
      <c r="Z15" s="109"/>
      <c r="AA15" s="109"/>
      <c r="AB15" s="107"/>
      <c r="AC15" s="107"/>
      <c r="AD15" s="107"/>
      <c r="AE15" s="107"/>
      <c r="AF15" s="107"/>
      <c r="AG15" s="107"/>
    </row>
    <row r="16" spans="1:33" ht="15" customHeight="1">
      <c r="A16" s="520" t="s">
        <v>266</v>
      </c>
      <c r="B16" s="520"/>
      <c r="C16" s="520"/>
      <c r="D16" s="520"/>
      <c r="E16" s="520"/>
      <c r="F16" s="520"/>
      <c r="G16" s="520"/>
      <c r="H16" s="520"/>
    </row>
    <row r="17" spans="1:33" ht="15" customHeight="1">
      <c r="D17" s="520" t="s">
        <v>177</v>
      </c>
      <c r="E17" s="520"/>
      <c r="F17" s="520"/>
      <c r="G17" s="520"/>
      <c r="H17" s="520"/>
      <c r="I17" s="520"/>
      <c r="L17" s="523">
        <f>★入力シート!G106</f>
        <v>0</v>
      </c>
      <c r="M17" s="523"/>
      <c r="N17" s="523"/>
      <c r="O17" s="523"/>
      <c r="P17" s="523"/>
      <c r="Q17" s="523"/>
      <c r="R17" s="523"/>
      <c r="S17" s="523"/>
      <c r="T17" s="523"/>
      <c r="U17" s="523"/>
      <c r="V17" s="523"/>
      <c r="W17" s="523"/>
      <c r="X17" s="523"/>
      <c r="Y17" s="523"/>
      <c r="Z17" s="523"/>
      <c r="AA17" s="523"/>
    </row>
    <row r="18" spans="1:33" ht="15" customHeight="1">
      <c r="D18" s="520" t="s">
        <v>267</v>
      </c>
      <c r="E18" s="520"/>
      <c r="F18" s="520"/>
      <c r="G18" s="520"/>
      <c r="H18" s="520"/>
      <c r="I18" s="520"/>
      <c r="L18" s="133" t="s">
        <v>268</v>
      </c>
      <c r="M18" s="150" t="str">
        <f>IF(★入力シート!G107="一級建築士","✓","")</f>
        <v/>
      </c>
      <c r="N18" s="335" t="s">
        <v>96</v>
      </c>
      <c r="O18" s="336"/>
      <c r="P18" s="133" t="s">
        <v>269</v>
      </c>
      <c r="Q18" s="150" t="str">
        <f>IF(★入力シート!G107="二級建築士","✓","")</f>
        <v/>
      </c>
      <c r="R18" s="335" t="s">
        <v>98</v>
      </c>
      <c r="S18" s="336"/>
      <c r="T18" s="133" t="s">
        <v>269</v>
      </c>
      <c r="U18" s="150" t="str">
        <f>IF(★入力シート!G107="木造建築士","✓","")</f>
        <v/>
      </c>
      <c r="V18" s="335" t="s">
        <v>100</v>
      </c>
      <c r="W18" s="336"/>
      <c r="X18" s="133" t="s">
        <v>270</v>
      </c>
      <c r="Y18" s="336" t="s">
        <v>102</v>
      </c>
      <c r="Z18" s="336"/>
      <c r="AA18" s="336"/>
    </row>
    <row r="19" spans="1:33" ht="15" customHeight="1">
      <c r="L19" s="10" t="s">
        <v>268</v>
      </c>
      <c r="M19" s="486">
        <f>IF(★入力シート!G107="一級建築士","大臣",IF(★入力シート!G107="二級建築士","愛知県知事",IF(★入力シート!G107="木造建築士","愛知県知事",)))</f>
        <v>0</v>
      </c>
      <c r="N19" s="486"/>
      <c r="O19" s="486"/>
      <c r="P19" s="486"/>
      <c r="Q19" s="486"/>
      <c r="R19" s="20" t="s">
        <v>17</v>
      </c>
      <c r="S19" s="339" t="s">
        <v>103</v>
      </c>
      <c r="T19" s="339"/>
      <c r="U19" s="339"/>
      <c r="V19" s="486">
        <f>★入力シート!G108</f>
        <v>0</v>
      </c>
      <c r="W19" s="486"/>
      <c r="X19" s="486"/>
      <c r="Y19" s="486"/>
      <c r="Z19" s="486"/>
      <c r="AA19" s="486"/>
      <c r="AB19" s="486"/>
      <c r="AC19" s="20" t="s">
        <v>104</v>
      </c>
    </row>
    <row r="20" spans="1:33" ht="15" customHeight="1">
      <c r="D20" s="520" t="s">
        <v>271</v>
      </c>
      <c r="E20" s="520"/>
      <c r="F20" s="520"/>
      <c r="G20" s="520"/>
      <c r="H20" s="520"/>
      <c r="I20" s="520"/>
      <c r="L20" s="525">
        <f>★入力シート!G109</f>
        <v>0</v>
      </c>
      <c r="M20" s="525"/>
      <c r="N20" s="525"/>
      <c r="O20" s="525"/>
      <c r="P20" s="525"/>
      <c r="Q20" s="525"/>
      <c r="R20" s="525"/>
      <c r="S20" s="525"/>
      <c r="T20" s="525"/>
      <c r="U20" s="525"/>
      <c r="V20" s="525"/>
      <c r="W20" s="525"/>
      <c r="X20" s="525"/>
      <c r="Y20" s="525"/>
      <c r="Z20" s="525"/>
      <c r="AA20" s="525"/>
      <c r="AB20" s="525"/>
      <c r="AC20" s="525"/>
    </row>
    <row r="21" spans="1:33" ht="15" customHeight="1">
      <c r="C21" s="111"/>
      <c r="D21" s="111"/>
      <c r="E21" s="111"/>
      <c r="F21" s="111"/>
      <c r="G21" s="111"/>
      <c r="H21" s="111"/>
      <c r="L21" s="10" t="s">
        <v>272</v>
      </c>
      <c r="M21" s="525">
        <f>★入力シート!G110</f>
        <v>0</v>
      </c>
      <c r="N21" s="525"/>
      <c r="O21" s="525"/>
      <c r="P21" s="10" t="s">
        <v>273</v>
      </c>
      <c r="Q21" s="370" t="s">
        <v>274</v>
      </c>
      <c r="R21" s="370"/>
      <c r="S21" s="370"/>
      <c r="T21" s="370"/>
      <c r="U21" s="370"/>
      <c r="V21" s="525">
        <f>★入力シート!G111</f>
        <v>0</v>
      </c>
      <c r="W21" s="525"/>
      <c r="X21" s="525"/>
      <c r="Y21" s="525"/>
      <c r="Z21" s="525"/>
      <c r="AA21" s="525"/>
      <c r="AB21" s="525"/>
      <c r="AC21" s="110" t="s">
        <v>104</v>
      </c>
    </row>
    <row r="22" spans="1:33" ht="15" customHeight="1">
      <c r="D22" s="520" t="s">
        <v>79</v>
      </c>
      <c r="E22" s="520"/>
      <c r="F22" s="520"/>
      <c r="G22" s="520"/>
      <c r="H22" s="520"/>
      <c r="I22" s="520"/>
      <c r="L22" s="524">
        <f>★入力シート!G112</f>
        <v>0</v>
      </c>
      <c r="M22" s="524"/>
      <c r="N22" s="524"/>
      <c r="O22" s="524"/>
      <c r="P22" s="524"/>
      <c r="Q22" s="524"/>
      <c r="R22" s="524"/>
      <c r="S22" s="524"/>
      <c r="T22" s="524"/>
      <c r="U22" s="524"/>
      <c r="V22" s="524"/>
      <c r="W22" s="524"/>
      <c r="X22" s="524"/>
      <c r="Y22" s="524"/>
      <c r="Z22" s="524"/>
      <c r="AA22" s="524"/>
      <c r="AB22" s="524"/>
      <c r="AC22" s="524"/>
    </row>
    <row r="23" spans="1:33" ht="15" customHeight="1">
      <c r="D23" s="520" t="s">
        <v>10</v>
      </c>
      <c r="E23" s="520"/>
      <c r="F23" s="520"/>
      <c r="G23" s="520"/>
      <c r="H23" s="520"/>
      <c r="I23" s="520"/>
      <c r="L23" s="524">
        <f>★入力シート!G113</f>
        <v>0</v>
      </c>
      <c r="M23" s="524"/>
      <c r="N23" s="524"/>
      <c r="O23" s="524"/>
      <c r="P23" s="524"/>
      <c r="Q23" s="524"/>
      <c r="R23" s="524"/>
      <c r="S23" s="524"/>
      <c r="T23" s="524"/>
      <c r="U23" s="524"/>
      <c r="V23" s="524"/>
      <c r="W23" s="524"/>
      <c r="X23" s="524"/>
      <c r="Y23" s="524"/>
      <c r="Z23" s="524"/>
      <c r="AA23" s="524"/>
      <c r="AB23" s="524"/>
      <c r="AC23" s="524"/>
    </row>
    <row r="24" spans="1:33" s="105" customFormat="1" ht="5.0999999999999996" customHeight="1">
      <c r="D24" s="108"/>
      <c r="E24" s="108"/>
      <c r="F24" s="108"/>
      <c r="G24" s="108"/>
      <c r="H24" s="108"/>
      <c r="I24" s="108"/>
    </row>
    <row r="25" spans="1:33" ht="15" customHeight="1">
      <c r="A25" s="517" t="s">
        <v>275</v>
      </c>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row>
    <row r="26" spans="1:33" ht="15" customHeight="1">
      <c r="C26" s="520" t="s">
        <v>37</v>
      </c>
      <c r="D26" s="520"/>
      <c r="E26" s="521" t="s">
        <v>262</v>
      </c>
      <c r="F26" s="521"/>
      <c r="G26" s="521"/>
      <c r="H26" s="523">
        <f>★入力シート!G102</f>
        <v>0</v>
      </c>
      <c r="I26" s="523"/>
      <c r="J26" s="523"/>
      <c r="K26" s="523"/>
      <c r="N26" s="521" t="s">
        <v>263</v>
      </c>
      <c r="O26" s="521"/>
      <c r="P26" s="521"/>
      <c r="Q26" s="523">
        <f>★入力シート!G103</f>
        <v>0</v>
      </c>
      <c r="R26" s="523"/>
      <c r="S26" s="523"/>
      <c r="T26" s="523"/>
    </row>
    <row r="27" spans="1:33" ht="15" customHeight="1">
      <c r="C27" s="520" t="s">
        <v>39</v>
      </c>
      <c r="D27" s="520"/>
      <c r="E27" s="521" t="s">
        <v>262</v>
      </c>
      <c r="F27" s="521"/>
      <c r="G27" s="521"/>
      <c r="H27" s="523">
        <f>★入力シート!G104</f>
        <v>0</v>
      </c>
      <c r="I27" s="523"/>
      <c r="J27" s="523"/>
      <c r="K27" s="523"/>
      <c r="N27" s="521" t="s">
        <v>263</v>
      </c>
      <c r="O27" s="521"/>
      <c r="P27" s="521"/>
      <c r="Q27" s="523">
        <f>★入力シート!G105</f>
        <v>0</v>
      </c>
      <c r="R27" s="523"/>
      <c r="S27" s="523"/>
      <c r="T27" s="523"/>
    </row>
    <row r="29" spans="1:33" ht="15" customHeight="1">
      <c r="C29" s="526" t="s">
        <v>276</v>
      </c>
      <c r="D29" s="527"/>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3"/>
    </row>
    <row r="30" spans="1:33" ht="15" customHeight="1">
      <c r="A30" s="114"/>
      <c r="B30" s="114"/>
      <c r="C30" s="528">
        <f>★入力シート!G114</f>
        <v>0</v>
      </c>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30"/>
    </row>
    <row r="31" spans="1:33" ht="15" customHeight="1">
      <c r="A31" s="114"/>
      <c r="B31" s="114"/>
      <c r="C31" s="531"/>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3"/>
    </row>
    <row r="32" spans="1:33" ht="15" customHeight="1">
      <c r="A32" s="114"/>
      <c r="B32" s="114"/>
      <c r="C32" s="531"/>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row>
    <row r="33" spans="1:33" ht="15" customHeight="1">
      <c r="A33" s="114"/>
      <c r="B33" s="114"/>
      <c r="C33" s="531"/>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3"/>
    </row>
    <row r="34" spans="1:33" ht="15" customHeight="1">
      <c r="A34" s="114"/>
      <c r="B34" s="114"/>
      <c r="C34" s="531"/>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3"/>
    </row>
    <row r="35" spans="1:33" ht="15" customHeight="1">
      <c r="A35" s="115"/>
      <c r="B35" s="115"/>
      <c r="C35" s="534"/>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536"/>
    </row>
    <row r="36" spans="1:33" s="105" customFormat="1" ht="5.0999999999999996" customHeight="1">
      <c r="A36" s="116"/>
      <c r="B36" s="116"/>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row>
    <row r="37" spans="1:33" ht="15" customHeight="1">
      <c r="A37" s="517" t="s">
        <v>277</v>
      </c>
      <c r="B37" s="517"/>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row>
    <row r="38" spans="1:33" ht="15" customHeight="1">
      <c r="A38" s="537" t="s">
        <v>278</v>
      </c>
      <c r="B38" s="538"/>
      <c r="C38" s="538"/>
      <c r="D38" s="538"/>
      <c r="E38" s="538"/>
      <c r="F38" s="538"/>
      <c r="G38" s="538"/>
      <c r="H38" s="538"/>
      <c r="I38" s="538"/>
      <c r="J38" s="538"/>
      <c r="K38" s="539"/>
      <c r="L38" s="546" t="s">
        <v>211</v>
      </c>
      <c r="M38" s="547"/>
      <c r="N38" s="547"/>
      <c r="O38" s="547"/>
      <c r="P38" s="547"/>
      <c r="Q38" s="547"/>
      <c r="R38" s="547"/>
      <c r="S38" s="547"/>
      <c r="T38" s="547"/>
      <c r="U38" s="547"/>
      <c r="V38" s="548"/>
      <c r="W38" s="546" t="s">
        <v>279</v>
      </c>
      <c r="X38" s="547"/>
      <c r="Y38" s="547"/>
      <c r="Z38" s="547"/>
      <c r="AA38" s="547"/>
      <c r="AB38" s="547"/>
      <c r="AC38" s="547"/>
      <c r="AD38" s="547"/>
      <c r="AE38" s="547"/>
      <c r="AF38" s="547"/>
      <c r="AG38" s="548"/>
    </row>
    <row r="39" spans="1:33" ht="15" customHeight="1">
      <c r="A39" s="540"/>
      <c r="B39" s="541"/>
      <c r="C39" s="541"/>
      <c r="D39" s="541"/>
      <c r="E39" s="541"/>
      <c r="F39" s="541"/>
      <c r="G39" s="541"/>
      <c r="H39" s="541"/>
      <c r="I39" s="541"/>
      <c r="J39" s="541"/>
      <c r="K39" s="542"/>
      <c r="L39" s="526" t="s">
        <v>280</v>
      </c>
      <c r="M39" s="550">
        <f>L44/1.1</f>
        <v>0</v>
      </c>
      <c r="N39" s="550"/>
      <c r="O39" s="550"/>
      <c r="P39" s="550"/>
      <c r="Q39" s="550"/>
      <c r="R39" s="550"/>
      <c r="S39" s="550"/>
      <c r="T39" s="550"/>
      <c r="U39" s="118"/>
      <c r="V39" s="119"/>
      <c r="W39" s="526" t="s">
        <v>281</v>
      </c>
      <c r="X39" s="550">
        <f>W44/1.1</f>
        <v>0</v>
      </c>
      <c r="Y39" s="550"/>
      <c r="Z39" s="550"/>
      <c r="AA39" s="550"/>
      <c r="AB39" s="550"/>
      <c r="AC39" s="550"/>
      <c r="AD39" s="550"/>
      <c r="AE39" s="550"/>
      <c r="AF39" s="118"/>
      <c r="AG39" s="119"/>
    </row>
    <row r="40" spans="1:33" ht="15" customHeight="1">
      <c r="A40" s="543"/>
      <c r="B40" s="544"/>
      <c r="C40" s="544"/>
      <c r="D40" s="544"/>
      <c r="E40" s="544"/>
      <c r="F40" s="544"/>
      <c r="G40" s="544"/>
      <c r="H40" s="544"/>
      <c r="I40" s="544"/>
      <c r="J40" s="544"/>
      <c r="K40" s="545"/>
      <c r="L40" s="549"/>
      <c r="M40" s="551"/>
      <c r="N40" s="551"/>
      <c r="O40" s="551"/>
      <c r="P40" s="551"/>
      <c r="Q40" s="551"/>
      <c r="R40" s="551"/>
      <c r="S40" s="551"/>
      <c r="T40" s="551"/>
      <c r="U40" s="110" t="s">
        <v>45</v>
      </c>
      <c r="V40" s="120"/>
      <c r="W40" s="549"/>
      <c r="X40" s="551"/>
      <c r="Y40" s="551"/>
      <c r="Z40" s="551"/>
      <c r="AA40" s="551"/>
      <c r="AB40" s="551"/>
      <c r="AC40" s="551"/>
      <c r="AD40" s="551"/>
      <c r="AE40" s="551"/>
      <c r="AF40" s="110" t="s">
        <v>45</v>
      </c>
      <c r="AG40" s="121"/>
    </row>
    <row r="41" spans="1:33" ht="15" customHeight="1">
      <c r="A41" s="552" t="s">
        <v>282</v>
      </c>
      <c r="B41" s="553"/>
      <c r="C41" s="553"/>
      <c r="D41" s="553"/>
      <c r="E41" s="553"/>
      <c r="F41" s="553"/>
      <c r="G41" s="553"/>
      <c r="H41" s="553"/>
      <c r="I41" s="553"/>
      <c r="J41" s="553"/>
      <c r="K41" s="553"/>
      <c r="L41" s="552" t="s">
        <v>283</v>
      </c>
      <c r="M41" s="553"/>
      <c r="N41" s="553"/>
      <c r="O41" s="553"/>
      <c r="P41" s="553"/>
      <c r="Q41" s="553"/>
      <c r="R41" s="553"/>
      <c r="S41" s="553"/>
      <c r="T41" s="553"/>
      <c r="U41" s="553"/>
      <c r="V41" s="553"/>
      <c r="W41" s="552" t="s">
        <v>284</v>
      </c>
      <c r="X41" s="553"/>
      <c r="Y41" s="553"/>
      <c r="Z41" s="553"/>
      <c r="AA41" s="553"/>
      <c r="AB41" s="553"/>
      <c r="AC41" s="553"/>
      <c r="AD41" s="553"/>
      <c r="AE41" s="553"/>
      <c r="AF41" s="553"/>
      <c r="AG41" s="553"/>
    </row>
    <row r="42" spans="1:33" ht="15" customHeight="1">
      <c r="A42" s="554"/>
      <c r="B42" s="554"/>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row>
    <row r="43" spans="1:33" ht="15" customHeight="1">
      <c r="A43" s="555" t="s">
        <v>285</v>
      </c>
      <c r="B43" s="556"/>
      <c r="C43" s="556"/>
      <c r="D43" s="556"/>
      <c r="E43" s="556"/>
      <c r="F43" s="556"/>
      <c r="G43" s="556"/>
      <c r="H43" s="556"/>
      <c r="I43" s="556"/>
      <c r="J43" s="556"/>
      <c r="K43" s="557"/>
      <c r="L43" s="555" t="s">
        <v>286</v>
      </c>
      <c r="M43" s="556"/>
      <c r="N43" s="556"/>
      <c r="O43" s="556"/>
      <c r="P43" s="556"/>
      <c r="Q43" s="556"/>
      <c r="R43" s="556"/>
      <c r="S43" s="556"/>
      <c r="T43" s="556"/>
      <c r="U43" s="556"/>
      <c r="V43" s="557"/>
      <c r="W43" s="555" t="s">
        <v>287</v>
      </c>
      <c r="X43" s="556"/>
      <c r="Y43" s="556"/>
      <c r="Z43" s="556"/>
      <c r="AA43" s="556"/>
      <c r="AB43" s="556"/>
      <c r="AC43" s="556"/>
      <c r="AD43" s="556"/>
      <c r="AE43" s="556"/>
      <c r="AF43" s="556"/>
      <c r="AG43" s="557"/>
    </row>
    <row r="44" spans="1:33" ht="15" customHeight="1">
      <c r="A44" s="558">
        <f>L44+W44</f>
        <v>0</v>
      </c>
      <c r="B44" s="559"/>
      <c r="C44" s="559"/>
      <c r="D44" s="559"/>
      <c r="E44" s="559"/>
      <c r="F44" s="559"/>
      <c r="G44" s="559"/>
      <c r="H44" s="559"/>
      <c r="I44" s="559"/>
      <c r="J44" s="122"/>
      <c r="K44" s="123"/>
      <c r="L44" s="558">
        <f>★入力シート!G85</f>
        <v>0</v>
      </c>
      <c r="M44" s="561"/>
      <c r="N44" s="561"/>
      <c r="O44" s="561"/>
      <c r="P44" s="561"/>
      <c r="Q44" s="561"/>
      <c r="R44" s="561"/>
      <c r="S44" s="561"/>
      <c r="T44" s="561"/>
      <c r="U44" s="122"/>
      <c r="V44" s="123"/>
      <c r="W44" s="558">
        <f>★入力シート!G86</f>
        <v>0</v>
      </c>
      <c r="X44" s="561"/>
      <c r="Y44" s="561"/>
      <c r="Z44" s="561"/>
      <c r="AA44" s="561"/>
      <c r="AB44" s="561"/>
      <c r="AC44" s="561"/>
      <c r="AD44" s="561"/>
      <c r="AE44" s="561"/>
      <c r="AF44" s="122"/>
      <c r="AG44" s="123"/>
    </row>
    <row r="45" spans="1:33" ht="15" customHeight="1">
      <c r="A45" s="560"/>
      <c r="B45" s="523"/>
      <c r="C45" s="523"/>
      <c r="D45" s="523"/>
      <c r="E45" s="523"/>
      <c r="F45" s="523"/>
      <c r="G45" s="523"/>
      <c r="H45" s="523"/>
      <c r="I45" s="523"/>
      <c r="J45" s="124" t="s">
        <v>45</v>
      </c>
      <c r="K45" s="120"/>
      <c r="L45" s="562"/>
      <c r="M45" s="551"/>
      <c r="N45" s="551"/>
      <c r="O45" s="551"/>
      <c r="P45" s="551"/>
      <c r="Q45" s="551"/>
      <c r="R45" s="551"/>
      <c r="S45" s="551"/>
      <c r="T45" s="551"/>
      <c r="U45" s="110" t="s">
        <v>45</v>
      </c>
      <c r="V45" s="121"/>
      <c r="W45" s="562"/>
      <c r="X45" s="551"/>
      <c r="Y45" s="551"/>
      <c r="Z45" s="551"/>
      <c r="AA45" s="551"/>
      <c r="AB45" s="551"/>
      <c r="AC45" s="551"/>
      <c r="AD45" s="551"/>
      <c r="AE45" s="551"/>
      <c r="AF45" s="110" t="s">
        <v>45</v>
      </c>
      <c r="AG45" s="121"/>
    </row>
    <row r="47" spans="1:33" ht="15" customHeight="1">
      <c r="A47" s="537" t="s">
        <v>288</v>
      </c>
      <c r="B47" s="538"/>
      <c r="C47" s="538"/>
      <c r="D47" s="538"/>
      <c r="E47" s="538"/>
      <c r="F47" s="538"/>
      <c r="G47" s="538"/>
      <c r="H47" s="538"/>
      <c r="I47" s="538"/>
      <c r="J47" s="538"/>
      <c r="K47" s="539"/>
      <c r="L47" s="546" t="s">
        <v>213</v>
      </c>
      <c r="M47" s="547"/>
      <c r="N47" s="547"/>
      <c r="O47" s="547"/>
      <c r="P47" s="547"/>
      <c r="Q47" s="547"/>
      <c r="R47" s="547"/>
      <c r="S47" s="547"/>
      <c r="T47" s="547"/>
      <c r="U47" s="547"/>
      <c r="V47" s="548"/>
      <c r="W47" s="546" t="s">
        <v>289</v>
      </c>
      <c r="X47" s="547"/>
      <c r="Y47" s="547"/>
      <c r="Z47" s="547"/>
      <c r="AA47" s="547"/>
      <c r="AB47" s="547"/>
      <c r="AC47" s="547"/>
      <c r="AD47" s="547"/>
      <c r="AE47" s="547"/>
      <c r="AF47" s="547"/>
      <c r="AG47" s="548"/>
    </row>
    <row r="48" spans="1:33" ht="15" customHeight="1">
      <c r="A48" s="540"/>
      <c r="B48" s="541"/>
      <c r="C48" s="541"/>
      <c r="D48" s="541"/>
      <c r="E48" s="541"/>
      <c r="F48" s="541"/>
      <c r="G48" s="541"/>
      <c r="H48" s="541"/>
      <c r="I48" s="541"/>
      <c r="J48" s="541"/>
      <c r="K48" s="542"/>
      <c r="L48" s="526" t="s">
        <v>352</v>
      </c>
      <c r="M48" s="550">
        <f t="shared" ref="M48" si="0">L53/1.1</f>
        <v>0</v>
      </c>
      <c r="N48" s="550"/>
      <c r="O48" s="550"/>
      <c r="P48" s="550"/>
      <c r="Q48" s="550"/>
      <c r="R48" s="550"/>
      <c r="S48" s="550"/>
      <c r="T48" s="550"/>
      <c r="U48" s="118"/>
      <c r="V48" s="119"/>
      <c r="W48" s="526" t="s">
        <v>354</v>
      </c>
      <c r="X48" s="550">
        <f>W53/1.1</f>
        <v>0</v>
      </c>
      <c r="Y48" s="550"/>
      <c r="Z48" s="550"/>
      <c r="AA48" s="550"/>
      <c r="AB48" s="550"/>
      <c r="AC48" s="550"/>
      <c r="AD48" s="550"/>
      <c r="AE48" s="550"/>
      <c r="AF48" s="118"/>
      <c r="AG48" s="119"/>
    </row>
    <row r="49" spans="1:33" ht="15" customHeight="1">
      <c r="A49" s="543"/>
      <c r="B49" s="544"/>
      <c r="C49" s="544"/>
      <c r="D49" s="544"/>
      <c r="E49" s="544"/>
      <c r="F49" s="544"/>
      <c r="G49" s="544"/>
      <c r="H49" s="544"/>
      <c r="I49" s="544"/>
      <c r="J49" s="544"/>
      <c r="K49" s="545"/>
      <c r="L49" s="549"/>
      <c r="M49" s="551"/>
      <c r="N49" s="551"/>
      <c r="O49" s="551"/>
      <c r="P49" s="551"/>
      <c r="Q49" s="551"/>
      <c r="R49" s="551"/>
      <c r="S49" s="551"/>
      <c r="T49" s="551"/>
      <c r="U49" s="110" t="s">
        <v>45</v>
      </c>
      <c r="V49" s="120"/>
      <c r="W49" s="549"/>
      <c r="X49" s="551"/>
      <c r="Y49" s="551"/>
      <c r="Z49" s="551"/>
      <c r="AA49" s="551"/>
      <c r="AB49" s="551"/>
      <c r="AC49" s="551"/>
      <c r="AD49" s="551"/>
      <c r="AE49" s="551"/>
      <c r="AF49" s="110" t="s">
        <v>45</v>
      </c>
      <c r="AG49" s="121"/>
    </row>
    <row r="50" spans="1:33" ht="15" customHeight="1">
      <c r="A50" s="552" t="s">
        <v>290</v>
      </c>
      <c r="B50" s="553"/>
      <c r="C50" s="553"/>
      <c r="D50" s="553"/>
      <c r="E50" s="553"/>
      <c r="F50" s="553"/>
      <c r="G50" s="553"/>
      <c r="H50" s="553"/>
      <c r="I50" s="553"/>
      <c r="J50" s="553"/>
      <c r="K50" s="553"/>
      <c r="L50" s="552" t="s">
        <v>291</v>
      </c>
      <c r="M50" s="553"/>
      <c r="N50" s="553"/>
      <c r="O50" s="553"/>
      <c r="P50" s="553"/>
      <c r="Q50" s="553"/>
      <c r="R50" s="553"/>
      <c r="S50" s="553"/>
      <c r="T50" s="553"/>
      <c r="U50" s="553"/>
      <c r="V50" s="553"/>
      <c r="W50" s="552" t="s">
        <v>292</v>
      </c>
      <c r="X50" s="553"/>
      <c r="Y50" s="553"/>
      <c r="Z50" s="553"/>
      <c r="AA50" s="553"/>
      <c r="AB50" s="553"/>
      <c r="AC50" s="553"/>
      <c r="AD50" s="553"/>
      <c r="AE50" s="553"/>
      <c r="AF50" s="553"/>
      <c r="AG50" s="553"/>
    </row>
    <row r="51" spans="1:33" ht="15" customHeight="1">
      <c r="A51" s="554"/>
      <c r="B51" s="554"/>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row>
    <row r="52" spans="1:33" ht="15" customHeight="1">
      <c r="A52" s="555" t="s">
        <v>356</v>
      </c>
      <c r="B52" s="556"/>
      <c r="C52" s="556"/>
      <c r="D52" s="556"/>
      <c r="E52" s="556"/>
      <c r="F52" s="556"/>
      <c r="G52" s="556"/>
      <c r="H52" s="556"/>
      <c r="I52" s="556"/>
      <c r="J52" s="556"/>
      <c r="K52" s="557"/>
      <c r="L52" s="555" t="s">
        <v>353</v>
      </c>
      <c r="M52" s="556"/>
      <c r="N52" s="556"/>
      <c r="O52" s="556"/>
      <c r="P52" s="556"/>
      <c r="Q52" s="556"/>
      <c r="R52" s="556"/>
      <c r="S52" s="556"/>
      <c r="T52" s="556"/>
      <c r="U52" s="556"/>
      <c r="V52" s="557"/>
      <c r="W52" s="555" t="s">
        <v>355</v>
      </c>
      <c r="X52" s="556"/>
      <c r="Y52" s="556"/>
      <c r="Z52" s="556"/>
      <c r="AA52" s="556"/>
      <c r="AB52" s="556"/>
      <c r="AC52" s="556"/>
      <c r="AD52" s="556"/>
      <c r="AE52" s="556"/>
      <c r="AF52" s="556"/>
      <c r="AG52" s="557"/>
    </row>
    <row r="53" spans="1:33" ht="15" customHeight="1">
      <c r="A53" s="558">
        <f>L53+W53</f>
        <v>0</v>
      </c>
      <c r="B53" s="559"/>
      <c r="C53" s="559"/>
      <c r="D53" s="559"/>
      <c r="E53" s="559"/>
      <c r="F53" s="559"/>
      <c r="G53" s="559"/>
      <c r="H53" s="559"/>
      <c r="I53" s="559"/>
      <c r="J53" s="122"/>
      <c r="K53" s="123"/>
      <c r="L53" s="558">
        <f>★入力シート!G87</f>
        <v>0</v>
      </c>
      <c r="M53" s="561"/>
      <c r="N53" s="561"/>
      <c r="O53" s="561"/>
      <c r="P53" s="561"/>
      <c r="Q53" s="561"/>
      <c r="R53" s="561"/>
      <c r="S53" s="561"/>
      <c r="T53" s="561"/>
      <c r="U53" s="122"/>
      <c r="V53" s="123"/>
      <c r="W53" s="558">
        <f>★入力シート!G88</f>
        <v>0</v>
      </c>
      <c r="X53" s="561"/>
      <c r="Y53" s="561"/>
      <c r="Z53" s="561"/>
      <c r="AA53" s="561"/>
      <c r="AB53" s="561"/>
      <c r="AC53" s="561"/>
      <c r="AD53" s="561"/>
      <c r="AE53" s="561"/>
      <c r="AF53" s="122"/>
      <c r="AG53" s="123"/>
    </row>
    <row r="54" spans="1:33" ht="15" customHeight="1">
      <c r="A54" s="560"/>
      <c r="B54" s="523"/>
      <c r="C54" s="523"/>
      <c r="D54" s="523"/>
      <c r="E54" s="523"/>
      <c r="F54" s="523"/>
      <c r="G54" s="523"/>
      <c r="H54" s="523"/>
      <c r="I54" s="523"/>
      <c r="J54" s="124" t="s">
        <v>45</v>
      </c>
      <c r="K54" s="120"/>
      <c r="L54" s="562"/>
      <c r="M54" s="551"/>
      <c r="N54" s="551"/>
      <c r="O54" s="551"/>
      <c r="P54" s="551"/>
      <c r="Q54" s="551"/>
      <c r="R54" s="551"/>
      <c r="S54" s="551"/>
      <c r="T54" s="551"/>
      <c r="U54" s="110" t="s">
        <v>45</v>
      </c>
      <c r="V54" s="121"/>
      <c r="W54" s="562"/>
      <c r="X54" s="551"/>
      <c r="Y54" s="551"/>
      <c r="Z54" s="551"/>
      <c r="AA54" s="551"/>
      <c r="AB54" s="551"/>
      <c r="AC54" s="551"/>
      <c r="AD54" s="551"/>
      <c r="AE54" s="551"/>
      <c r="AF54" s="110" t="s">
        <v>45</v>
      </c>
      <c r="AG54" s="121"/>
    </row>
  </sheetData>
  <mergeCells count="93">
    <mergeCell ref="A53:I54"/>
    <mergeCell ref="L53:T54"/>
    <mergeCell ref="W53:AE54"/>
    <mergeCell ref="A50:K51"/>
    <mergeCell ref="L50:V51"/>
    <mergeCell ref="W50:AG51"/>
    <mergeCell ref="A52:K52"/>
    <mergeCell ref="L52:V52"/>
    <mergeCell ref="W52:AG52"/>
    <mergeCell ref="A44:I45"/>
    <mergeCell ref="L44:T45"/>
    <mergeCell ref="W44:AE45"/>
    <mergeCell ref="A47:K49"/>
    <mergeCell ref="L47:V47"/>
    <mergeCell ref="W47:AG47"/>
    <mergeCell ref="L48:L49"/>
    <mergeCell ref="M48:T49"/>
    <mergeCell ref="W48:W49"/>
    <mergeCell ref="X48:AE49"/>
    <mergeCell ref="A41:K42"/>
    <mergeCell ref="L41:V42"/>
    <mergeCell ref="W41:AG42"/>
    <mergeCell ref="A43:K43"/>
    <mergeCell ref="L43:V43"/>
    <mergeCell ref="W43:AG43"/>
    <mergeCell ref="C30:AG35"/>
    <mergeCell ref="A37:AG37"/>
    <mergeCell ref="A38:K40"/>
    <mergeCell ref="L38:V38"/>
    <mergeCell ref="W38:AG38"/>
    <mergeCell ref="L39:L40"/>
    <mergeCell ref="M39:T40"/>
    <mergeCell ref="W39:W40"/>
    <mergeCell ref="X39:AE40"/>
    <mergeCell ref="C29:D29"/>
    <mergeCell ref="D23:I23"/>
    <mergeCell ref="L23:AC23"/>
    <mergeCell ref="A25:AG25"/>
    <mergeCell ref="C26:D26"/>
    <mergeCell ref="E26:G26"/>
    <mergeCell ref="H26:K26"/>
    <mergeCell ref="N26:P26"/>
    <mergeCell ref="Q26:T26"/>
    <mergeCell ref="C27:D27"/>
    <mergeCell ref="E27:G27"/>
    <mergeCell ref="H27:K27"/>
    <mergeCell ref="N27:P27"/>
    <mergeCell ref="Q27:T27"/>
    <mergeCell ref="D22:I22"/>
    <mergeCell ref="L22:AC22"/>
    <mergeCell ref="D18:I18"/>
    <mergeCell ref="N18:O18"/>
    <mergeCell ref="R18:S18"/>
    <mergeCell ref="V18:W18"/>
    <mergeCell ref="Y18:AA18"/>
    <mergeCell ref="V19:AB19"/>
    <mergeCell ref="S19:U19"/>
    <mergeCell ref="M19:Q19"/>
    <mergeCell ref="D20:I20"/>
    <mergeCell ref="L20:AC20"/>
    <mergeCell ref="M21:O21"/>
    <mergeCell ref="Q21:U21"/>
    <mergeCell ref="V21:AB21"/>
    <mergeCell ref="A14:H14"/>
    <mergeCell ref="L14:U14"/>
    <mergeCell ref="V14:AA14"/>
    <mergeCell ref="A16:H16"/>
    <mergeCell ref="D17:I17"/>
    <mergeCell ref="L17:AA17"/>
    <mergeCell ref="A13:AG13"/>
    <mergeCell ref="D7:W7"/>
    <mergeCell ref="Y7:Z7"/>
    <mergeCell ref="AA7:AB7"/>
    <mergeCell ref="AC7:AF7"/>
    <mergeCell ref="A9:AG9"/>
    <mergeCell ref="C10:D10"/>
    <mergeCell ref="E10:G10"/>
    <mergeCell ref="H10:K10"/>
    <mergeCell ref="N10:P10"/>
    <mergeCell ref="Q10:T10"/>
    <mergeCell ref="C11:D11"/>
    <mergeCell ref="E11:G11"/>
    <mergeCell ref="H11:K11"/>
    <mergeCell ref="N11:P11"/>
    <mergeCell ref="Q11:T11"/>
    <mergeCell ref="A1:AG1"/>
    <mergeCell ref="A2:AG2"/>
    <mergeCell ref="A4:AG4"/>
    <mergeCell ref="A5:AG5"/>
    <mergeCell ref="D6:Q6"/>
    <mergeCell ref="S6:T6"/>
    <mergeCell ref="U6:V6"/>
    <mergeCell ref="W6:Z6"/>
  </mergeCells>
  <phoneticPr fontId="1"/>
  <printOptions horizontalCentered="1"/>
  <pageMargins left="0.78740157480314965" right="0.78740157480314965" top="0.78740157480314965" bottom="0.78740157480314965" header="0" footer="0"/>
  <pageSetup paperSize="9" scale="91" orientation="portrait" r:id="rId1"/>
  <ignoredErrors>
    <ignoredError sqref="M19 Q18 U18 V19"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AG55"/>
  <sheetViews>
    <sheetView showZeros="0" view="pageBreakPreview" zoomScaleNormal="130" zoomScaleSheetLayoutView="100" workbookViewId="0">
      <selection activeCell="AO51" sqref="AO51"/>
    </sheetView>
  </sheetViews>
  <sheetFormatPr defaultColWidth="2.625" defaultRowHeight="15" customHeight="1"/>
  <cols>
    <col min="1" max="16384" width="2.625" style="102"/>
  </cols>
  <sheetData>
    <row r="1" spans="1:33" ht="15" customHeight="1">
      <c r="A1" s="517" t="s">
        <v>293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row>
    <row r="2" spans="1:33" ht="15" customHeight="1">
      <c r="A2" s="518" t="s">
        <v>294</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row>
    <row r="4" spans="1:33" ht="15" customHeight="1">
      <c r="A4" s="313" t="s">
        <v>399</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520" t="s">
        <v>265</v>
      </c>
      <c r="B5" s="520"/>
      <c r="C5" s="520"/>
      <c r="D5" s="520"/>
      <c r="E5" s="520"/>
      <c r="F5" s="520"/>
      <c r="G5" s="520"/>
      <c r="H5" s="520"/>
      <c r="I5" s="104"/>
      <c r="L5" s="523">
        <f>★入力シート!G53</f>
        <v>0</v>
      </c>
      <c r="M5" s="523"/>
      <c r="N5" s="523"/>
      <c r="O5" s="523"/>
      <c r="P5" s="523"/>
      <c r="Q5" s="523"/>
      <c r="R5" s="523"/>
      <c r="S5" s="523"/>
      <c r="T5" s="523"/>
      <c r="U5" s="523"/>
      <c r="V5" s="521" t="s">
        <v>62</v>
      </c>
      <c r="W5" s="521"/>
      <c r="X5" s="521"/>
      <c r="Y5" s="521"/>
      <c r="Z5" s="521"/>
      <c r="AA5" s="521"/>
      <c r="AB5" s="104"/>
      <c r="AC5" s="104"/>
      <c r="AD5" s="104"/>
      <c r="AE5" s="104"/>
      <c r="AF5" s="104"/>
      <c r="AG5" s="104"/>
    </row>
    <row r="6" spans="1:33" s="105" customFormat="1" ht="5.0999999999999996" customHeight="1">
      <c r="A6" s="108"/>
      <c r="B6" s="108"/>
      <c r="C6" s="108"/>
      <c r="D6" s="108"/>
      <c r="E6" s="108"/>
      <c r="F6" s="108"/>
      <c r="G6" s="108"/>
      <c r="H6" s="108"/>
      <c r="I6" s="107"/>
      <c r="L6" s="109"/>
      <c r="M6" s="109"/>
      <c r="N6" s="109"/>
      <c r="O6" s="109"/>
      <c r="P6" s="109"/>
      <c r="Q6" s="109"/>
      <c r="R6" s="109"/>
      <c r="S6" s="109"/>
      <c r="T6" s="109"/>
      <c r="U6" s="109"/>
      <c r="V6" s="109"/>
      <c r="W6" s="109"/>
      <c r="X6" s="109"/>
      <c r="Y6" s="109"/>
      <c r="Z6" s="109"/>
      <c r="AA6" s="109"/>
      <c r="AB6" s="107"/>
      <c r="AC6" s="107"/>
      <c r="AD6" s="107"/>
      <c r="AE6" s="107"/>
      <c r="AF6" s="107"/>
      <c r="AG6" s="107"/>
    </row>
    <row r="7" spans="1:33" ht="15" customHeight="1">
      <c r="A7" s="520" t="s">
        <v>266</v>
      </c>
      <c r="B7" s="520"/>
      <c r="C7" s="520"/>
      <c r="D7" s="520"/>
      <c r="E7" s="520"/>
      <c r="F7" s="520"/>
      <c r="G7" s="520"/>
      <c r="H7" s="520"/>
    </row>
    <row r="8" spans="1:33" ht="15" customHeight="1">
      <c r="D8" s="520" t="s">
        <v>177</v>
      </c>
      <c r="E8" s="520"/>
      <c r="F8" s="520"/>
      <c r="G8" s="520"/>
      <c r="H8" s="520"/>
      <c r="I8" s="520"/>
      <c r="L8" s="523">
        <f>★入力シート!G106</f>
        <v>0</v>
      </c>
      <c r="M8" s="523"/>
      <c r="N8" s="523"/>
      <c r="O8" s="523"/>
      <c r="P8" s="523"/>
      <c r="Q8" s="523"/>
      <c r="R8" s="523"/>
      <c r="S8" s="523"/>
      <c r="T8" s="523"/>
      <c r="U8" s="523"/>
      <c r="V8" s="523"/>
      <c r="W8" s="523"/>
      <c r="X8" s="523"/>
      <c r="Y8" s="523"/>
      <c r="Z8" s="523"/>
      <c r="AA8" s="523"/>
    </row>
    <row r="9" spans="1:33" ht="15" customHeight="1">
      <c r="D9" s="520" t="s">
        <v>267</v>
      </c>
      <c r="E9" s="520"/>
      <c r="F9" s="520"/>
      <c r="G9" s="520"/>
      <c r="H9" s="520"/>
      <c r="I9" s="520"/>
      <c r="L9" s="133" t="s">
        <v>268</v>
      </c>
      <c r="M9" s="150"/>
      <c r="N9" s="335" t="s">
        <v>96</v>
      </c>
      <c r="O9" s="336"/>
      <c r="P9" s="133" t="s">
        <v>97</v>
      </c>
      <c r="Q9" s="150" t="str">
        <f>IF(★入力シート!G107="二級建築士","✓","")</f>
        <v/>
      </c>
      <c r="R9" s="335" t="s">
        <v>98</v>
      </c>
      <c r="S9" s="336"/>
      <c r="T9" s="133" t="s">
        <v>295</v>
      </c>
      <c r="U9" s="150"/>
      <c r="V9" s="335" t="s">
        <v>100</v>
      </c>
      <c r="W9" s="336"/>
      <c r="X9" s="133" t="s">
        <v>296</v>
      </c>
      <c r="Y9" s="336" t="s">
        <v>102</v>
      </c>
      <c r="Z9" s="336"/>
      <c r="AA9" s="336"/>
    </row>
    <row r="10" spans="1:33" ht="15" customHeight="1">
      <c r="L10" s="10" t="s">
        <v>268</v>
      </c>
      <c r="M10" s="486">
        <f>IF(★入力シート!G107="一級建築士","大臣",IF(★入力シート!G107="二級建築士","愛知県知事",IF(★入力シート!G107="木造建築士","愛知県知事",)))</f>
        <v>0</v>
      </c>
      <c r="N10" s="486"/>
      <c r="O10" s="486"/>
      <c r="P10" s="486"/>
      <c r="Q10" s="486"/>
      <c r="R10" s="20" t="s">
        <v>17</v>
      </c>
      <c r="S10" s="339" t="s">
        <v>103</v>
      </c>
      <c r="T10" s="339"/>
      <c r="U10" s="339"/>
      <c r="V10" s="486">
        <f>★入力シート!G108</f>
        <v>0</v>
      </c>
      <c r="W10" s="486"/>
      <c r="X10" s="486"/>
      <c r="Y10" s="486"/>
      <c r="Z10" s="486"/>
      <c r="AA10" s="486"/>
      <c r="AB10" s="486"/>
      <c r="AC10" s="20" t="s">
        <v>104</v>
      </c>
    </row>
    <row r="11" spans="1:33" ht="15" customHeight="1">
      <c r="D11" s="520" t="s">
        <v>271</v>
      </c>
      <c r="E11" s="520"/>
      <c r="F11" s="520"/>
      <c r="G11" s="520"/>
      <c r="H11" s="520"/>
      <c r="I11" s="520"/>
      <c r="L11" s="525">
        <f>★入力シート!G109</f>
        <v>0</v>
      </c>
      <c r="M11" s="525"/>
      <c r="N11" s="525"/>
      <c r="O11" s="525"/>
      <c r="P11" s="525"/>
      <c r="Q11" s="525"/>
      <c r="R11" s="525"/>
      <c r="S11" s="525"/>
      <c r="T11" s="525"/>
      <c r="U11" s="525"/>
      <c r="V11" s="525"/>
      <c r="W11" s="525"/>
      <c r="X11" s="525"/>
      <c r="Y11" s="525"/>
      <c r="Z11" s="525"/>
      <c r="AA11" s="525"/>
      <c r="AB11" s="525"/>
      <c r="AC11" s="525"/>
    </row>
    <row r="12" spans="1:33" ht="15" customHeight="1">
      <c r="C12" s="111"/>
      <c r="D12" s="111"/>
      <c r="E12" s="111"/>
      <c r="F12" s="111"/>
      <c r="G12" s="111"/>
      <c r="H12" s="111"/>
      <c r="L12" s="10" t="s">
        <v>16</v>
      </c>
      <c r="M12" s="525">
        <f>★入力シート!G110</f>
        <v>0</v>
      </c>
      <c r="N12" s="525"/>
      <c r="O12" s="525"/>
      <c r="P12" s="10" t="s">
        <v>273</v>
      </c>
      <c r="Q12" s="370" t="s">
        <v>274</v>
      </c>
      <c r="R12" s="370"/>
      <c r="S12" s="370"/>
      <c r="T12" s="370"/>
      <c r="U12" s="370"/>
      <c r="V12" s="525">
        <f>★入力シート!G111</f>
        <v>0</v>
      </c>
      <c r="W12" s="525"/>
      <c r="X12" s="525"/>
      <c r="Y12" s="525"/>
      <c r="Z12" s="525"/>
      <c r="AA12" s="525"/>
      <c r="AB12" s="525"/>
      <c r="AC12" s="110" t="s">
        <v>104</v>
      </c>
    </row>
    <row r="13" spans="1:33" ht="15" customHeight="1">
      <c r="D13" s="520" t="s">
        <v>79</v>
      </c>
      <c r="E13" s="520"/>
      <c r="F13" s="520"/>
      <c r="G13" s="520"/>
      <c r="H13" s="520"/>
      <c r="I13" s="520"/>
      <c r="L13" s="524">
        <f>★入力シート!G112</f>
        <v>0</v>
      </c>
      <c r="M13" s="524"/>
      <c r="N13" s="524"/>
      <c r="O13" s="524"/>
      <c r="P13" s="524"/>
      <c r="Q13" s="524"/>
      <c r="R13" s="524"/>
      <c r="S13" s="524"/>
      <c r="T13" s="524"/>
      <c r="U13" s="524"/>
      <c r="V13" s="524"/>
      <c r="W13" s="524"/>
      <c r="X13" s="524"/>
      <c r="Y13" s="524"/>
      <c r="Z13" s="524"/>
      <c r="AA13" s="524"/>
      <c r="AB13" s="524"/>
      <c r="AC13" s="524"/>
    </row>
    <row r="14" spans="1:33" ht="15" customHeight="1">
      <c r="D14" s="520" t="s">
        <v>10</v>
      </c>
      <c r="E14" s="520"/>
      <c r="F14" s="520"/>
      <c r="G14" s="520"/>
      <c r="H14" s="520"/>
      <c r="I14" s="520"/>
      <c r="L14" s="524">
        <f>★入力シート!G113</f>
        <v>0</v>
      </c>
      <c r="M14" s="524"/>
      <c r="N14" s="524"/>
      <c r="O14" s="524"/>
      <c r="P14" s="524"/>
      <c r="Q14" s="524"/>
      <c r="R14" s="524"/>
      <c r="S14" s="524"/>
      <c r="T14" s="524"/>
      <c r="U14" s="524"/>
      <c r="V14" s="524"/>
      <c r="W14" s="524"/>
      <c r="X14" s="524"/>
      <c r="Y14" s="524"/>
      <c r="Z14" s="524"/>
      <c r="AA14" s="524"/>
      <c r="AB14" s="524"/>
      <c r="AC14" s="524"/>
    </row>
    <row r="15" spans="1:33" s="105" customFormat="1" ht="5.0999999999999996" customHeight="1">
      <c r="D15" s="108"/>
      <c r="E15" s="108"/>
      <c r="F15" s="108"/>
      <c r="G15" s="108"/>
      <c r="H15" s="108"/>
      <c r="I15" s="108"/>
    </row>
    <row r="16" spans="1:33" ht="15" customHeight="1">
      <c r="A16" s="517" t="s">
        <v>297</v>
      </c>
      <c r="B16" s="517"/>
      <c r="C16" s="517"/>
      <c r="D16" s="517"/>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row>
    <row r="17" spans="1:33" ht="15" customHeight="1">
      <c r="C17" s="520" t="s">
        <v>37</v>
      </c>
      <c r="D17" s="520"/>
      <c r="E17" s="521" t="s">
        <v>262</v>
      </c>
      <c r="F17" s="521"/>
      <c r="G17" s="521"/>
      <c r="H17" s="523">
        <f>★入力シート!G155</f>
        <v>0</v>
      </c>
      <c r="I17" s="523"/>
      <c r="J17" s="523"/>
      <c r="K17" s="523"/>
      <c r="N17" s="521" t="s">
        <v>263</v>
      </c>
      <c r="O17" s="521"/>
      <c r="P17" s="521"/>
      <c r="Q17" s="523">
        <f>★入力シート!G156</f>
        <v>0</v>
      </c>
      <c r="R17" s="523"/>
      <c r="S17" s="523"/>
      <c r="T17" s="523"/>
    </row>
    <row r="18" spans="1:33" ht="15" customHeight="1">
      <c r="C18" s="520" t="s">
        <v>39</v>
      </c>
      <c r="D18" s="520"/>
      <c r="E18" s="521" t="s">
        <v>262</v>
      </c>
      <c r="F18" s="521"/>
      <c r="G18" s="521"/>
      <c r="H18" s="523">
        <f>★入力シート!G157</f>
        <v>0</v>
      </c>
      <c r="I18" s="523"/>
      <c r="J18" s="523"/>
      <c r="K18" s="523"/>
      <c r="N18" s="521" t="s">
        <v>263</v>
      </c>
      <c r="O18" s="521"/>
      <c r="P18" s="521"/>
      <c r="Q18" s="523">
        <f>★入力シート!G158</f>
        <v>0</v>
      </c>
      <c r="R18" s="523"/>
      <c r="S18" s="523"/>
      <c r="T18" s="523"/>
    </row>
    <row r="20" spans="1:33" ht="15" customHeight="1">
      <c r="C20" s="526" t="s">
        <v>276</v>
      </c>
      <c r="D20" s="527"/>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3"/>
    </row>
    <row r="21" spans="1:33" ht="15" customHeight="1">
      <c r="A21" s="114"/>
      <c r="B21" s="114"/>
      <c r="C21" s="563">
        <f>★入力シート!G159</f>
        <v>0</v>
      </c>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5"/>
    </row>
    <row r="22" spans="1:33" ht="15" customHeight="1">
      <c r="A22" s="114"/>
      <c r="B22" s="114"/>
      <c r="C22" s="566"/>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8"/>
    </row>
    <row r="23" spans="1:33" ht="15" customHeight="1">
      <c r="A23" s="114"/>
      <c r="B23" s="114"/>
      <c r="C23" s="566"/>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8"/>
    </row>
    <row r="24" spans="1:33" ht="15" customHeight="1">
      <c r="A24" s="114"/>
      <c r="B24" s="114"/>
      <c r="C24" s="566"/>
      <c r="D24" s="567"/>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8"/>
    </row>
    <row r="25" spans="1:33" ht="15" customHeight="1">
      <c r="A25" s="114"/>
      <c r="B25" s="114"/>
      <c r="C25" s="566"/>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8"/>
    </row>
    <row r="26" spans="1:33" ht="15" customHeight="1">
      <c r="A26" s="115"/>
      <c r="B26" s="115"/>
      <c r="C26" s="569"/>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1"/>
    </row>
    <row r="27" spans="1:33" s="105" customFormat="1" ht="5.0999999999999996" customHeight="1">
      <c r="A27" s="116"/>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row>
    <row r="28" spans="1:33" ht="15" customHeight="1" thickBot="1">
      <c r="A28" s="517" t="s">
        <v>298</v>
      </c>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row>
    <row r="29" spans="1:33" ht="15" customHeight="1">
      <c r="A29" s="537" t="s">
        <v>278</v>
      </c>
      <c r="B29" s="538"/>
      <c r="C29" s="538"/>
      <c r="D29" s="538"/>
      <c r="E29" s="538"/>
      <c r="F29" s="538"/>
      <c r="G29" s="538"/>
      <c r="H29" s="538"/>
      <c r="I29" s="538"/>
      <c r="J29" s="538"/>
      <c r="K29" s="538"/>
      <c r="L29" s="572" t="s">
        <v>363</v>
      </c>
      <c r="M29" s="573"/>
      <c r="N29" s="573"/>
      <c r="O29" s="573"/>
      <c r="P29" s="573"/>
      <c r="Q29" s="573"/>
      <c r="R29" s="573"/>
      <c r="S29" s="573"/>
      <c r="T29" s="573"/>
      <c r="U29" s="573"/>
      <c r="V29" s="574"/>
      <c r="W29" s="547" t="s">
        <v>362</v>
      </c>
      <c r="X29" s="547"/>
      <c r="Y29" s="547"/>
      <c r="Z29" s="547"/>
      <c r="AA29" s="547"/>
      <c r="AB29" s="547"/>
      <c r="AC29" s="547"/>
      <c r="AD29" s="547"/>
      <c r="AE29" s="547"/>
      <c r="AF29" s="547"/>
      <c r="AG29" s="548"/>
    </row>
    <row r="30" spans="1:33" ht="15" customHeight="1">
      <c r="A30" s="540"/>
      <c r="B30" s="541"/>
      <c r="C30" s="541"/>
      <c r="D30" s="541"/>
      <c r="E30" s="541"/>
      <c r="F30" s="541"/>
      <c r="G30" s="541"/>
      <c r="H30" s="541"/>
      <c r="I30" s="541"/>
      <c r="J30" s="541"/>
      <c r="K30" s="541"/>
      <c r="L30" s="575" t="s">
        <v>280</v>
      </c>
      <c r="M30" s="550">
        <f>L45/1.1</f>
        <v>0</v>
      </c>
      <c r="N30" s="550"/>
      <c r="O30" s="550"/>
      <c r="P30" s="550"/>
      <c r="Q30" s="550"/>
      <c r="R30" s="550"/>
      <c r="S30" s="550"/>
      <c r="T30" s="550"/>
      <c r="U30" s="163"/>
      <c r="V30" s="165"/>
      <c r="W30" s="527" t="s">
        <v>299</v>
      </c>
      <c r="X30" s="550">
        <f>W45/1.1</f>
        <v>0</v>
      </c>
      <c r="Y30" s="550"/>
      <c r="Z30" s="550"/>
      <c r="AA30" s="550"/>
      <c r="AB30" s="550"/>
      <c r="AC30" s="550"/>
      <c r="AD30" s="550"/>
      <c r="AE30" s="550"/>
      <c r="AF30" s="118"/>
      <c r="AG30" s="119"/>
    </row>
    <row r="31" spans="1:33" ht="15" customHeight="1" thickBot="1">
      <c r="A31" s="540"/>
      <c r="B31" s="541"/>
      <c r="C31" s="541"/>
      <c r="D31" s="541"/>
      <c r="E31" s="541"/>
      <c r="F31" s="541"/>
      <c r="G31" s="541"/>
      <c r="H31" s="541"/>
      <c r="I31" s="541"/>
      <c r="J31" s="541"/>
      <c r="K31" s="541"/>
      <c r="L31" s="576"/>
      <c r="M31" s="551"/>
      <c r="N31" s="551"/>
      <c r="O31" s="551"/>
      <c r="P31" s="551"/>
      <c r="Q31" s="551"/>
      <c r="R31" s="551"/>
      <c r="S31" s="551"/>
      <c r="T31" s="551"/>
      <c r="U31" s="110" t="s">
        <v>45</v>
      </c>
      <c r="V31" s="166"/>
      <c r="W31" s="577"/>
      <c r="X31" s="561"/>
      <c r="Y31" s="561"/>
      <c r="Z31" s="561"/>
      <c r="AA31" s="561"/>
      <c r="AB31" s="561"/>
      <c r="AC31" s="561"/>
      <c r="AD31" s="561"/>
      <c r="AE31" s="561"/>
      <c r="AF31" s="115" t="s">
        <v>45</v>
      </c>
      <c r="AG31" s="127"/>
    </row>
    <row r="32" spans="1:33" ht="9.9499999999999993" customHeight="1">
      <c r="A32" s="540"/>
      <c r="B32" s="541"/>
      <c r="C32" s="541"/>
      <c r="D32" s="541"/>
      <c r="E32" s="541"/>
      <c r="F32" s="541"/>
      <c r="G32" s="541"/>
      <c r="H32" s="541"/>
      <c r="I32" s="541"/>
      <c r="J32" s="541"/>
      <c r="K32" s="541"/>
      <c r="L32" s="170"/>
      <c r="M32" s="114"/>
      <c r="N32" s="114"/>
      <c r="O32" s="114"/>
      <c r="P32" s="114"/>
      <c r="Q32" s="114"/>
      <c r="R32" s="114"/>
      <c r="S32" s="114"/>
      <c r="T32" s="114"/>
      <c r="U32" s="114"/>
      <c r="V32" s="114"/>
      <c r="W32" s="168"/>
      <c r="X32" s="168"/>
      <c r="Y32" s="168"/>
      <c r="Z32" s="168"/>
      <c r="AA32" s="168"/>
      <c r="AB32" s="168"/>
      <c r="AC32" s="168"/>
      <c r="AD32" s="168"/>
      <c r="AE32" s="168"/>
      <c r="AF32" s="168"/>
      <c r="AG32" s="169"/>
    </row>
    <row r="33" spans="1:33" ht="15" customHeight="1">
      <c r="A33" s="540"/>
      <c r="B33" s="541"/>
      <c r="C33" s="541"/>
      <c r="D33" s="541"/>
      <c r="E33" s="541"/>
      <c r="F33" s="541"/>
      <c r="G33" s="541"/>
      <c r="H33" s="541"/>
      <c r="I33" s="541"/>
      <c r="J33" s="541"/>
      <c r="K33" s="541"/>
      <c r="L33" s="578" t="s">
        <v>300</v>
      </c>
      <c r="M33" s="579"/>
      <c r="N33" s="579"/>
      <c r="O33" s="579"/>
      <c r="P33" s="579"/>
      <c r="Q33" s="579"/>
      <c r="R33" s="579"/>
      <c r="S33" s="579"/>
      <c r="T33" s="579"/>
      <c r="U33" s="579"/>
      <c r="V33" s="579"/>
      <c r="W33" s="579"/>
      <c r="X33" s="579"/>
      <c r="Y33" s="579"/>
      <c r="Z33" s="579"/>
      <c r="AA33" s="579"/>
      <c r="AB33" s="579"/>
      <c r="AC33" s="579"/>
      <c r="AD33" s="579"/>
      <c r="AE33" s="579"/>
      <c r="AF33" s="579"/>
      <c r="AG33" s="580"/>
    </row>
    <row r="34" spans="1:33" ht="15" customHeight="1">
      <c r="A34" s="540"/>
      <c r="B34" s="541"/>
      <c r="C34" s="541"/>
      <c r="D34" s="541"/>
      <c r="E34" s="541"/>
      <c r="F34" s="541"/>
      <c r="G34" s="541"/>
      <c r="H34" s="541"/>
      <c r="I34" s="541"/>
      <c r="J34" s="541"/>
      <c r="K34" s="541"/>
      <c r="L34" s="582" t="s">
        <v>301</v>
      </c>
      <c r="M34" s="583"/>
      <c r="N34" s="583"/>
      <c r="O34" s="583"/>
      <c r="P34" s="583"/>
      <c r="Q34" s="583"/>
      <c r="R34" s="583"/>
      <c r="S34" s="583"/>
      <c r="T34" s="583"/>
      <c r="U34" s="583"/>
      <c r="V34" s="584"/>
      <c r="W34" s="583" t="s">
        <v>302</v>
      </c>
      <c r="X34" s="583"/>
      <c r="Y34" s="583"/>
      <c r="Z34" s="583"/>
      <c r="AA34" s="583"/>
      <c r="AB34" s="583"/>
      <c r="AC34" s="583"/>
      <c r="AD34" s="583"/>
      <c r="AE34" s="583"/>
      <c r="AF34" s="583"/>
      <c r="AG34" s="585"/>
    </row>
    <row r="35" spans="1:33" ht="15" customHeight="1">
      <c r="A35" s="540"/>
      <c r="B35" s="541"/>
      <c r="C35" s="541"/>
      <c r="D35" s="541"/>
      <c r="E35" s="541"/>
      <c r="F35" s="541"/>
      <c r="G35" s="541"/>
      <c r="H35" s="541"/>
      <c r="I35" s="541"/>
      <c r="J35" s="541"/>
      <c r="K35" s="541"/>
      <c r="L35" s="170"/>
      <c r="M35" s="561">
        <f>★入力シート!G166</f>
        <v>0</v>
      </c>
      <c r="N35" s="561"/>
      <c r="O35" s="561"/>
      <c r="P35" s="561"/>
      <c r="Q35" s="561"/>
      <c r="R35" s="561"/>
      <c r="S35" s="561"/>
      <c r="T35" s="561"/>
      <c r="U35" s="125" t="s">
        <v>45</v>
      </c>
      <c r="V35" s="126"/>
      <c r="W35" s="114"/>
      <c r="X35" s="561">
        <f>★入力シート!G170</f>
        <v>0</v>
      </c>
      <c r="Y35" s="561"/>
      <c r="Z35" s="561"/>
      <c r="AA35" s="561"/>
      <c r="AB35" s="561"/>
      <c r="AC35" s="561"/>
      <c r="AD35" s="561"/>
      <c r="AE35" s="561"/>
      <c r="AF35" s="125" t="s">
        <v>45</v>
      </c>
      <c r="AG35" s="167"/>
    </row>
    <row r="36" spans="1:33" ht="15" customHeight="1">
      <c r="A36" s="540"/>
      <c r="B36" s="541"/>
      <c r="C36" s="541"/>
      <c r="D36" s="541"/>
      <c r="E36" s="541"/>
      <c r="F36" s="541"/>
      <c r="G36" s="541"/>
      <c r="H36" s="541"/>
      <c r="I36" s="541"/>
      <c r="J36" s="541"/>
      <c r="K36" s="541"/>
      <c r="L36" s="578" t="s">
        <v>303</v>
      </c>
      <c r="M36" s="579"/>
      <c r="N36" s="579"/>
      <c r="O36" s="579"/>
      <c r="P36" s="579"/>
      <c r="Q36" s="579"/>
      <c r="R36" s="579"/>
      <c r="S36" s="579"/>
      <c r="T36" s="579"/>
      <c r="U36" s="579"/>
      <c r="V36" s="586"/>
      <c r="W36" s="587" t="s">
        <v>304</v>
      </c>
      <c r="X36" s="579"/>
      <c r="Y36" s="579"/>
      <c r="Z36" s="579"/>
      <c r="AA36" s="579"/>
      <c r="AB36" s="579"/>
      <c r="AC36" s="579"/>
      <c r="AD36" s="579"/>
      <c r="AE36" s="579"/>
      <c r="AF36" s="579"/>
      <c r="AG36" s="580"/>
    </row>
    <row r="37" spans="1:33" ht="15" customHeight="1">
      <c r="A37" s="540"/>
      <c r="B37" s="541"/>
      <c r="C37" s="541"/>
      <c r="D37" s="541"/>
      <c r="E37" s="541"/>
      <c r="F37" s="541"/>
      <c r="G37" s="541"/>
      <c r="H37" s="541"/>
      <c r="I37" s="541"/>
      <c r="J37" s="541"/>
      <c r="K37" s="541"/>
      <c r="L37" s="170"/>
      <c r="M37" s="561">
        <f>★入力シート!G167</f>
        <v>0</v>
      </c>
      <c r="N37" s="561"/>
      <c r="O37" s="561"/>
      <c r="P37" s="561"/>
      <c r="Q37" s="561"/>
      <c r="R37" s="561"/>
      <c r="S37" s="561"/>
      <c r="T37" s="561"/>
      <c r="U37" s="125" t="s">
        <v>45</v>
      </c>
      <c r="V37" s="126"/>
      <c r="W37" s="114"/>
      <c r="X37" s="561">
        <f>★入力シート!G171</f>
        <v>0</v>
      </c>
      <c r="Y37" s="561"/>
      <c r="Z37" s="561"/>
      <c r="AA37" s="561"/>
      <c r="AB37" s="561"/>
      <c r="AC37" s="561"/>
      <c r="AD37" s="561"/>
      <c r="AE37" s="561"/>
      <c r="AF37" s="125" t="s">
        <v>45</v>
      </c>
      <c r="AG37" s="167"/>
    </row>
    <row r="38" spans="1:33" ht="15" customHeight="1">
      <c r="A38" s="540"/>
      <c r="B38" s="541"/>
      <c r="C38" s="541"/>
      <c r="D38" s="541"/>
      <c r="E38" s="541"/>
      <c r="F38" s="541"/>
      <c r="G38" s="541"/>
      <c r="H38" s="541"/>
      <c r="I38" s="541"/>
      <c r="J38" s="541"/>
      <c r="K38" s="541"/>
      <c r="L38" s="578" t="s">
        <v>305</v>
      </c>
      <c r="M38" s="579"/>
      <c r="N38" s="579"/>
      <c r="O38" s="579"/>
      <c r="P38" s="579"/>
      <c r="Q38" s="579"/>
      <c r="R38" s="579"/>
      <c r="S38" s="579"/>
      <c r="T38" s="579"/>
      <c r="U38" s="579"/>
      <c r="V38" s="586"/>
      <c r="W38" s="164" t="s">
        <v>306</v>
      </c>
      <c r="X38" s="164"/>
      <c r="Y38" s="164"/>
      <c r="Z38" s="164"/>
      <c r="AA38" s="164"/>
      <c r="AB38" s="164"/>
      <c r="AC38" s="164"/>
      <c r="AD38" s="164"/>
      <c r="AE38" s="164"/>
      <c r="AF38" s="164"/>
      <c r="AG38" s="171"/>
    </row>
    <row r="39" spans="1:33" ht="15" customHeight="1">
      <c r="A39" s="540"/>
      <c r="B39" s="541"/>
      <c r="C39" s="541"/>
      <c r="D39" s="541"/>
      <c r="E39" s="541"/>
      <c r="F39" s="541"/>
      <c r="G39" s="541"/>
      <c r="H39" s="541"/>
      <c r="I39" s="541"/>
      <c r="J39" s="541"/>
      <c r="K39" s="541"/>
      <c r="L39" s="170"/>
      <c r="M39" s="561">
        <f>★入力シート!G168</f>
        <v>0</v>
      </c>
      <c r="N39" s="561"/>
      <c r="O39" s="561"/>
      <c r="P39" s="561"/>
      <c r="Q39" s="561"/>
      <c r="R39" s="561"/>
      <c r="S39" s="561"/>
      <c r="T39" s="561"/>
      <c r="U39" s="125" t="s">
        <v>45</v>
      </c>
      <c r="V39" s="126"/>
      <c r="W39" s="114"/>
      <c r="X39" s="561">
        <f>★入力シート!G172</f>
        <v>0</v>
      </c>
      <c r="Y39" s="561"/>
      <c r="Z39" s="561"/>
      <c r="AA39" s="561"/>
      <c r="AB39" s="561"/>
      <c r="AC39" s="561"/>
      <c r="AD39" s="561"/>
      <c r="AE39" s="561"/>
      <c r="AF39" s="125" t="s">
        <v>45</v>
      </c>
      <c r="AG39" s="167"/>
    </row>
    <row r="40" spans="1:33" ht="15" customHeight="1">
      <c r="A40" s="540"/>
      <c r="B40" s="541"/>
      <c r="C40" s="541"/>
      <c r="D40" s="541"/>
      <c r="E40" s="541"/>
      <c r="F40" s="541"/>
      <c r="G40" s="541"/>
      <c r="H40" s="541"/>
      <c r="I40" s="541"/>
      <c r="J40" s="541"/>
      <c r="K40" s="541"/>
      <c r="L40" s="578" t="s">
        <v>307</v>
      </c>
      <c r="M40" s="579"/>
      <c r="N40" s="579"/>
      <c r="O40" s="579"/>
      <c r="P40" s="579"/>
      <c r="Q40" s="579"/>
      <c r="R40" s="579"/>
      <c r="S40" s="579"/>
      <c r="T40" s="579"/>
      <c r="U40" s="579"/>
      <c r="V40" s="586"/>
      <c r="W40" s="114"/>
      <c r="X40" s="114"/>
      <c r="Y40" s="114"/>
      <c r="Z40" s="114"/>
      <c r="AA40" s="114"/>
      <c r="AB40" s="114"/>
      <c r="AC40" s="114"/>
      <c r="AD40" s="114"/>
      <c r="AE40" s="114"/>
      <c r="AF40" s="114"/>
      <c r="AG40" s="172"/>
    </row>
    <row r="41" spans="1:33" ht="15" customHeight="1" thickBot="1">
      <c r="A41" s="543"/>
      <c r="B41" s="544"/>
      <c r="C41" s="544"/>
      <c r="D41" s="544"/>
      <c r="E41" s="544"/>
      <c r="F41" s="544"/>
      <c r="G41" s="544"/>
      <c r="H41" s="544"/>
      <c r="I41" s="544"/>
      <c r="J41" s="544"/>
      <c r="K41" s="544"/>
      <c r="L41" s="173"/>
      <c r="M41" s="581">
        <f>★入力シート!G169</f>
        <v>0</v>
      </c>
      <c r="N41" s="581"/>
      <c r="O41" s="581"/>
      <c r="P41" s="581"/>
      <c r="Q41" s="581"/>
      <c r="R41" s="581"/>
      <c r="S41" s="581"/>
      <c r="T41" s="581"/>
      <c r="U41" s="174" t="s">
        <v>45</v>
      </c>
      <c r="V41" s="175"/>
      <c r="W41" s="176"/>
      <c r="X41" s="176"/>
      <c r="Y41" s="176"/>
      <c r="Z41" s="176"/>
      <c r="AA41" s="176"/>
      <c r="AB41" s="176"/>
      <c r="AC41" s="176"/>
      <c r="AD41" s="176"/>
      <c r="AE41" s="176"/>
      <c r="AF41" s="176"/>
      <c r="AG41" s="177"/>
    </row>
    <row r="42" spans="1:33" ht="15" customHeight="1">
      <c r="A42" s="552" t="s">
        <v>308</v>
      </c>
      <c r="B42" s="553"/>
      <c r="C42" s="553"/>
      <c r="D42" s="553"/>
      <c r="E42" s="553"/>
      <c r="F42" s="553"/>
      <c r="G42" s="553"/>
      <c r="H42" s="553"/>
      <c r="I42" s="553"/>
      <c r="J42" s="553"/>
      <c r="K42" s="553"/>
      <c r="L42" s="588" t="s">
        <v>283</v>
      </c>
      <c r="M42" s="589"/>
      <c r="N42" s="589"/>
      <c r="O42" s="589"/>
      <c r="P42" s="589"/>
      <c r="Q42" s="589"/>
      <c r="R42" s="589"/>
      <c r="S42" s="589"/>
      <c r="T42" s="589"/>
      <c r="U42" s="589"/>
      <c r="V42" s="589"/>
      <c r="W42" s="588" t="s">
        <v>284</v>
      </c>
      <c r="X42" s="589"/>
      <c r="Y42" s="589"/>
      <c r="Z42" s="589"/>
      <c r="AA42" s="589"/>
      <c r="AB42" s="589"/>
      <c r="AC42" s="589"/>
      <c r="AD42" s="589"/>
      <c r="AE42" s="589"/>
      <c r="AF42" s="589"/>
      <c r="AG42" s="589"/>
    </row>
    <row r="43" spans="1:33" ht="15" customHeight="1">
      <c r="A43" s="554"/>
      <c r="B43" s="554"/>
      <c r="C43" s="554"/>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row>
    <row r="44" spans="1:33" ht="15" customHeight="1">
      <c r="A44" s="555" t="s">
        <v>285</v>
      </c>
      <c r="B44" s="556"/>
      <c r="C44" s="556"/>
      <c r="D44" s="556"/>
      <c r="E44" s="556"/>
      <c r="F44" s="556"/>
      <c r="G44" s="556"/>
      <c r="H44" s="556"/>
      <c r="I44" s="556"/>
      <c r="J44" s="556"/>
      <c r="K44" s="557"/>
      <c r="L44" s="555" t="s">
        <v>286</v>
      </c>
      <c r="M44" s="556"/>
      <c r="N44" s="556"/>
      <c r="O44" s="556"/>
      <c r="P44" s="556"/>
      <c r="Q44" s="556"/>
      <c r="R44" s="556"/>
      <c r="S44" s="556"/>
      <c r="T44" s="556"/>
      <c r="U44" s="556"/>
      <c r="V44" s="557"/>
      <c r="W44" s="555" t="s">
        <v>287</v>
      </c>
      <c r="X44" s="556"/>
      <c r="Y44" s="556"/>
      <c r="Z44" s="556"/>
      <c r="AA44" s="556"/>
      <c r="AB44" s="556"/>
      <c r="AC44" s="556"/>
      <c r="AD44" s="556"/>
      <c r="AE44" s="556"/>
      <c r="AF44" s="556"/>
      <c r="AG44" s="557"/>
    </row>
    <row r="45" spans="1:33" ht="15" customHeight="1">
      <c r="A45" s="558">
        <f>L45+W45</f>
        <v>0</v>
      </c>
      <c r="B45" s="561"/>
      <c r="C45" s="561"/>
      <c r="D45" s="561"/>
      <c r="E45" s="561"/>
      <c r="F45" s="561"/>
      <c r="G45" s="561"/>
      <c r="H45" s="561"/>
      <c r="I45" s="561"/>
      <c r="J45" s="122"/>
      <c r="K45" s="123"/>
      <c r="L45" s="558">
        <f>★入力シート!G165</f>
        <v>0</v>
      </c>
      <c r="M45" s="561"/>
      <c r="N45" s="561"/>
      <c r="O45" s="561"/>
      <c r="P45" s="561"/>
      <c r="Q45" s="561"/>
      <c r="R45" s="561"/>
      <c r="S45" s="561"/>
      <c r="T45" s="561"/>
      <c r="U45" s="122"/>
      <c r="V45" s="123"/>
      <c r="W45" s="558">
        <f>★入力シート!G173</f>
        <v>0</v>
      </c>
      <c r="X45" s="561"/>
      <c r="Y45" s="561"/>
      <c r="Z45" s="561"/>
      <c r="AA45" s="561"/>
      <c r="AB45" s="561"/>
      <c r="AC45" s="561"/>
      <c r="AD45" s="561"/>
      <c r="AE45" s="561"/>
      <c r="AF45" s="122"/>
      <c r="AG45" s="123"/>
    </row>
    <row r="46" spans="1:33" ht="15" customHeight="1">
      <c r="A46" s="562"/>
      <c r="B46" s="551"/>
      <c r="C46" s="551"/>
      <c r="D46" s="551"/>
      <c r="E46" s="551"/>
      <c r="F46" s="551"/>
      <c r="G46" s="551"/>
      <c r="H46" s="551"/>
      <c r="I46" s="551"/>
      <c r="J46" s="124" t="s">
        <v>45</v>
      </c>
      <c r="K46" s="120"/>
      <c r="L46" s="562"/>
      <c r="M46" s="551"/>
      <c r="N46" s="551"/>
      <c r="O46" s="551"/>
      <c r="P46" s="551"/>
      <c r="Q46" s="551"/>
      <c r="R46" s="551"/>
      <c r="S46" s="551"/>
      <c r="T46" s="551"/>
      <c r="U46" s="110" t="s">
        <v>45</v>
      </c>
      <c r="V46" s="121"/>
      <c r="W46" s="562"/>
      <c r="X46" s="551"/>
      <c r="Y46" s="551"/>
      <c r="Z46" s="551"/>
      <c r="AA46" s="551"/>
      <c r="AB46" s="551"/>
      <c r="AC46" s="551"/>
      <c r="AD46" s="551"/>
      <c r="AE46" s="551"/>
      <c r="AF46" s="110" t="s">
        <v>45</v>
      </c>
      <c r="AG46" s="121"/>
    </row>
    <row r="48" spans="1:33" ht="15" customHeight="1">
      <c r="A48" s="537" t="s">
        <v>288</v>
      </c>
      <c r="B48" s="538"/>
      <c r="C48" s="538"/>
      <c r="D48" s="538"/>
      <c r="E48" s="538"/>
      <c r="F48" s="538"/>
      <c r="G48" s="538"/>
      <c r="H48" s="538"/>
      <c r="I48" s="538"/>
      <c r="J48" s="538"/>
      <c r="K48" s="539"/>
      <c r="L48" s="546" t="s">
        <v>364</v>
      </c>
      <c r="M48" s="547"/>
      <c r="N48" s="547"/>
      <c r="O48" s="547"/>
      <c r="P48" s="547"/>
      <c r="Q48" s="547"/>
      <c r="R48" s="547"/>
      <c r="S48" s="547"/>
      <c r="T48" s="547"/>
      <c r="U48" s="547"/>
      <c r="V48" s="548"/>
      <c r="W48" s="546" t="s">
        <v>365</v>
      </c>
      <c r="X48" s="547"/>
      <c r="Y48" s="547"/>
      <c r="Z48" s="547"/>
      <c r="AA48" s="547"/>
      <c r="AB48" s="547"/>
      <c r="AC48" s="547"/>
      <c r="AD48" s="547"/>
      <c r="AE48" s="547"/>
      <c r="AF48" s="547"/>
      <c r="AG48" s="548"/>
    </row>
    <row r="49" spans="1:33" ht="15" customHeight="1">
      <c r="A49" s="540"/>
      <c r="B49" s="541"/>
      <c r="C49" s="541"/>
      <c r="D49" s="541"/>
      <c r="E49" s="541"/>
      <c r="F49" s="541"/>
      <c r="G49" s="541"/>
      <c r="H49" s="541"/>
      <c r="I49" s="541"/>
      <c r="J49" s="541"/>
      <c r="K49" s="542"/>
      <c r="L49" s="526" t="s">
        <v>309</v>
      </c>
      <c r="M49" s="550">
        <f>L54/1.1</f>
        <v>0</v>
      </c>
      <c r="N49" s="550"/>
      <c r="O49" s="550"/>
      <c r="P49" s="550"/>
      <c r="Q49" s="550"/>
      <c r="R49" s="550"/>
      <c r="S49" s="550"/>
      <c r="T49" s="550"/>
      <c r="U49" s="118"/>
      <c r="V49" s="119"/>
      <c r="W49" s="526" t="s">
        <v>310</v>
      </c>
      <c r="X49" s="550">
        <f>W54/1.1</f>
        <v>0</v>
      </c>
      <c r="Y49" s="550"/>
      <c r="Z49" s="550"/>
      <c r="AA49" s="550"/>
      <c r="AB49" s="550"/>
      <c r="AC49" s="550"/>
      <c r="AD49" s="550"/>
      <c r="AE49" s="550"/>
      <c r="AF49" s="118"/>
      <c r="AG49" s="119"/>
    </row>
    <row r="50" spans="1:33" ht="15" customHeight="1">
      <c r="A50" s="543"/>
      <c r="B50" s="544"/>
      <c r="C50" s="544"/>
      <c r="D50" s="544"/>
      <c r="E50" s="544"/>
      <c r="F50" s="544"/>
      <c r="G50" s="544"/>
      <c r="H50" s="544"/>
      <c r="I50" s="544"/>
      <c r="J50" s="544"/>
      <c r="K50" s="545"/>
      <c r="L50" s="549"/>
      <c r="M50" s="551"/>
      <c r="N50" s="551"/>
      <c r="O50" s="551"/>
      <c r="P50" s="551"/>
      <c r="Q50" s="551"/>
      <c r="R50" s="551"/>
      <c r="S50" s="551"/>
      <c r="T50" s="551"/>
      <c r="U50" s="110" t="s">
        <v>45</v>
      </c>
      <c r="V50" s="120"/>
      <c r="W50" s="549"/>
      <c r="X50" s="551"/>
      <c r="Y50" s="551"/>
      <c r="Z50" s="551"/>
      <c r="AA50" s="551"/>
      <c r="AB50" s="551"/>
      <c r="AC50" s="551"/>
      <c r="AD50" s="551"/>
      <c r="AE50" s="551"/>
      <c r="AF50" s="110" t="s">
        <v>45</v>
      </c>
      <c r="AG50" s="121"/>
    </row>
    <row r="51" spans="1:33" ht="15" customHeight="1">
      <c r="A51" s="552" t="s">
        <v>290</v>
      </c>
      <c r="B51" s="553"/>
      <c r="C51" s="553"/>
      <c r="D51" s="553"/>
      <c r="E51" s="553"/>
      <c r="F51" s="553"/>
      <c r="G51" s="553"/>
      <c r="H51" s="553"/>
      <c r="I51" s="553"/>
      <c r="J51" s="553"/>
      <c r="K51" s="553"/>
      <c r="L51" s="552" t="s">
        <v>291</v>
      </c>
      <c r="M51" s="553"/>
      <c r="N51" s="553"/>
      <c r="O51" s="553"/>
      <c r="P51" s="553"/>
      <c r="Q51" s="553"/>
      <c r="R51" s="553"/>
      <c r="S51" s="553"/>
      <c r="T51" s="553"/>
      <c r="U51" s="553"/>
      <c r="V51" s="553"/>
      <c r="W51" s="552" t="s">
        <v>292</v>
      </c>
      <c r="X51" s="553"/>
      <c r="Y51" s="553"/>
      <c r="Z51" s="553"/>
      <c r="AA51" s="553"/>
      <c r="AB51" s="553"/>
      <c r="AC51" s="553"/>
      <c r="AD51" s="553"/>
      <c r="AE51" s="553"/>
      <c r="AF51" s="553"/>
      <c r="AG51" s="553"/>
    </row>
    <row r="52" spans="1:33" ht="15" customHeight="1">
      <c r="A52" s="554"/>
      <c r="B52" s="554"/>
      <c r="C52" s="554"/>
      <c r="D52" s="554"/>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row>
    <row r="53" spans="1:33" ht="15" customHeight="1">
      <c r="A53" s="555" t="s">
        <v>311</v>
      </c>
      <c r="B53" s="556"/>
      <c r="C53" s="556"/>
      <c r="D53" s="556"/>
      <c r="E53" s="556"/>
      <c r="F53" s="556"/>
      <c r="G53" s="556"/>
      <c r="H53" s="556"/>
      <c r="I53" s="556"/>
      <c r="J53" s="556"/>
      <c r="K53" s="557"/>
      <c r="L53" s="555" t="s">
        <v>312</v>
      </c>
      <c r="M53" s="556"/>
      <c r="N53" s="556"/>
      <c r="O53" s="556"/>
      <c r="P53" s="556"/>
      <c r="Q53" s="556"/>
      <c r="R53" s="556"/>
      <c r="S53" s="556"/>
      <c r="T53" s="556"/>
      <c r="U53" s="556"/>
      <c r="V53" s="557"/>
      <c r="W53" s="555" t="s">
        <v>313</v>
      </c>
      <c r="X53" s="556"/>
      <c r="Y53" s="556"/>
      <c r="Z53" s="556"/>
      <c r="AA53" s="556"/>
      <c r="AB53" s="556"/>
      <c r="AC53" s="556"/>
      <c r="AD53" s="556"/>
      <c r="AE53" s="556"/>
      <c r="AF53" s="556"/>
      <c r="AG53" s="557"/>
    </row>
    <row r="54" spans="1:33" ht="15" customHeight="1">
      <c r="A54" s="558">
        <f>L54+W54</f>
        <v>0</v>
      </c>
      <c r="B54" s="561"/>
      <c r="C54" s="561"/>
      <c r="D54" s="561"/>
      <c r="E54" s="561"/>
      <c r="F54" s="561"/>
      <c r="G54" s="561"/>
      <c r="H54" s="561"/>
      <c r="I54" s="561"/>
      <c r="J54" s="122"/>
      <c r="K54" s="123"/>
      <c r="L54" s="558">
        <f>★入力シート!G174</f>
        <v>0</v>
      </c>
      <c r="M54" s="561"/>
      <c r="N54" s="561"/>
      <c r="O54" s="561"/>
      <c r="P54" s="561"/>
      <c r="Q54" s="561"/>
      <c r="R54" s="561"/>
      <c r="S54" s="561"/>
      <c r="T54" s="561"/>
      <c r="U54" s="122"/>
      <c r="V54" s="123"/>
      <c r="W54" s="558">
        <f>★入力シート!G175</f>
        <v>0</v>
      </c>
      <c r="X54" s="561"/>
      <c r="Y54" s="561"/>
      <c r="Z54" s="561"/>
      <c r="AA54" s="561"/>
      <c r="AB54" s="561"/>
      <c r="AC54" s="561"/>
      <c r="AD54" s="561"/>
      <c r="AE54" s="561"/>
      <c r="AF54" s="122"/>
      <c r="AG54" s="123"/>
    </row>
    <row r="55" spans="1:33" ht="15" customHeight="1">
      <c r="A55" s="562"/>
      <c r="B55" s="551"/>
      <c r="C55" s="551"/>
      <c r="D55" s="551"/>
      <c r="E55" s="551"/>
      <c r="F55" s="551"/>
      <c r="G55" s="551"/>
      <c r="H55" s="551"/>
      <c r="I55" s="551"/>
      <c r="J55" s="124" t="s">
        <v>45</v>
      </c>
      <c r="K55" s="120"/>
      <c r="L55" s="562"/>
      <c r="M55" s="551"/>
      <c r="N55" s="551"/>
      <c r="O55" s="551"/>
      <c r="P55" s="551"/>
      <c r="Q55" s="551"/>
      <c r="R55" s="551"/>
      <c r="S55" s="551"/>
      <c r="T55" s="551"/>
      <c r="U55" s="110" t="s">
        <v>45</v>
      </c>
      <c r="V55" s="121"/>
      <c r="W55" s="562"/>
      <c r="X55" s="551"/>
      <c r="Y55" s="551"/>
      <c r="Z55" s="551"/>
      <c r="AA55" s="551"/>
      <c r="AB55" s="551"/>
      <c r="AC55" s="551"/>
      <c r="AD55" s="551"/>
      <c r="AE55" s="551"/>
      <c r="AF55" s="110" t="s">
        <v>45</v>
      </c>
      <c r="AG55" s="121"/>
    </row>
  </sheetData>
  <mergeCells count="86">
    <mergeCell ref="A54:I55"/>
    <mergeCell ref="L54:T55"/>
    <mergeCell ref="W54:AE55"/>
    <mergeCell ref="A51:K52"/>
    <mergeCell ref="L51:V52"/>
    <mergeCell ref="W51:AG52"/>
    <mergeCell ref="A53:K53"/>
    <mergeCell ref="L53:V53"/>
    <mergeCell ref="W53:AG53"/>
    <mergeCell ref="A45:I46"/>
    <mergeCell ref="L45:T46"/>
    <mergeCell ref="W45:AE46"/>
    <mergeCell ref="A48:K50"/>
    <mergeCell ref="L48:V48"/>
    <mergeCell ref="W48:AG48"/>
    <mergeCell ref="L49:L50"/>
    <mergeCell ref="M49:T50"/>
    <mergeCell ref="W49:W50"/>
    <mergeCell ref="X49:AE50"/>
    <mergeCell ref="A42:K43"/>
    <mergeCell ref="L42:V43"/>
    <mergeCell ref="W42:AG43"/>
    <mergeCell ref="A44:K44"/>
    <mergeCell ref="L44:V44"/>
    <mergeCell ref="W44:AG44"/>
    <mergeCell ref="L33:AG33"/>
    <mergeCell ref="M41:T41"/>
    <mergeCell ref="L34:V34"/>
    <mergeCell ref="W34:AG34"/>
    <mergeCell ref="M35:T35"/>
    <mergeCell ref="X35:AE35"/>
    <mergeCell ref="L36:V36"/>
    <mergeCell ref="W36:AG36"/>
    <mergeCell ref="M37:T37"/>
    <mergeCell ref="X37:AE37"/>
    <mergeCell ref="L38:V38"/>
    <mergeCell ref="M39:T39"/>
    <mergeCell ref="L40:V40"/>
    <mergeCell ref="C18:D18"/>
    <mergeCell ref="E18:G18"/>
    <mergeCell ref="H18:K18"/>
    <mergeCell ref="W29:AG29"/>
    <mergeCell ref="L30:L31"/>
    <mergeCell ref="M30:T31"/>
    <mergeCell ref="W30:W31"/>
    <mergeCell ref="X30:AE31"/>
    <mergeCell ref="C17:D17"/>
    <mergeCell ref="E17:G17"/>
    <mergeCell ref="H17:K17"/>
    <mergeCell ref="N17:P17"/>
    <mergeCell ref="Q17:T17"/>
    <mergeCell ref="D13:I13"/>
    <mergeCell ref="L13:AC13"/>
    <mergeCell ref="D14:I14"/>
    <mergeCell ref="L14:AC14"/>
    <mergeCell ref="A16:AG16"/>
    <mergeCell ref="A7:H7"/>
    <mergeCell ref="D8:I8"/>
    <mergeCell ref="D9:I9"/>
    <mergeCell ref="N9:O9"/>
    <mergeCell ref="R9:S9"/>
    <mergeCell ref="L8:AA8"/>
    <mergeCell ref="V9:W9"/>
    <mergeCell ref="Y9:AA9"/>
    <mergeCell ref="A1:AG1"/>
    <mergeCell ref="A2:AG2"/>
    <mergeCell ref="A4:AG4"/>
    <mergeCell ref="A5:H5"/>
    <mergeCell ref="L5:U5"/>
    <mergeCell ref="V5:AA5"/>
    <mergeCell ref="M10:Q10"/>
    <mergeCell ref="S10:U10"/>
    <mergeCell ref="V10:AB10"/>
    <mergeCell ref="X39:AE39"/>
    <mergeCell ref="M12:O12"/>
    <mergeCell ref="Q12:U12"/>
    <mergeCell ref="V12:AB12"/>
    <mergeCell ref="N18:P18"/>
    <mergeCell ref="Q18:T18"/>
    <mergeCell ref="C21:AG26"/>
    <mergeCell ref="A28:AG28"/>
    <mergeCell ref="A29:K41"/>
    <mergeCell ref="L29:V29"/>
    <mergeCell ref="D11:I11"/>
    <mergeCell ref="L11:AC11"/>
    <mergeCell ref="C20:D20"/>
  </mergeCells>
  <phoneticPr fontId="1"/>
  <printOptions horizontalCentered="1"/>
  <pageMargins left="0.78740157480314965" right="0.78740157480314965" top="0.78740157480314965" bottom="0.78740157480314965" header="0" footer="0"/>
  <pageSetup paperSize="9" scale="91" orientation="portrait" r:id="rId1"/>
  <ignoredErrors>
    <ignoredError sqref="Q9 M10 V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AG49"/>
  <sheetViews>
    <sheetView showZeros="0" tabSelected="1" view="pageBreakPreview" zoomScaleNormal="100" zoomScaleSheetLayoutView="100" workbookViewId="0">
      <selection activeCell="AW22" sqref="AW22"/>
    </sheetView>
  </sheetViews>
  <sheetFormatPr defaultColWidth="2.625" defaultRowHeight="17.100000000000001" customHeight="1"/>
  <cols>
    <col min="1" max="33" width="2.625" style="2"/>
    <col min="34" max="34" width="1.625" style="2" customWidth="1"/>
    <col min="35" max="16384" width="2.625" style="2"/>
  </cols>
  <sheetData>
    <row r="1" spans="1:33" ht="15" customHeight="1">
      <c r="A1" s="313" t="s">
        <v>0</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15" customHeight="1">
      <c r="W2" s="314" t="s">
        <v>1</v>
      </c>
      <c r="X2" s="314"/>
      <c r="Y2" s="315" t="s">
        <v>253</v>
      </c>
      <c r="Z2" s="315"/>
      <c r="AA2" s="2" t="s">
        <v>2</v>
      </c>
      <c r="AB2" s="315" t="s">
        <v>253</v>
      </c>
      <c r="AC2" s="315"/>
      <c r="AD2" s="2" t="s">
        <v>3</v>
      </c>
      <c r="AE2" s="315" t="s">
        <v>253</v>
      </c>
      <c r="AF2" s="315"/>
      <c r="AG2" s="2"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c r="A6" s="3"/>
      <c r="B6" s="3"/>
      <c r="C6" s="3"/>
      <c r="D6" s="3"/>
      <c r="E6" s="3"/>
      <c r="F6" s="3"/>
      <c r="G6" s="3"/>
      <c r="H6" s="3"/>
      <c r="I6" s="3"/>
      <c r="J6" s="3"/>
      <c r="K6" s="3"/>
      <c r="L6" s="3"/>
      <c r="M6" s="3"/>
      <c r="N6" s="3"/>
      <c r="O6" s="316" t="s">
        <v>5</v>
      </c>
      <c r="P6" s="238" t="s">
        <v>6</v>
      </c>
      <c r="Q6" s="238"/>
      <c r="R6" s="238"/>
      <c r="S6" s="300"/>
      <c r="T6" s="4" t="s">
        <v>7</v>
      </c>
      <c r="U6" s="319" t="str">
        <f>IF(★入力シート!G18="○",★入力シート!G6,IF(★入力シート!G18="✕",★入力シート!G20,""))</f>
        <v/>
      </c>
      <c r="V6" s="319"/>
      <c r="W6" s="319"/>
      <c r="X6" s="319"/>
      <c r="Y6" s="319"/>
      <c r="Z6" s="319"/>
      <c r="AA6" s="319"/>
      <c r="AB6" s="319"/>
      <c r="AC6" s="319"/>
      <c r="AD6" s="319"/>
      <c r="AE6" s="319"/>
      <c r="AF6" s="319"/>
      <c r="AG6" s="320"/>
    </row>
    <row r="7" spans="1:33" ht="20.100000000000001" customHeight="1">
      <c r="A7" s="3"/>
      <c r="B7" s="3"/>
      <c r="C7" s="3"/>
      <c r="D7" s="3"/>
      <c r="E7" s="3"/>
      <c r="F7" s="3"/>
      <c r="G7" s="3"/>
      <c r="H7" s="3"/>
      <c r="I7" s="3"/>
      <c r="J7" s="3"/>
      <c r="K7" s="3"/>
      <c r="L7" s="3"/>
      <c r="M7" s="3"/>
      <c r="N7" s="3"/>
      <c r="O7" s="317"/>
      <c r="P7" s="238"/>
      <c r="Q7" s="238"/>
      <c r="R7" s="238"/>
      <c r="S7" s="238"/>
      <c r="T7" s="321" t="str">
        <f>IF(★入力シート!G18="○",★入力シート!G7,IF(★入力シート!G18="✕",★入力シート!G21,""))</f>
        <v/>
      </c>
      <c r="U7" s="322"/>
      <c r="V7" s="322"/>
      <c r="W7" s="322"/>
      <c r="X7" s="322"/>
      <c r="Y7" s="322"/>
      <c r="Z7" s="322"/>
      <c r="AA7" s="322"/>
      <c r="AB7" s="322"/>
      <c r="AC7" s="322"/>
      <c r="AD7" s="322"/>
      <c r="AE7" s="322"/>
      <c r="AF7" s="322"/>
      <c r="AG7" s="323"/>
    </row>
    <row r="8" spans="1:33" ht="15" customHeight="1">
      <c r="A8" s="3"/>
      <c r="B8" s="3"/>
      <c r="C8" s="3"/>
      <c r="D8" s="3"/>
      <c r="E8" s="3"/>
      <c r="F8" s="3"/>
      <c r="G8" s="3"/>
      <c r="H8" s="3"/>
      <c r="I8" s="3"/>
      <c r="J8" s="3"/>
      <c r="K8" s="3"/>
      <c r="L8" s="3"/>
      <c r="M8" s="3"/>
      <c r="N8" s="3"/>
      <c r="O8" s="317"/>
      <c r="P8" s="324" t="s">
        <v>8</v>
      </c>
      <c r="Q8" s="324"/>
      <c r="R8" s="324"/>
      <c r="S8" s="324"/>
      <c r="T8" s="325" t="str">
        <f>IF(★入力シート!G18="○",★入力シート!G8,IF(★入力シート!G18="✕",★入力シート!G22,""))</f>
        <v/>
      </c>
      <c r="U8" s="326"/>
      <c r="V8" s="326"/>
      <c r="W8" s="326"/>
      <c r="X8" s="326"/>
      <c r="Y8" s="326"/>
      <c r="Z8" s="326"/>
      <c r="AA8" s="326"/>
      <c r="AB8" s="326"/>
      <c r="AC8" s="326"/>
      <c r="AD8" s="326"/>
      <c r="AE8" s="326"/>
      <c r="AF8" s="326"/>
      <c r="AG8" s="327"/>
    </row>
    <row r="9" spans="1:33" ht="20.100000000000001" customHeight="1">
      <c r="A9" s="3"/>
      <c r="B9" s="3"/>
      <c r="C9" s="3"/>
      <c r="D9" s="3"/>
      <c r="E9" s="3"/>
      <c r="F9" s="3"/>
      <c r="G9" s="3"/>
      <c r="H9" s="3"/>
      <c r="I9" s="3"/>
      <c r="J9" s="3"/>
      <c r="K9" s="3"/>
      <c r="L9" s="3"/>
      <c r="M9" s="3"/>
      <c r="N9" s="3"/>
      <c r="O9" s="317"/>
      <c r="P9" s="328" t="s">
        <v>9</v>
      </c>
      <c r="Q9" s="328"/>
      <c r="R9" s="328"/>
      <c r="S9" s="328"/>
      <c r="T9" s="332" t="str">
        <f>IF(★入力シート!G18="○",★入力シート!G9,IF(★入力シート!G18="✕",★入力シート!G23,""))</f>
        <v/>
      </c>
      <c r="U9" s="333"/>
      <c r="V9" s="333"/>
      <c r="W9" s="333"/>
      <c r="X9" s="333"/>
      <c r="Y9" s="333"/>
      <c r="Z9" s="333"/>
      <c r="AA9" s="333"/>
      <c r="AB9" s="333"/>
      <c r="AC9" s="333"/>
      <c r="AD9" s="333"/>
      <c r="AE9" s="333"/>
      <c r="AF9" s="333"/>
      <c r="AG9" s="334"/>
    </row>
    <row r="10" spans="1:33" ht="20.100000000000001" customHeight="1">
      <c r="A10" s="3"/>
      <c r="B10" s="3"/>
      <c r="C10" s="3"/>
      <c r="D10" s="3"/>
      <c r="E10" s="3"/>
      <c r="F10" s="3"/>
      <c r="G10" s="3"/>
      <c r="H10" s="3"/>
      <c r="I10" s="3"/>
      <c r="J10" s="3"/>
      <c r="K10" s="3"/>
      <c r="L10" s="3"/>
      <c r="M10" s="3"/>
      <c r="N10" s="3"/>
      <c r="O10" s="318"/>
      <c r="P10" s="238" t="s">
        <v>10</v>
      </c>
      <c r="Q10" s="238"/>
      <c r="R10" s="238"/>
      <c r="S10" s="238"/>
      <c r="T10" s="329" t="str">
        <f>IF(★入力シート!G18="○",★入力シート!G14,IF(★入力シート!G18="✕",★入力シート!G29,""))</f>
        <v/>
      </c>
      <c r="U10" s="330"/>
      <c r="V10" s="330"/>
      <c r="W10" s="330"/>
      <c r="X10" s="330"/>
      <c r="Y10" s="330"/>
      <c r="Z10" s="330"/>
      <c r="AA10" s="330"/>
      <c r="AB10" s="330"/>
      <c r="AC10" s="330"/>
      <c r="AD10" s="330"/>
      <c r="AE10" s="330"/>
      <c r="AF10" s="330"/>
      <c r="AG10" s="331"/>
    </row>
    <row r="11" spans="1:33" ht="1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33" ht="15" customHeight="1">
      <c r="A12" s="345" t="s">
        <v>11</v>
      </c>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row>
    <row r="13" spans="1:33" ht="15" customHeight="1"/>
    <row r="14" spans="1:33" ht="15" customHeight="1">
      <c r="A14" s="313" t="s">
        <v>12</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row>
    <row r="15" spans="1:33" ht="15" customHeight="1">
      <c r="A15" s="313"/>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row>
    <row r="16" spans="1:33" ht="15" customHeight="1"/>
    <row r="17" spans="1:33" ht="15" customHeight="1">
      <c r="A17" s="346" t="s">
        <v>252</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row>
    <row r="18" spans="1:33" ht="5.0999999999999996" customHeight="1"/>
    <row r="19" spans="1:33" ht="4.5" customHeight="1">
      <c r="A19" s="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c r="A20" s="8"/>
      <c r="B20" s="134" t="str">
        <f>IF(★入力シート!G34="○","✓",IF(★入力シート!G34="✕","",""))</f>
        <v/>
      </c>
      <c r="C20" s="347" t="s">
        <v>13</v>
      </c>
      <c r="D20" s="348"/>
      <c r="E20" s="348"/>
      <c r="F20" s="348"/>
      <c r="G20" s="348"/>
      <c r="H20" s="9"/>
      <c r="I20" s="134" t="str">
        <f>IF(★入力シート!G35="○","✓",IF(★入力シート!G35="✕","",""))</f>
        <v/>
      </c>
      <c r="J20" s="348" t="s">
        <v>14</v>
      </c>
      <c r="K20" s="348"/>
      <c r="L20" s="348"/>
      <c r="M20" s="348"/>
      <c r="N20" s="348"/>
      <c r="O20" s="348"/>
      <c r="P20" s="348"/>
      <c r="Q20" s="348"/>
      <c r="R20" s="9"/>
      <c r="S20" s="134" t="str">
        <f>IF(★入力シート!G43="○","✓",IF(★入力シート!G43="✕","",""))</f>
        <v/>
      </c>
      <c r="T20" s="348" t="s">
        <v>15</v>
      </c>
      <c r="U20" s="348"/>
      <c r="V20" s="348"/>
      <c r="W20" s="10" t="s">
        <v>16</v>
      </c>
      <c r="X20" s="349" t="str">
        <f>IF(★入力シート!G43="○",★入力シート!G44,IF(★入力シート!G44="✕","",""))</f>
        <v/>
      </c>
      <c r="Y20" s="349"/>
      <c r="Z20" s="349"/>
      <c r="AA20" s="349"/>
      <c r="AB20" s="349"/>
      <c r="AC20" s="349"/>
      <c r="AD20" s="349"/>
      <c r="AE20" s="349"/>
      <c r="AF20" s="10" t="s">
        <v>17</v>
      </c>
      <c r="AG20" s="11"/>
    </row>
    <row r="21" spans="1:33" ht="15" customHeight="1">
      <c r="A21" s="8"/>
      <c r="B21" s="350" t="s">
        <v>250</v>
      </c>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1"/>
    </row>
    <row r="22" spans="1:33" ht="20.100000000000001" customHeight="1">
      <c r="A22" s="238" t="s">
        <v>18</v>
      </c>
      <c r="B22" s="238"/>
      <c r="C22" s="238"/>
      <c r="D22" s="238"/>
      <c r="E22" s="352" t="str">
        <f>IF(I20="✓",★入力シート!G36,IF(S20="✓","-",""))</f>
        <v/>
      </c>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4"/>
    </row>
    <row r="23" spans="1:33" ht="20.100000000000001" customHeight="1">
      <c r="A23" s="355" t="s">
        <v>19</v>
      </c>
      <c r="B23" s="355"/>
      <c r="C23" s="355"/>
      <c r="D23" s="355"/>
      <c r="E23" s="356" t="str">
        <f>IF(I20="✓",★入力シート!G37,IF(S20="✓","-",""))</f>
        <v/>
      </c>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8"/>
    </row>
    <row r="24" spans="1:33" ht="15" customHeight="1">
      <c r="A24" s="335" t="s">
        <v>6</v>
      </c>
      <c r="B24" s="336"/>
      <c r="C24" s="336"/>
      <c r="D24" s="337"/>
      <c r="E24" s="6" t="s">
        <v>20</v>
      </c>
      <c r="F24" s="341" t="str">
        <f>IF(I20="✓",★入力シート!G38,IF(S20="✓",★入力シート!G45,""))</f>
        <v/>
      </c>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2"/>
    </row>
    <row r="25" spans="1:33" ht="20.100000000000001" customHeight="1">
      <c r="A25" s="338"/>
      <c r="B25" s="339"/>
      <c r="C25" s="339"/>
      <c r="D25" s="340"/>
      <c r="E25" s="343" t="str">
        <f>IF(I20="✓",★入力シート!G39,IF(S20="✓",★入力シート!G46,""))</f>
        <v/>
      </c>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4"/>
    </row>
    <row r="26" spans="1:33" ht="15" customHeight="1">
      <c r="A26" s="324" t="s">
        <v>21</v>
      </c>
      <c r="B26" s="324"/>
      <c r="C26" s="324"/>
      <c r="D26" s="324"/>
      <c r="E26" s="359" t="str">
        <f>IF(I20="✓",★入力シート!G40,IF(S20="✓",★入力シート!G47,""))</f>
        <v/>
      </c>
      <c r="F26" s="359"/>
      <c r="G26" s="359"/>
      <c r="H26" s="359"/>
      <c r="I26" s="359"/>
      <c r="J26" s="359"/>
      <c r="K26" s="359"/>
      <c r="L26" s="359"/>
      <c r="M26" s="359"/>
      <c r="N26" s="359"/>
      <c r="O26" s="359"/>
      <c r="P26" s="359"/>
      <c r="Q26" s="238" t="s">
        <v>10</v>
      </c>
      <c r="R26" s="238"/>
      <c r="S26" s="238"/>
      <c r="T26" s="238"/>
      <c r="U26" s="360" t="str">
        <f>IF(I20="✓",★入力シート!G42,IF(S20="✓",★入力シート!G49,""))</f>
        <v/>
      </c>
      <c r="V26" s="360"/>
      <c r="W26" s="360"/>
      <c r="X26" s="360"/>
      <c r="Y26" s="360"/>
      <c r="Z26" s="360"/>
      <c r="AA26" s="360"/>
      <c r="AB26" s="360"/>
      <c r="AC26" s="360"/>
      <c r="AD26" s="360"/>
      <c r="AE26" s="360"/>
      <c r="AF26" s="360"/>
      <c r="AG26" s="360"/>
    </row>
    <row r="27" spans="1:33" ht="20.100000000000001" customHeight="1">
      <c r="A27" s="328" t="s">
        <v>22</v>
      </c>
      <c r="B27" s="328"/>
      <c r="C27" s="328"/>
      <c r="D27" s="328"/>
      <c r="E27" s="361" t="str">
        <f>IF(I20="✓",★入力シート!G41,IF(S20="✓",★入力シート!G48,""))</f>
        <v/>
      </c>
      <c r="F27" s="361"/>
      <c r="G27" s="361"/>
      <c r="H27" s="361"/>
      <c r="I27" s="361"/>
      <c r="J27" s="361"/>
      <c r="K27" s="361"/>
      <c r="L27" s="361"/>
      <c r="M27" s="361"/>
      <c r="N27" s="361"/>
      <c r="O27" s="361"/>
      <c r="P27" s="361"/>
      <c r="Q27" s="238"/>
      <c r="R27" s="238"/>
      <c r="S27" s="238"/>
      <c r="T27" s="238"/>
      <c r="U27" s="360"/>
      <c r="V27" s="360"/>
      <c r="W27" s="360"/>
      <c r="X27" s="360"/>
      <c r="Y27" s="360"/>
      <c r="Z27" s="360"/>
      <c r="AA27" s="360"/>
      <c r="AB27" s="360"/>
      <c r="AC27" s="360"/>
      <c r="AD27" s="360"/>
      <c r="AE27" s="360"/>
      <c r="AF27" s="360"/>
      <c r="AG27" s="360"/>
    </row>
    <row r="28" spans="1:33" ht="15" customHeight="1"/>
    <row r="29" spans="1:33" ht="15" customHeight="1">
      <c r="A29" s="313" t="s">
        <v>251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row>
    <row r="30" spans="1:33" ht="5.0999999999999996" customHeight="1"/>
    <row r="31" spans="1:33" ht="15" customHeight="1">
      <c r="A31" s="316" t="s">
        <v>23</v>
      </c>
      <c r="B31" s="238" t="s">
        <v>6</v>
      </c>
      <c r="C31" s="238"/>
      <c r="D31" s="238"/>
      <c r="E31" s="238"/>
      <c r="F31" s="238"/>
      <c r="G31" s="6" t="s">
        <v>24</v>
      </c>
      <c r="H31" s="362">
        <f>★入力シート!G6</f>
        <v>0</v>
      </c>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3"/>
    </row>
    <row r="32" spans="1:33" ht="20.100000000000001" customHeight="1">
      <c r="A32" s="317"/>
      <c r="B32" s="238"/>
      <c r="C32" s="238"/>
      <c r="D32" s="238"/>
      <c r="E32" s="238"/>
      <c r="F32" s="238"/>
      <c r="G32" s="343">
        <f>★入力シート!G7</f>
        <v>0</v>
      </c>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4"/>
    </row>
    <row r="33" spans="1:33" ht="15" customHeight="1">
      <c r="A33" s="317"/>
      <c r="B33" s="364" t="s">
        <v>25</v>
      </c>
      <c r="C33" s="364"/>
      <c r="D33" s="364"/>
      <c r="E33" s="364"/>
      <c r="F33" s="364"/>
      <c r="G33" s="365">
        <f>★入力シート!G8</f>
        <v>0</v>
      </c>
      <c r="H33" s="365"/>
      <c r="I33" s="365"/>
      <c r="J33" s="365"/>
      <c r="K33" s="365"/>
      <c r="L33" s="365"/>
      <c r="M33" s="365"/>
      <c r="N33" s="365"/>
      <c r="O33" s="365"/>
      <c r="P33" s="365"/>
      <c r="Q33" s="365"/>
      <c r="R33" s="365"/>
      <c r="S33" s="238" t="s">
        <v>10</v>
      </c>
      <c r="T33" s="238"/>
      <c r="U33" s="238"/>
      <c r="V33" s="238"/>
      <c r="W33" s="360">
        <f>★入力シート!G14</f>
        <v>0</v>
      </c>
      <c r="X33" s="360"/>
      <c r="Y33" s="360"/>
      <c r="Z33" s="360"/>
      <c r="AA33" s="360"/>
      <c r="AB33" s="360"/>
      <c r="AC33" s="360"/>
      <c r="AD33" s="360"/>
      <c r="AE33" s="360"/>
      <c r="AF33" s="360"/>
      <c r="AG33" s="360"/>
    </row>
    <row r="34" spans="1:33" ht="20.100000000000001" customHeight="1">
      <c r="A34" s="318"/>
      <c r="B34" s="366" t="s">
        <v>22</v>
      </c>
      <c r="C34" s="366"/>
      <c r="D34" s="366"/>
      <c r="E34" s="366"/>
      <c r="F34" s="366"/>
      <c r="G34" s="367">
        <f>★入力シート!G9</f>
        <v>0</v>
      </c>
      <c r="H34" s="367"/>
      <c r="I34" s="367"/>
      <c r="J34" s="367"/>
      <c r="K34" s="367"/>
      <c r="L34" s="367"/>
      <c r="M34" s="367"/>
      <c r="N34" s="367"/>
      <c r="O34" s="367"/>
      <c r="P34" s="367"/>
      <c r="Q34" s="367"/>
      <c r="R34" s="367"/>
      <c r="S34" s="238"/>
      <c r="T34" s="238"/>
      <c r="U34" s="238"/>
      <c r="V34" s="238"/>
      <c r="W34" s="360"/>
      <c r="X34" s="360"/>
      <c r="Y34" s="360"/>
      <c r="Z34" s="360"/>
      <c r="AA34" s="360"/>
      <c r="AB34" s="360"/>
      <c r="AC34" s="360"/>
      <c r="AD34" s="360"/>
      <c r="AE34" s="360"/>
      <c r="AF34" s="360"/>
      <c r="AG34" s="360"/>
    </row>
    <row r="35" spans="1:33" ht="20.100000000000001" customHeight="1">
      <c r="A35" s="368" t="s">
        <v>26</v>
      </c>
      <c r="B35" s="238" t="s">
        <v>27</v>
      </c>
      <c r="C35" s="238"/>
      <c r="D35" s="238"/>
      <c r="E35" s="238"/>
      <c r="F35" s="238"/>
      <c r="G35" s="360">
        <f>★入力シート!G53</f>
        <v>0</v>
      </c>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row>
    <row r="36" spans="1:33" ht="20.100000000000001" customHeight="1">
      <c r="A36" s="368"/>
      <c r="B36" s="238" t="s">
        <v>19</v>
      </c>
      <c r="C36" s="238"/>
      <c r="D36" s="238"/>
      <c r="E36" s="238"/>
      <c r="F36" s="238"/>
      <c r="G36" s="360">
        <f>★入力シート!G54</f>
        <v>0</v>
      </c>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row>
    <row r="37" spans="1:33" ht="15" customHeight="1">
      <c r="A37" s="368"/>
      <c r="B37" s="238" t="s">
        <v>28</v>
      </c>
      <c r="C37" s="238"/>
      <c r="D37" s="238"/>
      <c r="E37" s="238"/>
      <c r="F37" s="238"/>
      <c r="G37" s="369">
        <f>★入力シート!G55</f>
        <v>0</v>
      </c>
      <c r="H37" s="369"/>
      <c r="I37" s="369">
        <f>★入力シート!G56</f>
        <v>0</v>
      </c>
      <c r="J37" s="369"/>
      <c r="K37" s="12" t="s">
        <v>2</v>
      </c>
      <c r="L37" s="369">
        <f>★入力シート!G57</f>
        <v>0</v>
      </c>
      <c r="M37" s="369"/>
      <c r="N37" s="12" t="s">
        <v>29</v>
      </c>
      <c r="O37" s="374" t="s">
        <v>30</v>
      </c>
      <c r="P37" s="374"/>
      <c r="Q37" s="374"/>
      <c r="R37" s="374"/>
      <c r="S37" s="374"/>
      <c r="T37" s="374"/>
      <c r="U37" s="374"/>
      <c r="V37" s="374"/>
      <c r="W37" s="374"/>
      <c r="X37" s="374"/>
      <c r="Y37" s="374"/>
      <c r="Z37" s="374"/>
      <c r="AA37" s="374"/>
      <c r="AB37" s="374"/>
      <c r="AC37" s="374"/>
      <c r="AD37" s="374"/>
      <c r="AE37" s="374"/>
      <c r="AF37" s="374"/>
      <c r="AG37" s="375"/>
    </row>
    <row r="38" spans="1:33" ht="20.100000000000001" customHeight="1">
      <c r="A38" s="368"/>
      <c r="B38" s="238" t="s">
        <v>31</v>
      </c>
      <c r="C38" s="238"/>
      <c r="D38" s="238"/>
      <c r="E38" s="238"/>
      <c r="F38" s="238"/>
      <c r="G38" s="376">
        <f>★入力シート!G58</f>
        <v>0</v>
      </c>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8"/>
    </row>
    <row r="39" spans="1:33" ht="20.100000000000001" customHeight="1">
      <c r="A39" s="368"/>
      <c r="B39" s="238" t="s">
        <v>32</v>
      </c>
      <c r="C39" s="238"/>
      <c r="D39" s="238"/>
      <c r="E39" s="238"/>
      <c r="F39" s="238"/>
      <c r="G39" s="376">
        <f>★入力シート!G59</f>
        <v>0</v>
      </c>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8"/>
    </row>
    <row r="40" spans="1:33" ht="15" customHeight="1">
      <c r="A40" s="368"/>
      <c r="B40" s="238" t="s">
        <v>33</v>
      </c>
      <c r="C40" s="238"/>
      <c r="D40" s="238"/>
      <c r="E40" s="238"/>
      <c r="F40" s="238"/>
      <c r="G40" s="300" t="s">
        <v>34</v>
      </c>
      <c r="H40" s="370"/>
      <c r="I40" s="371">
        <f>★入力シート!G60</f>
        <v>0</v>
      </c>
      <c r="J40" s="371"/>
      <c r="K40" s="13" t="s">
        <v>35</v>
      </c>
      <c r="L40" s="13"/>
      <c r="M40" s="372"/>
      <c r="N40" s="372"/>
      <c r="O40" s="372"/>
      <c r="P40" s="372"/>
      <c r="Q40" s="372"/>
      <c r="R40" s="372"/>
      <c r="S40" s="372"/>
      <c r="T40" s="372"/>
      <c r="U40" s="372"/>
      <c r="V40" s="372"/>
      <c r="W40" s="372"/>
      <c r="X40" s="372"/>
      <c r="Y40" s="372"/>
      <c r="Z40" s="372"/>
      <c r="AA40" s="372"/>
      <c r="AB40" s="372"/>
      <c r="AC40" s="372"/>
      <c r="AD40" s="372"/>
      <c r="AE40" s="372"/>
      <c r="AF40" s="372"/>
      <c r="AG40" s="373"/>
    </row>
    <row r="41" spans="1:33" ht="15" customHeight="1">
      <c r="A41" s="368"/>
      <c r="B41" s="238" t="s">
        <v>36</v>
      </c>
      <c r="C41" s="238"/>
      <c r="D41" s="238"/>
      <c r="E41" s="238"/>
      <c r="F41" s="238"/>
      <c r="G41" s="387" t="s">
        <v>37</v>
      </c>
      <c r="H41" s="388"/>
      <c r="I41" s="380">
        <f>★入力シート!G63</f>
        <v>0</v>
      </c>
      <c r="J41" s="381"/>
      <c r="K41" s="381"/>
      <c r="L41" s="382"/>
      <c r="M41" s="379" t="s">
        <v>38</v>
      </c>
      <c r="N41" s="379"/>
      <c r="O41" s="383" t="s">
        <v>39</v>
      </c>
      <c r="P41" s="388"/>
      <c r="Q41" s="380">
        <f>★入力シート!G64</f>
        <v>0</v>
      </c>
      <c r="R41" s="381"/>
      <c r="S41" s="381"/>
      <c r="T41" s="382"/>
      <c r="U41" s="379" t="s">
        <v>38</v>
      </c>
      <c r="V41" s="379"/>
      <c r="W41" s="301" t="s">
        <v>40</v>
      </c>
      <c r="X41" s="300"/>
      <c r="Y41" s="380">
        <f>★入力シート!G65</f>
        <v>0</v>
      </c>
      <c r="Z41" s="381"/>
      <c r="AA41" s="381"/>
      <c r="AB41" s="382"/>
      <c r="AC41" s="379" t="s">
        <v>38</v>
      </c>
      <c r="AD41" s="379"/>
      <c r="AE41" s="379"/>
      <c r="AF41" s="379"/>
      <c r="AG41" s="383"/>
    </row>
    <row r="42" spans="1:33" ht="15" customHeight="1">
      <c r="A42" s="368"/>
      <c r="B42" s="238" t="s">
        <v>41</v>
      </c>
      <c r="C42" s="238"/>
      <c r="D42" s="238"/>
      <c r="E42" s="238"/>
      <c r="F42" s="238"/>
      <c r="G42" s="384">
        <f>★入力シート!G66</f>
        <v>0</v>
      </c>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6"/>
    </row>
    <row r="43" spans="1:33" ht="15" customHeight="1">
      <c r="A43" s="368"/>
      <c r="B43" s="238"/>
      <c r="C43" s="238"/>
      <c r="D43" s="238"/>
      <c r="E43" s="238"/>
      <c r="F43" s="238"/>
      <c r="G43" s="329"/>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1"/>
    </row>
    <row r="44" spans="1:33" ht="15" customHeight="1"/>
    <row r="45" spans="1:33" ht="15" customHeight="1">
      <c r="A45" s="313" t="s">
        <v>357</v>
      </c>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row>
    <row r="46" spans="1:33" ht="5.0999999999999996" customHeight="1"/>
    <row r="47" spans="1:33" ht="20.100000000000001" customHeight="1">
      <c r="A47" s="300" t="s">
        <v>42</v>
      </c>
      <c r="B47" s="370"/>
      <c r="C47" s="370"/>
      <c r="D47" s="370"/>
      <c r="E47" s="370"/>
      <c r="F47" s="301"/>
      <c r="G47" s="300" t="s">
        <v>1</v>
      </c>
      <c r="H47" s="370"/>
      <c r="I47" s="371">
        <f>★入力シート!G70</f>
        <v>0</v>
      </c>
      <c r="J47" s="371"/>
      <c r="K47" s="13" t="s">
        <v>2</v>
      </c>
      <c r="L47" s="371">
        <f>★入力シート!G71</f>
        <v>0</v>
      </c>
      <c r="M47" s="371"/>
      <c r="N47" s="13" t="s">
        <v>3</v>
      </c>
      <c r="O47" s="371">
        <f>★入力シート!G72</f>
        <v>0</v>
      </c>
      <c r="P47" s="371"/>
      <c r="Q47" s="13" t="s">
        <v>4</v>
      </c>
      <c r="R47" s="14" t="s">
        <v>43</v>
      </c>
      <c r="S47" s="370" t="s">
        <v>1</v>
      </c>
      <c r="T47" s="391"/>
      <c r="U47" s="371">
        <f>★入力シート!G73</f>
        <v>0</v>
      </c>
      <c r="V47" s="371"/>
      <c r="W47" s="13" t="s">
        <v>2</v>
      </c>
      <c r="X47" s="371">
        <f>★入力シート!G74</f>
        <v>0</v>
      </c>
      <c r="Y47" s="371"/>
      <c r="Z47" s="13" t="s">
        <v>3</v>
      </c>
      <c r="AA47" s="371">
        <f>★入力シート!G75</f>
        <v>0</v>
      </c>
      <c r="AB47" s="371"/>
      <c r="AC47" s="13" t="s">
        <v>4</v>
      </c>
      <c r="AD47" s="370"/>
      <c r="AE47" s="370"/>
      <c r="AF47" s="370"/>
      <c r="AG47" s="301"/>
    </row>
    <row r="48" spans="1:33" ht="20.100000000000001" customHeight="1">
      <c r="A48" s="238" t="s">
        <v>44</v>
      </c>
      <c r="B48" s="238"/>
      <c r="C48" s="238"/>
      <c r="D48" s="238"/>
      <c r="E48" s="238"/>
      <c r="F48" s="238"/>
      <c r="G48" s="389">
        <f>★入力シート!G76</f>
        <v>0</v>
      </c>
      <c r="H48" s="389"/>
      <c r="I48" s="389"/>
      <c r="J48" s="389"/>
      <c r="K48" s="389"/>
      <c r="L48" s="389"/>
      <c r="M48" s="389"/>
      <c r="N48" s="389"/>
      <c r="O48" s="389"/>
      <c r="P48" s="389"/>
      <c r="Q48" s="390"/>
      <c r="R48" s="383" t="s">
        <v>45</v>
      </c>
      <c r="S48" s="387"/>
      <c r="T48" s="387"/>
      <c r="U48" s="387"/>
      <c r="V48" s="387"/>
      <c r="W48" s="387"/>
      <c r="X48" s="387"/>
      <c r="Y48" s="387"/>
      <c r="Z48" s="387"/>
      <c r="AA48" s="387"/>
      <c r="AB48" s="387"/>
      <c r="AC48" s="387"/>
      <c r="AD48" s="387"/>
      <c r="AE48" s="387"/>
      <c r="AF48" s="387"/>
      <c r="AG48" s="387"/>
    </row>
    <row r="49" ht="15" customHeight="1"/>
  </sheetData>
  <mergeCells count="92">
    <mergeCell ref="AD47:AG47"/>
    <mergeCell ref="A48:F48"/>
    <mergeCell ref="G48:Q48"/>
    <mergeCell ref="R48:AG48"/>
    <mergeCell ref="A45:AG45"/>
    <mergeCell ref="A47:F47"/>
    <mergeCell ref="G47:H47"/>
    <mergeCell ref="I47:J47"/>
    <mergeCell ref="L47:M47"/>
    <mergeCell ref="O47:P47"/>
    <mergeCell ref="S47:T47"/>
    <mergeCell ref="U47:V47"/>
    <mergeCell ref="X47:Y47"/>
    <mergeCell ref="AA47:AB47"/>
    <mergeCell ref="B42:F43"/>
    <mergeCell ref="G42:AG43"/>
    <mergeCell ref="B41:F41"/>
    <mergeCell ref="G41:H41"/>
    <mergeCell ref="I41:L41"/>
    <mergeCell ref="M41:N41"/>
    <mergeCell ref="O41:P41"/>
    <mergeCell ref="Q41:T41"/>
    <mergeCell ref="B39:F39"/>
    <mergeCell ref="G39:AG39"/>
    <mergeCell ref="U41:V41"/>
    <mergeCell ref="W41:X41"/>
    <mergeCell ref="Y41:AB41"/>
    <mergeCell ref="AC41:AG41"/>
    <mergeCell ref="A35:A43"/>
    <mergeCell ref="B35:F35"/>
    <mergeCell ref="G35:AG35"/>
    <mergeCell ref="B36:F36"/>
    <mergeCell ref="G36:AG36"/>
    <mergeCell ref="B37:F37"/>
    <mergeCell ref="G37:H37"/>
    <mergeCell ref="I37:J37"/>
    <mergeCell ref="L37:M37"/>
    <mergeCell ref="B40:F40"/>
    <mergeCell ref="G40:H40"/>
    <mergeCell ref="I40:J40"/>
    <mergeCell ref="M40:AG40"/>
    <mergeCell ref="O37:AG37"/>
    <mergeCell ref="B38:F38"/>
    <mergeCell ref="G38:AG38"/>
    <mergeCell ref="A29:AG29"/>
    <mergeCell ref="A31:A34"/>
    <mergeCell ref="B31:F32"/>
    <mergeCell ref="H31:AG31"/>
    <mergeCell ref="G32:AG32"/>
    <mergeCell ref="B33:F33"/>
    <mergeCell ref="G33:R33"/>
    <mergeCell ref="S33:V34"/>
    <mergeCell ref="W33:AG34"/>
    <mergeCell ref="B34:F34"/>
    <mergeCell ref="G34:R34"/>
    <mergeCell ref="A26:D26"/>
    <mergeCell ref="E26:P26"/>
    <mergeCell ref="Q26:T27"/>
    <mergeCell ref="U26:AG27"/>
    <mergeCell ref="A27:D27"/>
    <mergeCell ref="E27:P27"/>
    <mergeCell ref="A24:D25"/>
    <mergeCell ref="F24:AG24"/>
    <mergeCell ref="E25:AG25"/>
    <mergeCell ref="A12:AF12"/>
    <mergeCell ref="A14:AG15"/>
    <mergeCell ref="A17:AG17"/>
    <mergeCell ref="C20:G20"/>
    <mergeCell ref="J20:Q20"/>
    <mergeCell ref="T20:V20"/>
    <mergeCell ref="X20:AE20"/>
    <mergeCell ref="B21:AG21"/>
    <mergeCell ref="A22:D22"/>
    <mergeCell ref="E22:AG22"/>
    <mergeCell ref="A23:D23"/>
    <mergeCell ref="E23:AG23"/>
    <mergeCell ref="O6:O10"/>
    <mergeCell ref="P6:S7"/>
    <mergeCell ref="U6:AG6"/>
    <mergeCell ref="T7:AG7"/>
    <mergeCell ref="P8:S8"/>
    <mergeCell ref="T8:AG8"/>
    <mergeCell ref="P9:S9"/>
    <mergeCell ref="P10:S10"/>
    <mergeCell ref="T10:AG10"/>
    <mergeCell ref="T9:AG9"/>
    <mergeCell ref="A4:AG4"/>
    <mergeCell ref="A1:AG1"/>
    <mergeCell ref="W2:X2"/>
    <mergeCell ref="Y2:Z2"/>
    <mergeCell ref="AB2:AC2"/>
    <mergeCell ref="AE2:AF2"/>
  </mergeCells>
  <phoneticPr fontId="1"/>
  <printOptions horizontalCentered="1"/>
  <pageMargins left="0.78740157480314965" right="0.78740157480314965" top="0.78740157480314965" bottom="0.78740157480314965" header="0" footer="0"/>
  <pageSetup paperSize="9" scale="91" orientation="portrait" r:id="rId1"/>
  <ignoredErrors>
    <ignoredError sqref="X20 E22:E2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pageSetUpPr fitToPage="1"/>
  </sheetPr>
  <dimension ref="A1:AH65"/>
  <sheetViews>
    <sheetView showZeros="0" view="pageBreakPreview" topLeftCell="A31" zoomScaleNormal="100" zoomScaleSheetLayoutView="100" workbookViewId="0">
      <selection activeCell="A59" sqref="A59:AG65"/>
    </sheetView>
  </sheetViews>
  <sheetFormatPr defaultColWidth="2.625" defaultRowHeight="17.100000000000001" customHeight="1"/>
  <cols>
    <col min="1" max="33" width="2.625" style="2"/>
    <col min="34" max="34" width="1.625" style="15" customWidth="1"/>
    <col min="35" max="16384" width="2.625" style="2"/>
  </cols>
  <sheetData>
    <row r="1" spans="1:33" ht="15" customHeight="1">
      <c r="A1" s="313" t="s">
        <v>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15" customHeight="1">
      <c r="W2" s="314" t="s">
        <v>1</v>
      </c>
      <c r="X2" s="314"/>
      <c r="Y2" s="315" t="s">
        <v>253</v>
      </c>
      <c r="Z2" s="315"/>
      <c r="AA2" s="73" t="s">
        <v>2</v>
      </c>
      <c r="AB2" s="315" t="s">
        <v>253</v>
      </c>
      <c r="AC2" s="315"/>
      <c r="AD2" s="73" t="s">
        <v>3</v>
      </c>
      <c r="AE2" s="315" t="s">
        <v>253</v>
      </c>
      <c r="AF2" s="315"/>
      <c r="AG2" s="73"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c r="A6" s="3"/>
      <c r="B6" s="3"/>
      <c r="C6" s="3"/>
      <c r="D6" s="3"/>
      <c r="E6" s="3"/>
      <c r="F6" s="3"/>
      <c r="G6" s="3"/>
      <c r="H6" s="3"/>
      <c r="I6" s="3"/>
      <c r="J6" s="3"/>
      <c r="K6" s="3"/>
      <c r="L6" s="3"/>
      <c r="M6" s="3"/>
      <c r="N6" s="3"/>
      <c r="O6" s="316" t="s">
        <v>47</v>
      </c>
      <c r="P6" s="238" t="s">
        <v>6</v>
      </c>
      <c r="Q6" s="238"/>
      <c r="R6" s="238"/>
      <c r="S6" s="300"/>
      <c r="T6" s="4" t="s">
        <v>7</v>
      </c>
      <c r="U6" s="319" t="str">
        <f>IF(★入力シート!G18="○",★入力シート!G6,IF(★入力シート!G18="✕",★入力シート!G20,""))</f>
        <v/>
      </c>
      <c r="V6" s="319"/>
      <c r="W6" s="319"/>
      <c r="X6" s="319"/>
      <c r="Y6" s="319"/>
      <c r="Z6" s="319"/>
      <c r="AA6" s="319"/>
      <c r="AB6" s="319"/>
      <c r="AC6" s="319"/>
      <c r="AD6" s="319"/>
      <c r="AE6" s="319"/>
      <c r="AF6" s="319"/>
      <c r="AG6" s="320"/>
    </row>
    <row r="7" spans="1:33" ht="20.100000000000001" customHeight="1">
      <c r="A7" s="3"/>
      <c r="B7" s="3"/>
      <c r="C7" s="3"/>
      <c r="D7" s="3"/>
      <c r="E7" s="3"/>
      <c r="F7" s="3"/>
      <c r="G7" s="3"/>
      <c r="H7" s="3"/>
      <c r="I7" s="3"/>
      <c r="J7" s="3"/>
      <c r="K7" s="3"/>
      <c r="L7" s="3"/>
      <c r="M7" s="3"/>
      <c r="N7" s="3"/>
      <c r="O7" s="317"/>
      <c r="P7" s="238"/>
      <c r="Q7" s="238"/>
      <c r="R7" s="238"/>
      <c r="S7" s="238"/>
      <c r="T7" s="321" t="str">
        <f>IF(★入力シート!G18="○",★入力シート!G7,IF(★入力シート!G18="✕",★入力シート!G21,""))</f>
        <v/>
      </c>
      <c r="U7" s="322"/>
      <c r="V7" s="322"/>
      <c r="W7" s="322"/>
      <c r="X7" s="322"/>
      <c r="Y7" s="322"/>
      <c r="Z7" s="322"/>
      <c r="AA7" s="322"/>
      <c r="AB7" s="322"/>
      <c r="AC7" s="322"/>
      <c r="AD7" s="322"/>
      <c r="AE7" s="322"/>
      <c r="AF7" s="322"/>
      <c r="AG7" s="323"/>
    </row>
    <row r="8" spans="1:33" ht="15" customHeight="1">
      <c r="A8" s="3"/>
      <c r="B8" s="3"/>
      <c r="C8" s="3"/>
      <c r="D8" s="3"/>
      <c r="E8" s="3"/>
      <c r="F8" s="3"/>
      <c r="G8" s="3"/>
      <c r="H8" s="3"/>
      <c r="I8" s="3"/>
      <c r="J8" s="3"/>
      <c r="K8" s="3"/>
      <c r="L8" s="3"/>
      <c r="M8" s="3"/>
      <c r="N8" s="3"/>
      <c r="O8" s="317"/>
      <c r="P8" s="324" t="s">
        <v>48</v>
      </c>
      <c r="Q8" s="324"/>
      <c r="R8" s="324"/>
      <c r="S8" s="324"/>
      <c r="T8" s="325" t="str">
        <f>IF(★入力シート!G18="○",★入力シート!G8,IF(★入力シート!G18="✕",★入力シート!G22,""))</f>
        <v/>
      </c>
      <c r="U8" s="326"/>
      <c r="V8" s="326"/>
      <c r="W8" s="326"/>
      <c r="X8" s="326"/>
      <c r="Y8" s="326"/>
      <c r="Z8" s="326"/>
      <c r="AA8" s="326"/>
      <c r="AB8" s="326"/>
      <c r="AC8" s="326"/>
      <c r="AD8" s="326"/>
      <c r="AE8" s="326"/>
      <c r="AF8" s="326"/>
      <c r="AG8" s="327"/>
    </row>
    <row r="9" spans="1:33" ht="20.100000000000001" customHeight="1">
      <c r="A9" s="3"/>
      <c r="B9" s="3"/>
      <c r="C9" s="3"/>
      <c r="D9" s="3"/>
      <c r="E9" s="3"/>
      <c r="F9" s="3"/>
      <c r="G9" s="3"/>
      <c r="H9" s="3"/>
      <c r="I9" s="3"/>
      <c r="J9" s="3"/>
      <c r="K9" s="3"/>
      <c r="L9" s="3"/>
      <c r="M9" s="3"/>
      <c r="N9" s="3"/>
      <c r="O9" s="317"/>
      <c r="P9" s="328" t="s">
        <v>9</v>
      </c>
      <c r="Q9" s="328"/>
      <c r="R9" s="328"/>
      <c r="S9" s="328"/>
      <c r="T9" s="332" t="str">
        <f>IF(★入力シート!G18="○",★入力シート!G9,IF(★入力シート!G18="✕",★入力シート!G23,""))</f>
        <v/>
      </c>
      <c r="U9" s="333"/>
      <c r="V9" s="333"/>
      <c r="W9" s="333"/>
      <c r="X9" s="333"/>
      <c r="Y9" s="333"/>
      <c r="Z9" s="333"/>
      <c r="AA9" s="333"/>
      <c r="AB9" s="333"/>
      <c r="AC9" s="333"/>
      <c r="AD9" s="333"/>
      <c r="AE9" s="333"/>
      <c r="AF9" s="333"/>
      <c r="AG9" s="334"/>
    </row>
    <row r="10" spans="1:33" ht="15" customHeight="1">
      <c r="A10" s="3"/>
      <c r="B10" s="3"/>
      <c r="C10" s="3"/>
      <c r="D10" s="3"/>
      <c r="E10" s="3"/>
      <c r="F10" s="3"/>
      <c r="G10" s="3"/>
      <c r="H10" s="3"/>
      <c r="I10" s="3"/>
      <c r="J10" s="3"/>
      <c r="K10" s="3"/>
      <c r="L10" s="3"/>
      <c r="M10" s="3"/>
      <c r="N10" s="3"/>
      <c r="O10" s="317"/>
      <c r="P10" s="300" t="s">
        <v>49</v>
      </c>
      <c r="Q10" s="370"/>
      <c r="R10" s="370"/>
      <c r="S10" s="301"/>
      <c r="T10" s="382" t="str">
        <f>IF(★入力シート!G18="○",★入力シート!G10,IF(★入力シート!G18="✕",★入力シート!G24,""))</f>
        <v/>
      </c>
      <c r="U10" s="371"/>
      <c r="V10" s="371" t="str">
        <f>IF(★入力シート!G18="○",★入力シート!G11,IF(★入力シート!G18="✕",★入力シート!G25,""))</f>
        <v/>
      </c>
      <c r="W10" s="371"/>
      <c r="X10" s="16" t="s">
        <v>2</v>
      </c>
      <c r="Y10" s="371" t="str">
        <f>IF(★入力シート!G18="○",★入力シート!G12,IF(★入力シート!G18="✕",★入力シート!G26,""))</f>
        <v/>
      </c>
      <c r="Z10" s="371"/>
      <c r="AA10" s="16" t="s">
        <v>3</v>
      </c>
      <c r="AB10" s="371" t="str">
        <f>IF(★入力シート!G18="○",★入力シート!G13,IF(★入力シート!G18="✕",★入力シート!G27,""))</f>
        <v/>
      </c>
      <c r="AC10" s="371"/>
      <c r="AD10" s="16" t="s">
        <v>4</v>
      </c>
      <c r="AE10" s="392"/>
      <c r="AF10" s="392"/>
      <c r="AG10" s="393"/>
    </row>
    <row r="11" spans="1:33" ht="15" customHeight="1">
      <c r="A11" s="3"/>
      <c r="B11" s="3"/>
      <c r="C11" s="3"/>
      <c r="D11" s="3"/>
      <c r="E11" s="3"/>
      <c r="F11" s="3"/>
      <c r="G11" s="3"/>
      <c r="H11" s="3"/>
      <c r="I11" s="3"/>
      <c r="J11" s="3"/>
      <c r="K11" s="3"/>
      <c r="L11" s="3"/>
      <c r="M11" s="3"/>
      <c r="N11" s="3"/>
      <c r="O11" s="318"/>
      <c r="P11" s="238" t="s">
        <v>10</v>
      </c>
      <c r="Q11" s="238"/>
      <c r="R11" s="238"/>
      <c r="S11" s="238"/>
      <c r="T11" s="329" t="str">
        <f>IF(★入力シート!G18="○",★入力シート!G14,IF(★入力シート!G18="✕",★入力シート!G29,""))</f>
        <v/>
      </c>
      <c r="U11" s="330"/>
      <c r="V11" s="330"/>
      <c r="W11" s="330"/>
      <c r="X11" s="330"/>
      <c r="Y11" s="330"/>
      <c r="Z11" s="330"/>
      <c r="AA11" s="330"/>
      <c r="AB11" s="330"/>
      <c r="AC11" s="330"/>
      <c r="AD11" s="330"/>
      <c r="AE11" s="330"/>
      <c r="AF11" s="330"/>
      <c r="AG11" s="331"/>
    </row>
    <row r="12" spans="1:33" ht="1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5" customHeight="1">
      <c r="A13" s="345" t="s">
        <v>50</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row>
    <row r="14" spans="1:33" ht="15" customHeight="1"/>
    <row r="15" spans="1:33" ht="15" customHeight="1">
      <c r="A15" s="313" t="s">
        <v>350</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row>
    <row r="16" spans="1:33" ht="15" customHeight="1">
      <c r="A16" s="313"/>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row>
    <row r="17" spans="1:33" ht="15" customHeight="1">
      <c r="A17" s="313"/>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row>
    <row r="18" spans="1:33" ht="15" customHeight="1">
      <c r="A18" s="313"/>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row>
    <row r="19" spans="1:33" ht="1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ht="15" customHeight="1">
      <c r="A20" s="314" t="s">
        <v>51</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row>
    <row r="21" spans="1:33" ht="1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1:33" ht="15" customHeight="1">
      <c r="A22" s="313" t="s">
        <v>52</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row>
    <row r="23" spans="1:33" ht="5.0999999999999996"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20.100000000000001" customHeight="1">
      <c r="A24" s="387" t="s">
        <v>53</v>
      </c>
      <c r="B24" s="387"/>
      <c r="C24" s="387"/>
      <c r="D24" s="387"/>
      <c r="E24" s="387"/>
      <c r="F24" s="387"/>
      <c r="G24" s="387"/>
      <c r="H24" s="387"/>
      <c r="I24" s="360">
        <f>★入力シート!G9</f>
        <v>0</v>
      </c>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row>
    <row r="25" spans="1:33" ht="20.100000000000001" customHeight="1">
      <c r="A25" s="387" t="s">
        <v>54</v>
      </c>
      <c r="B25" s="387"/>
      <c r="C25" s="387"/>
      <c r="D25" s="387"/>
      <c r="E25" s="387"/>
      <c r="F25" s="387"/>
      <c r="G25" s="387"/>
      <c r="H25" s="387"/>
      <c r="I25" s="376">
        <f>★入力シート!G54</f>
        <v>0</v>
      </c>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8"/>
    </row>
    <row r="26" spans="1:33" ht="20.100000000000001" customHeight="1">
      <c r="A26" s="387" t="s">
        <v>55</v>
      </c>
      <c r="B26" s="387"/>
      <c r="C26" s="387"/>
      <c r="D26" s="387"/>
      <c r="E26" s="387"/>
      <c r="F26" s="387"/>
      <c r="G26" s="387"/>
      <c r="H26" s="387"/>
      <c r="I26" s="381">
        <f>★入力シート!G55</f>
        <v>0</v>
      </c>
      <c r="J26" s="382"/>
      <c r="K26" s="394">
        <f>★入力シート!G56</f>
        <v>0</v>
      </c>
      <c r="L26" s="382"/>
      <c r="M26" s="14" t="s">
        <v>2</v>
      </c>
      <c r="N26" s="394">
        <f>★入力シート!G57</f>
        <v>0</v>
      </c>
      <c r="O26" s="382"/>
      <c r="P26" s="14" t="s">
        <v>3</v>
      </c>
      <c r="Q26" s="370"/>
      <c r="R26" s="370"/>
      <c r="S26" s="370"/>
      <c r="T26" s="370"/>
      <c r="U26" s="370"/>
      <c r="V26" s="370"/>
      <c r="W26" s="370"/>
      <c r="X26" s="370"/>
      <c r="Y26" s="370"/>
      <c r="Z26" s="370"/>
      <c r="AA26" s="370"/>
      <c r="AB26" s="370"/>
      <c r="AC26" s="370"/>
      <c r="AD26" s="370"/>
      <c r="AE26" s="370"/>
      <c r="AF26" s="370"/>
      <c r="AG26" s="301"/>
    </row>
    <row r="27" spans="1:33" ht="15" customHeight="1">
      <c r="A27" s="387" t="s">
        <v>56</v>
      </c>
      <c r="B27" s="387"/>
      <c r="C27" s="387"/>
      <c r="D27" s="387"/>
      <c r="E27" s="387"/>
      <c r="F27" s="387"/>
      <c r="G27" s="387"/>
      <c r="H27" s="387"/>
      <c r="I27" s="238" t="s">
        <v>37</v>
      </c>
      <c r="J27" s="300"/>
      <c r="K27" s="394">
        <f>★入力シート!G63</f>
        <v>0</v>
      </c>
      <c r="L27" s="381"/>
      <c r="M27" s="381"/>
      <c r="N27" s="382"/>
      <c r="O27" s="14" t="s">
        <v>38</v>
      </c>
      <c r="P27" s="14"/>
      <c r="Q27" s="301" t="s">
        <v>39</v>
      </c>
      <c r="R27" s="300"/>
      <c r="S27" s="394">
        <f>★入力シート!G64</f>
        <v>0</v>
      </c>
      <c r="T27" s="381"/>
      <c r="U27" s="381"/>
      <c r="V27" s="382"/>
      <c r="W27" s="14" t="s">
        <v>38</v>
      </c>
      <c r="X27" s="14"/>
      <c r="Y27" s="301" t="s">
        <v>40</v>
      </c>
      <c r="Z27" s="300"/>
      <c r="AA27" s="394">
        <f>★入力シート!G65</f>
        <v>0</v>
      </c>
      <c r="AB27" s="381"/>
      <c r="AC27" s="381"/>
      <c r="AD27" s="382"/>
      <c r="AE27" s="14" t="s">
        <v>38</v>
      </c>
      <c r="AF27" s="14"/>
      <c r="AG27" s="18"/>
    </row>
    <row r="28" spans="1:33" ht="15" customHeight="1">
      <c r="A28" s="387" t="s">
        <v>57</v>
      </c>
      <c r="B28" s="387"/>
      <c r="C28" s="387"/>
      <c r="D28" s="387"/>
      <c r="E28" s="387"/>
      <c r="F28" s="387"/>
      <c r="G28" s="387"/>
      <c r="H28" s="387"/>
      <c r="I28" s="238" t="s">
        <v>58</v>
      </c>
      <c r="J28" s="238"/>
      <c r="K28" s="238"/>
      <c r="L28" s="238"/>
      <c r="M28" s="238"/>
      <c r="N28" s="300"/>
      <c r="O28" s="394">
        <f>★入力シート!G80</f>
        <v>0</v>
      </c>
      <c r="P28" s="381"/>
      <c r="Q28" s="381"/>
      <c r="R28" s="381"/>
      <c r="S28" s="382"/>
      <c r="T28" s="13"/>
      <c r="U28" s="13"/>
      <c r="V28" s="301" t="s">
        <v>59</v>
      </c>
      <c r="W28" s="238"/>
      <c r="X28" s="238"/>
      <c r="Y28" s="238"/>
      <c r="Z28" s="238"/>
      <c r="AA28" s="300"/>
      <c r="AB28" s="394">
        <f>★入力シート!G81</f>
        <v>0</v>
      </c>
      <c r="AC28" s="381"/>
      <c r="AD28" s="381"/>
      <c r="AE28" s="381"/>
      <c r="AF28" s="382"/>
      <c r="AG28" s="18"/>
    </row>
    <row r="29" spans="1:33" ht="1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ht="15" customHeight="1">
      <c r="A30" s="313" t="s">
        <v>60</v>
      </c>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row>
    <row r="31" spans="1:33" ht="5.0999999999999996"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20.100000000000001" customHeight="1">
      <c r="A32" s="387" t="s">
        <v>61</v>
      </c>
      <c r="B32" s="387"/>
      <c r="C32" s="387"/>
      <c r="D32" s="387"/>
      <c r="E32" s="387"/>
      <c r="F32" s="387"/>
      <c r="G32" s="387"/>
      <c r="H32" s="387"/>
      <c r="I32" s="381">
        <f>★入力シート!G53</f>
        <v>0</v>
      </c>
      <c r="J32" s="381"/>
      <c r="K32" s="381"/>
      <c r="L32" s="381"/>
      <c r="M32" s="381"/>
      <c r="N32" s="381"/>
      <c r="O32" s="381"/>
      <c r="P32" s="381"/>
      <c r="Q32" s="381"/>
      <c r="R32" s="381"/>
      <c r="S32" s="381"/>
      <c r="T32" s="381"/>
      <c r="U32" s="381"/>
      <c r="V32" s="381"/>
      <c r="W32" s="381"/>
      <c r="X32" s="381"/>
      <c r="Y32" s="381"/>
      <c r="Z32" s="382"/>
      <c r="AA32" s="379" t="s">
        <v>62</v>
      </c>
      <c r="AB32" s="379"/>
      <c r="AC32" s="379"/>
      <c r="AD32" s="379"/>
      <c r="AE32" s="379"/>
      <c r="AF32" s="379"/>
      <c r="AG32" s="383"/>
    </row>
    <row r="33" spans="1:34" ht="15" customHeight="1">
      <c r="A33" s="387" t="s">
        <v>63</v>
      </c>
      <c r="B33" s="387"/>
      <c r="C33" s="387"/>
      <c r="D33" s="387"/>
      <c r="E33" s="387"/>
      <c r="F33" s="387"/>
      <c r="G33" s="387"/>
      <c r="H33" s="387"/>
      <c r="I33" s="238" t="s">
        <v>1</v>
      </c>
      <c r="J33" s="300"/>
      <c r="K33" s="394">
        <f>★入力シート!G70</f>
        <v>0</v>
      </c>
      <c r="L33" s="382"/>
      <c r="M33" s="14" t="s">
        <v>2</v>
      </c>
      <c r="N33" s="394">
        <f>★入力シート!G71</f>
        <v>0</v>
      </c>
      <c r="O33" s="382"/>
      <c r="P33" s="14" t="s">
        <v>3</v>
      </c>
      <c r="Q33" s="394">
        <f>★入力シート!G72</f>
        <v>0</v>
      </c>
      <c r="R33" s="382"/>
      <c r="S33" s="14" t="s">
        <v>4</v>
      </c>
      <c r="T33" s="14" t="s">
        <v>64</v>
      </c>
      <c r="U33" s="370" t="s">
        <v>1</v>
      </c>
      <c r="V33" s="391"/>
      <c r="W33" s="394">
        <f>★入力シート!G73</f>
        <v>0</v>
      </c>
      <c r="X33" s="382"/>
      <c r="Y33" s="14" t="s">
        <v>2</v>
      </c>
      <c r="Z33" s="394">
        <f>★入力シート!G74</f>
        <v>0</v>
      </c>
      <c r="AA33" s="382"/>
      <c r="AB33" s="14" t="s">
        <v>3</v>
      </c>
      <c r="AC33" s="394">
        <f>★入力シート!G75</f>
        <v>0</v>
      </c>
      <c r="AD33" s="382"/>
      <c r="AE33" s="14" t="s">
        <v>4</v>
      </c>
      <c r="AF33" s="13"/>
      <c r="AG33" s="18"/>
    </row>
    <row r="34" spans="1:34" ht="15" customHeight="1">
      <c r="A34" s="17"/>
      <c r="AG34" s="17"/>
    </row>
    <row r="35" spans="1:34" ht="15" customHeight="1">
      <c r="A35" s="313" t="s">
        <v>65</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row>
    <row r="36" spans="1:34" ht="5.0999999999999996" customHeight="1">
      <c r="A36" s="3"/>
      <c r="B36" s="3"/>
      <c r="C36" s="3"/>
      <c r="D36" s="3"/>
      <c r="E36" s="3"/>
      <c r="F36" s="3"/>
      <c r="G36" s="3"/>
      <c r="H36" s="3"/>
      <c r="I36" s="3"/>
      <c r="J36" s="19"/>
      <c r="K36" s="19"/>
      <c r="L36" s="19"/>
      <c r="M36" s="19"/>
      <c r="N36" s="19"/>
      <c r="O36" s="19"/>
      <c r="P36" s="19"/>
      <c r="Q36" s="19"/>
      <c r="R36" s="19"/>
      <c r="S36" s="19"/>
      <c r="T36" s="17"/>
      <c r="U36" s="17"/>
      <c r="V36" s="17"/>
      <c r="W36" s="17"/>
      <c r="X36" s="17"/>
      <c r="Y36" s="17"/>
      <c r="Z36" s="17"/>
      <c r="AA36" s="17"/>
      <c r="AB36" s="17"/>
      <c r="AC36" s="17"/>
      <c r="AD36" s="17"/>
      <c r="AE36" s="17"/>
      <c r="AF36" s="17"/>
      <c r="AG36" s="17"/>
    </row>
    <row r="37" spans="1:34" ht="15" customHeight="1">
      <c r="A37" s="9"/>
      <c r="B37" s="9"/>
      <c r="C37" s="9"/>
      <c r="D37" s="9"/>
      <c r="E37" s="9"/>
      <c r="F37" s="9"/>
      <c r="G37" s="9"/>
      <c r="H37" s="9"/>
      <c r="I37" s="20" t="s">
        <v>66</v>
      </c>
      <c r="J37" s="395">
        <f>★入力シート!G89+★入力シート!G90</f>
        <v>0</v>
      </c>
      <c r="K37" s="395"/>
      <c r="L37" s="395"/>
      <c r="M37" s="395"/>
      <c r="N37" s="395"/>
      <c r="O37" s="395"/>
      <c r="P37" s="395"/>
      <c r="Q37" s="395"/>
      <c r="R37" s="395"/>
      <c r="S37" s="10" t="s">
        <v>45</v>
      </c>
      <c r="T37" s="12"/>
      <c r="U37" s="19"/>
      <c r="V37" s="19"/>
      <c r="W37" s="19"/>
      <c r="X37" s="19"/>
      <c r="Y37" s="19"/>
      <c r="Z37" s="19"/>
      <c r="AA37" s="19"/>
      <c r="AB37" s="19"/>
      <c r="AC37" s="19"/>
      <c r="AD37" s="19"/>
      <c r="AE37" s="19"/>
      <c r="AF37" s="19"/>
      <c r="AG37" s="19"/>
    </row>
    <row r="38" spans="1:34" ht="1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4" s="183" customFormat="1" ht="15" customHeight="1">
      <c r="A39" s="313" t="s">
        <v>384</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15"/>
    </row>
    <row r="40" spans="1:34" s="183" customFormat="1" ht="5.0999999999999996" customHeight="1">
      <c r="A40" s="181"/>
      <c r="B40" s="181"/>
      <c r="C40" s="181"/>
      <c r="D40" s="181"/>
      <c r="E40" s="181"/>
      <c r="F40" s="181"/>
      <c r="G40" s="181"/>
      <c r="H40" s="181"/>
      <c r="I40" s="181"/>
      <c r="J40" s="184"/>
      <c r="K40" s="184"/>
      <c r="L40" s="184"/>
      <c r="M40" s="184"/>
      <c r="N40" s="184"/>
      <c r="O40" s="184"/>
      <c r="P40" s="184"/>
      <c r="Q40" s="184"/>
      <c r="R40" s="184"/>
      <c r="S40" s="184"/>
      <c r="T40" s="182"/>
      <c r="U40" s="182"/>
      <c r="V40" s="182"/>
      <c r="W40" s="182"/>
      <c r="X40" s="182"/>
      <c r="Y40" s="182"/>
      <c r="Z40" s="182"/>
      <c r="AA40" s="182"/>
      <c r="AB40" s="182"/>
      <c r="AC40" s="182"/>
      <c r="AD40" s="182"/>
      <c r="AE40" s="182"/>
      <c r="AF40" s="182"/>
      <c r="AG40" s="182"/>
      <c r="AH40" s="15"/>
    </row>
    <row r="41" spans="1:34" s="183" customFormat="1" ht="15" customHeight="1">
      <c r="A41" s="187" t="str">
        <f>IF(★入力シート!G29="○","✓","")</f>
        <v/>
      </c>
      <c r="B41" s="374" t="s">
        <v>386</v>
      </c>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15"/>
    </row>
    <row r="42" spans="1:34" s="183" customFormat="1" ht="15" customHeight="1">
      <c r="A42" s="185"/>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15"/>
    </row>
    <row r="43" spans="1:34" s="183" customFormat="1" ht="15" customHeight="1">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4"/>
      <c r="Z43" s="184"/>
      <c r="AA43" s="184"/>
      <c r="AB43" s="184"/>
      <c r="AC43" s="184"/>
      <c r="AD43" s="184"/>
      <c r="AE43" s="184"/>
      <c r="AF43" s="184"/>
      <c r="AG43" s="184"/>
      <c r="AH43" s="15"/>
    </row>
    <row r="44" spans="1:34" s="190" customFormat="1" ht="15" customHeight="1">
      <c r="A44" s="187" t="str">
        <f>IF(★入力シート!G30="○","✓","")</f>
        <v/>
      </c>
      <c r="B44" s="374" t="s">
        <v>404</v>
      </c>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15"/>
    </row>
    <row r="45" spans="1:34" s="190" customFormat="1" ht="15" customHeight="1">
      <c r="A45" s="189"/>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15"/>
    </row>
    <row r="46" spans="1:34" s="190" customFormat="1" ht="15" customHeight="1">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5"/>
    </row>
    <row r="47" spans="1:34" ht="15" customHeight="1">
      <c r="A47" s="313" t="s">
        <v>89</v>
      </c>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row>
    <row r="48" spans="1:34" ht="5.0999999999999996" customHeight="1">
      <c r="A48" s="3"/>
      <c r="B48" s="3"/>
      <c r="C48" s="3"/>
      <c r="D48" s="3"/>
      <c r="E48" s="3"/>
      <c r="F48" s="3"/>
      <c r="G48" s="3"/>
      <c r="H48" s="3"/>
      <c r="I48" s="3"/>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1:34" ht="15" customHeight="1">
      <c r="A49" s="374" t="s">
        <v>389</v>
      </c>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row>
    <row r="50" spans="1:34" s="183" customFormat="1" ht="15" customHeight="1">
      <c r="A50" s="374" t="s">
        <v>338</v>
      </c>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15"/>
    </row>
    <row r="51" spans="1:34" s="128" customFormat="1" ht="15" customHeight="1">
      <c r="A51" s="374"/>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15"/>
    </row>
    <row r="52" spans="1:34" ht="15" customHeight="1">
      <c r="A52" s="374" t="s">
        <v>390</v>
      </c>
      <c r="B52" s="374"/>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row>
    <row r="53" spans="1:34" ht="15" customHeight="1">
      <c r="A53" s="374"/>
      <c r="B53" s="374"/>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row>
    <row r="54" spans="1:34" ht="15" customHeight="1">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row>
    <row r="55" spans="1:34" ht="15" customHeight="1">
      <c r="A55" s="374" t="s">
        <v>391</v>
      </c>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row>
    <row r="56" spans="1:34" ht="15" customHeight="1">
      <c r="A56" s="374" t="s">
        <v>358</v>
      </c>
      <c r="B56" s="374"/>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row>
    <row r="57" spans="1:34" ht="15" customHeight="1">
      <c r="A57" s="374" t="s">
        <v>68</v>
      </c>
      <c r="B57" s="374"/>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row>
    <row r="58" spans="1:34" ht="15" customHeight="1">
      <c r="A58" s="374" t="s">
        <v>388</v>
      </c>
      <c r="B58" s="374"/>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row>
    <row r="59" spans="1:34" ht="15" customHeight="1">
      <c r="A59" s="374" t="s">
        <v>392</v>
      </c>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row>
    <row r="60" spans="1:34" ht="15" customHeight="1">
      <c r="A60" s="374"/>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row>
    <row r="61" spans="1:34" s="183" customFormat="1" ht="15" customHeight="1">
      <c r="A61" s="374"/>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15"/>
    </row>
    <row r="62" spans="1:34" ht="15" customHeight="1">
      <c r="A62" s="374" t="s">
        <v>406</v>
      </c>
      <c r="B62" s="374"/>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row>
    <row r="63" spans="1:34" ht="17.100000000000001" customHeight="1">
      <c r="A63" s="374" t="s">
        <v>407</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row>
    <row r="64" spans="1:34" ht="17.100000000000001" customHeight="1">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row>
    <row r="65" spans="1:33" ht="17.100000000000001" customHeight="1">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sheetData>
  <mergeCells count="76">
    <mergeCell ref="B44:AG45"/>
    <mergeCell ref="A58:AG58"/>
    <mergeCell ref="A63:AG63"/>
    <mergeCell ref="A52:AG54"/>
    <mergeCell ref="A55:AG55"/>
    <mergeCell ref="A49:AG49"/>
    <mergeCell ref="A56:AG56"/>
    <mergeCell ref="A57:AG57"/>
    <mergeCell ref="A50:AG51"/>
    <mergeCell ref="A47:AG47"/>
    <mergeCell ref="A62:AG62"/>
    <mergeCell ref="A32:H32"/>
    <mergeCell ref="I32:Z32"/>
    <mergeCell ref="AA32:AG32"/>
    <mergeCell ref="A33:H33"/>
    <mergeCell ref="I33:J33"/>
    <mergeCell ref="K33:L33"/>
    <mergeCell ref="N33:O33"/>
    <mergeCell ref="Q33:R33"/>
    <mergeCell ref="U33:V33"/>
    <mergeCell ref="W33:X33"/>
    <mergeCell ref="Z33:AA33"/>
    <mergeCell ref="AC33:AD33"/>
    <mergeCell ref="A35:AG35"/>
    <mergeCell ref="J37:R37"/>
    <mergeCell ref="Q26:AG26"/>
    <mergeCell ref="AA27:AD27"/>
    <mergeCell ref="A28:H28"/>
    <mergeCell ref="I28:N28"/>
    <mergeCell ref="O28:S28"/>
    <mergeCell ref="V28:AA28"/>
    <mergeCell ref="AB28:AF28"/>
    <mergeCell ref="A27:H27"/>
    <mergeCell ref="I27:J27"/>
    <mergeCell ref="K27:N27"/>
    <mergeCell ref="Q27:R27"/>
    <mergeCell ref="S27:V27"/>
    <mergeCell ref="Y27:Z27"/>
    <mergeCell ref="A30:AG30"/>
    <mergeCell ref="A25:H25"/>
    <mergeCell ref="A26:H26"/>
    <mergeCell ref="I26:J26"/>
    <mergeCell ref="K26:L26"/>
    <mergeCell ref="N26:O26"/>
    <mergeCell ref="A13:AF13"/>
    <mergeCell ref="A15:AG18"/>
    <mergeCell ref="A20:AG20"/>
    <mergeCell ref="A22:AG22"/>
    <mergeCell ref="A24:H24"/>
    <mergeCell ref="I24:AG24"/>
    <mergeCell ref="Y10:Z10"/>
    <mergeCell ref="AB10:AC10"/>
    <mergeCell ref="AE10:AG10"/>
    <mergeCell ref="P11:S11"/>
    <mergeCell ref="T11:AG11"/>
    <mergeCell ref="A1:AG1"/>
    <mergeCell ref="W2:X2"/>
    <mergeCell ref="Y2:Z2"/>
    <mergeCell ref="AB2:AC2"/>
    <mergeCell ref="AE2:AF2"/>
    <mergeCell ref="A39:AG39"/>
    <mergeCell ref="B41:AG42"/>
    <mergeCell ref="A59:AG61"/>
    <mergeCell ref="T9:AG9"/>
    <mergeCell ref="A4:AG4"/>
    <mergeCell ref="I25:AG25"/>
    <mergeCell ref="O6:O11"/>
    <mergeCell ref="P6:S7"/>
    <mergeCell ref="U6:AG6"/>
    <mergeCell ref="T7:AG7"/>
    <mergeCell ref="P8:S8"/>
    <mergeCell ref="T8:AG8"/>
    <mergeCell ref="P9:S9"/>
    <mergeCell ref="P10:S10"/>
    <mergeCell ref="T10:U10"/>
    <mergeCell ref="V10:W10"/>
  </mergeCells>
  <phoneticPr fontId="1"/>
  <printOptions horizontalCentered="1"/>
  <pageMargins left="0.78740157480314965" right="0.78740157480314965" top="0.78740157480314965" bottom="0.78740157480314965" header="0" footer="0"/>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pageSetUpPr fitToPage="1"/>
  </sheetPr>
  <dimension ref="A1:AG50"/>
  <sheetViews>
    <sheetView showZeros="0" view="pageBreakPreview" topLeftCell="A16" zoomScaleNormal="100" zoomScaleSheetLayoutView="100" workbookViewId="0">
      <selection activeCell="X12" sqref="X12:Z12"/>
    </sheetView>
  </sheetViews>
  <sheetFormatPr defaultColWidth="2.625" defaultRowHeight="17.100000000000001" customHeight="1"/>
  <cols>
    <col min="1" max="16384" width="2.625" style="2"/>
  </cols>
  <sheetData>
    <row r="1" spans="1:33" ht="15" customHeight="1">
      <c r="A1" s="313" t="s">
        <v>69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15" customHeight="1">
      <c r="W2" s="314" t="s">
        <v>1</v>
      </c>
      <c r="X2" s="314"/>
      <c r="Y2" s="315"/>
      <c r="Z2" s="315"/>
      <c r="AA2" s="2" t="s">
        <v>2</v>
      </c>
      <c r="AB2" s="315"/>
      <c r="AC2" s="315"/>
      <c r="AD2" s="2" t="s">
        <v>3</v>
      </c>
      <c r="AE2" s="315"/>
      <c r="AF2" s="315"/>
      <c r="AG2" s="2"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5" customHeight="1">
      <c r="A6" s="3"/>
      <c r="B6" s="3"/>
      <c r="C6" s="3"/>
      <c r="D6" s="3"/>
      <c r="E6" s="3"/>
      <c r="F6" s="3"/>
      <c r="G6" s="3"/>
      <c r="H6" s="3"/>
      <c r="I6" s="3"/>
      <c r="J6" s="3"/>
      <c r="K6" s="3"/>
      <c r="L6" s="3"/>
      <c r="M6" s="3"/>
      <c r="N6" s="3"/>
      <c r="O6" s="316" t="s">
        <v>70</v>
      </c>
      <c r="P6" s="238" t="s">
        <v>6</v>
      </c>
      <c r="Q6" s="238"/>
      <c r="R6" s="238"/>
      <c r="S6" s="300"/>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3"/>
      <c r="B7" s="3"/>
      <c r="C7" s="3"/>
      <c r="D7" s="3"/>
      <c r="E7" s="3"/>
      <c r="F7" s="3"/>
      <c r="G7" s="3"/>
      <c r="H7" s="3"/>
      <c r="I7" s="3"/>
      <c r="J7" s="3"/>
      <c r="K7" s="3"/>
      <c r="L7" s="3"/>
      <c r="M7" s="3"/>
      <c r="N7" s="3"/>
      <c r="O7" s="317"/>
      <c r="P7" s="238"/>
      <c r="Q7" s="238"/>
      <c r="R7" s="238"/>
      <c r="S7" s="238"/>
      <c r="T7" s="402" t="str">
        <f>IF(★入力シート!G18="○",★入力シート!G7,IF(★入力シート!G18="✕",★入力シート!G21,""))</f>
        <v/>
      </c>
      <c r="U7" s="403"/>
      <c r="V7" s="403"/>
      <c r="W7" s="403"/>
      <c r="X7" s="403"/>
      <c r="Y7" s="403"/>
      <c r="Z7" s="403"/>
      <c r="AA7" s="403"/>
      <c r="AB7" s="403"/>
      <c r="AC7" s="403"/>
      <c r="AD7" s="403"/>
      <c r="AE7" s="403"/>
      <c r="AF7" s="403"/>
      <c r="AG7" s="404"/>
    </row>
    <row r="8" spans="1:33" ht="20.100000000000001" customHeight="1">
      <c r="A8" s="3"/>
      <c r="B8" s="3"/>
      <c r="C8" s="3"/>
      <c r="D8" s="3"/>
      <c r="E8" s="3"/>
      <c r="F8" s="3"/>
      <c r="G8" s="3"/>
      <c r="H8" s="3"/>
      <c r="I8" s="3"/>
      <c r="J8" s="3"/>
      <c r="K8" s="3"/>
      <c r="L8" s="3"/>
      <c r="M8" s="3"/>
      <c r="N8" s="3"/>
      <c r="O8" s="318"/>
      <c r="P8" s="328" t="s">
        <v>9</v>
      </c>
      <c r="Q8" s="328"/>
      <c r="R8" s="328"/>
      <c r="S8" s="328"/>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ht="15" customHeight="1">
      <c r="A10" s="345" t="s">
        <v>71</v>
      </c>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row>
    <row r="11" spans="1:33" ht="1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row>
    <row r="12" spans="1:33" ht="15" customHeight="1">
      <c r="B12" s="314" t="s">
        <v>1</v>
      </c>
      <c r="C12" s="314"/>
      <c r="D12" s="408">
        <f>★入力シート!G122</f>
        <v>0</v>
      </c>
      <c r="E12" s="408"/>
      <c r="F12" s="2" t="s">
        <v>2</v>
      </c>
      <c r="G12" s="408">
        <f>★入力シート!G123</f>
        <v>0</v>
      </c>
      <c r="H12" s="408"/>
      <c r="I12" s="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8" t="s">
        <v>74</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row>
    <row r="14" spans="1:33" ht="15" customHeight="1">
      <c r="A14" s="398"/>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row>
    <row r="15" spans="1:33"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 customHeight="1">
      <c r="A16" s="314" t="s">
        <v>51</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33" ht="15"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ht="15" customHeight="1">
      <c r="A18" s="313" t="s">
        <v>75</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row>
    <row r="19" spans="1:33" ht="5.0999999999999996" customHeight="1">
      <c r="A19" s="3"/>
      <c r="B19" s="3"/>
      <c r="C19" s="3"/>
      <c r="D19" s="3"/>
      <c r="E19" s="3"/>
      <c r="F19" s="3"/>
      <c r="G19" s="3"/>
      <c r="H19" s="3"/>
      <c r="I19" s="3"/>
    </row>
    <row r="20" spans="1:33" ht="20.100000000000001" customHeight="1">
      <c r="A20" s="3"/>
      <c r="B20" s="3"/>
      <c r="C20" s="3"/>
      <c r="D20" s="3"/>
      <c r="E20" s="3"/>
      <c r="F20" s="3"/>
      <c r="G20" s="3"/>
      <c r="H20" s="3"/>
      <c r="I20" s="3"/>
      <c r="J20" s="409">
        <f>★入力シート!G53</f>
        <v>0</v>
      </c>
      <c r="K20" s="409"/>
      <c r="L20" s="409"/>
      <c r="M20" s="409"/>
      <c r="N20" s="409"/>
      <c r="O20" s="409"/>
      <c r="P20" s="409"/>
      <c r="Q20" s="409"/>
      <c r="R20" s="409"/>
      <c r="S20" s="409"/>
      <c r="T20" s="409"/>
      <c r="U20" s="339" t="s">
        <v>62</v>
      </c>
      <c r="V20" s="339"/>
      <c r="W20" s="339"/>
      <c r="X20" s="339"/>
      <c r="Y20" s="339"/>
      <c r="Z20" s="339"/>
    </row>
    <row r="21" spans="1:33" ht="15" customHeight="1">
      <c r="A21" s="3"/>
      <c r="B21" s="3"/>
      <c r="C21" s="3"/>
      <c r="D21" s="3"/>
      <c r="E21" s="3"/>
      <c r="F21" s="3"/>
      <c r="G21" s="3"/>
      <c r="H21" s="3"/>
      <c r="I21" s="3"/>
    </row>
    <row r="22" spans="1:33" ht="15" customHeight="1">
      <c r="A22" s="313" t="s">
        <v>76</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row>
    <row r="23" spans="1:33" ht="5.0999999999999996" customHeight="1">
      <c r="A23" s="3"/>
      <c r="B23" s="3"/>
      <c r="C23" s="3"/>
      <c r="D23" s="3"/>
      <c r="E23" s="3"/>
      <c r="F23" s="3"/>
      <c r="G23" s="3"/>
      <c r="H23" s="3"/>
      <c r="I23" s="3"/>
    </row>
    <row r="24" spans="1:33" ht="15" customHeight="1">
      <c r="A24" s="3"/>
      <c r="B24" s="3"/>
      <c r="C24" s="3"/>
      <c r="D24" s="3"/>
      <c r="E24" s="3"/>
      <c r="F24" s="3"/>
      <c r="G24" s="3"/>
      <c r="H24" s="3"/>
      <c r="I24" s="3"/>
      <c r="J24" s="339" t="s">
        <v>1</v>
      </c>
      <c r="K24" s="339"/>
      <c r="L24" s="409">
        <f>★入力シート!G126</f>
        <v>0</v>
      </c>
      <c r="M24" s="409"/>
      <c r="N24" s="20" t="s">
        <v>2</v>
      </c>
      <c r="O24" s="409">
        <f>★入力シート!G127</f>
        <v>0</v>
      </c>
      <c r="P24" s="409"/>
      <c r="Q24" s="20" t="s">
        <v>3</v>
      </c>
      <c r="R24" s="409">
        <f>★入力シート!G128</f>
        <v>0</v>
      </c>
      <c r="S24" s="409"/>
      <c r="T24" s="20" t="s">
        <v>4</v>
      </c>
      <c r="U24" s="414"/>
      <c r="V24" s="415"/>
    </row>
    <row r="25" spans="1:33" ht="15" customHeight="1">
      <c r="A25" s="3"/>
      <c r="B25" s="3"/>
      <c r="C25" s="3"/>
      <c r="D25" s="3"/>
      <c r="E25" s="3"/>
      <c r="F25" s="3"/>
      <c r="G25" s="3"/>
      <c r="H25" s="3"/>
      <c r="I25" s="3"/>
    </row>
    <row r="26" spans="1:33" ht="15" customHeight="1">
      <c r="A26" s="313" t="s">
        <v>77</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row>
    <row r="27" spans="1:33" ht="5.0999999999999996" customHeight="1">
      <c r="A27" s="3"/>
      <c r="B27" s="3"/>
      <c r="C27" s="3"/>
      <c r="D27" s="3"/>
      <c r="E27" s="3"/>
      <c r="F27" s="3"/>
      <c r="G27" s="3"/>
      <c r="H27" s="3"/>
      <c r="I27" s="3"/>
    </row>
    <row r="28" spans="1:33" ht="20.100000000000001" customHeight="1">
      <c r="A28" s="411" t="s">
        <v>78</v>
      </c>
      <c r="B28" s="412"/>
      <c r="C28" s="412"/>
      <c r="D28" s="412"/>
      <c r="E28" s="412"/>
      <c r="F28" s="413"/>
      <c r="G28" s="405" t="str">
        <f>IF(★入力シート!G36&lt;&gt;"",★入力シート!G36,IF(★入力シート!G132&lt;&gt;"",★入力シート!G132,""))</f>
        <v/>
      </c>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7"/>
    </row>
    <row r="29" spans="1:33" ht="15" customHeight="1">
      <c r="A29" s="411" t="s">
        <v>79</v>
      </c>
      <c r="B29" s="412"/>
      <c r="C29" s="412"/>
      <c r="D29" s="412"/>
      <c r="E29" s="412"/>
      <c r="F29" s="413"/>
      <c r="G29" s="8" t="s">
        <v>20</v>
      </c>
      <c r="H29" s="416" t="str">
        <f>IF(★入力シート!G38&lt;&gt;"",★入力シート!G38,IF(★入力シート!G134&lt;&gt;"",★入力シート!G134,""))</f>
        <v/>
      </c>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7"/>
    </row>
    <row r="30" spans="1:33" ht="20.100000000000001" customHeight="1">
      <c r="A30" s="411"/>
      <c r="B30" s="412"/>
      <c r="C30" s="412"/>
      <c r="D30" s="412"/>
      <c r="E30" s="412"/>
      <c r="F30" s="413"/>
      <c r="G30" s="418" t="str">
        <f>IF(★入力シート!G37&lt;&gt;"",★入力シート!G37,IF(★入力シート!G133&lt;&gt;"",★入力シート!G133,""))</f>
        <v/>
      </c>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20"/>
    </row>
    <row r="31" spans="1:33" ht="15" customHeight="1">
      <c r="A31" s="411" t="s">
        <v>10</v>
      </c>
      <c r="B31" s="412"/>
      <c r="C31" s="412"/>
      <c r="D31" s="412"/>
      <c r="E31" s="412"/>
      <c r="F31" s="413"/>
      <c r="G31" s="405" t="str">
        <f>IF(★入力シート!G42&lt;&gt;"",★入力シート!G42,IF(★入力シート!G135&lt;&gt;"",★入力シート!G135,""))</f>
        <v/>
      </c>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7"/>
    </row>
    <row r="32" spans="1:33" ht="20.100000000000001" customHeight="1">
      <c r="A32" s="411" t="s">
        <v>80</v>
      </c>
      <c r="B32" s="412"/>
      <c r="C32" s="412"/>
      <c r="D32" s="412"/>
      <c r="E32" s="412"/>
      <c r="F32" s="413"/>
      <c r="G32" s="405">
        <f>★入力シート!G136</f>
        <v>0</v>
      </c>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7"/>
    </row>
    <row r="33" spans="1:33" ht="15" customHeight="1">
      <c r="A33" s="3"/>
      <c r="B33" s="3"/>
      <c r="C33" s="3"/>
      <c r="D33" s="3"/>
      <c r="E33" s="3"/>
      <c r="F33" s="3"/>
      <c r="G33" s="3"/>
    </row>
    <row r="34" spans="1:33" ht="15" customHeight="1">
      <c r="A34" s="313" t="s">
        <v>67</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row>
    <row r="35" spans="1:33" ht="5.0999999999999996"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15" customHeight="1">
      <c r="A36" s="313" t="s">
        <v>81</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row>
    <row r="37" spans="1:33" ht="15" customHeight="1">
      <c r="A37" s="313" t="s">
        <v>359</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row>
    <row r="38" spans="1:33" ht="15" customHeight="1">
      <c r="A38" s="17"/>
      <c r="B38" s="3"/>
      <c r="C38" s="3"/>
      <c r="D38" s="3"/>
      <c r="E38" s="3"/>
      <c r="F38" s="3"/>
      <c r="G38" s="3"/>
      <c r="H38" s="3"/>
      <c r="I38" s="3"/>
      <c r="J38" s="3"/>
      <c r="K38" s="3"/>
      <c r="L38" s="3"/>
      <c r="AD38" s="3"/>
      <c r="AE38" s="3"/>
      <c r="AF38" s="3"/>
      <c r="AG38" s="17"/>
    </row>
    <row r="39" spans="1:33" ht="15" customHeight="1">
      <c r="A39" s="17"/>
      <c r="B39" s="3"/>
      <c r="C39" s="3"/>
      <c r="D39" s="3"/>
      <c r="E39" s="3"/>
      <c r="F39" s="3"/>
      <c r="G39" s="3"/>
      <c r="H39" s="3"/>
      <c r="I39" s="3"/>
      <c r="J39" s="3"/>
      <c r="K39" s="3"/>
      <c r="L39" s="3"/>
      <c r="AD39" s="3"/>
      <c r="AE39" s="3"/>
      <c r="AF39" s="3"/>
      <c r="AG39" s="17"/>
    </row>
    <row r="40" spans="1:33" ht="15" customHeight="1">
      <c r="A40" s="17"/>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17"/>
    </row>
    <row r="41" spans="1:33" ht="15" customHeight="1">
      <c r="A41" s="17"/>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17"/>
    </row>
    <row r="42" spans="1:33" ht="15" customHeight="1">
      <c r="A42" s="17"/>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7"/>
    </row>
    <row r="43" spans="1:33" ht="15" customHeight="1">
      <c r="A43" s="17"/>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row>
    <row r="44" spans="1:33" ht="15" customHeight="1">
      <c r="A44" s="17"/>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7"/>
    </row>
    <row r="45" spans="1:33" ht="15" customHeight="1">
      <c r="A45" s="17"/>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7"/>
    </row>
    <row r="46" spans="1:33" ht="15" customHeight="1">
      <c r="A46" s="17"/>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7"/>
    </row>
    <row r="47" spans="1:33" ht="15" customHeight="1">
      <c r="A47" s="17"/>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7"/>
    </row>
    <row r="48" spans="1:33" ht="15" customHeight="1">
      <c r="A48" s="17"/>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7"/>
    </row>
    <row r="49" spans="1:33" ht="15" customHeight="1">
      <c r="A49" s="1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7"/>
    </row>
    <row r="50" spans="1:33" ht="1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sheetData>
  <mergeCells count="46">
    <mergeCell ref="A32:F32"/>
    <mergeCell ref="G32:AG32"/>
    <mergeCell ref="A34:AG34"/>
    <mergeCell ref="A36:AG36"/>
    <mergeCell ref="A37:AG37"/>
    <mergeCell ref="A31:F31"/>
    <mergeCell ref="G31:AG31"/>
    <mergeCell ref="J24:K24"/>
    <mergeCell ref="L24:M24"/>
    <mergeCell ref="O24:P24"/>
    <mergeCell ref="R24:S24"/>
    <mergeCell ref="U24:V24"/>
    <mergeCell ref="A26:AG26"/>
    <mergeCell ref="A28:F28"/>
    <mergeCell ref="G28:AG28"/>
    <mergeCell ref="A29:F30"/>
    <mergeCell ref="H29:AG29"/>
    <mergeCell ref="G30:AG30"/>
    <mergeCell ref="A22:AG22"/>
    <mergeCell ref="A10:AF10"/>
    <mergeCell ref="B12:C12"/>
    <mergeCell ref="D12:E12"/>
    <mergeCell ref="G12:H12"/>
    <mergeCell ref="J12:K12"/>
    <mergeCell ref="L12:N12"/>
    <mergeCell ref="AA12:AG12"/>
    <mergeCell ref="A13:AG14"/>
    <mergeCell ref="A16:AG16"/>
    <mergeCell ref="A18:AG18"/>
    <mergeCell ref="J20:T20"/>
    <mergeCell ref="U20:Z20"/>
    <mergeCell ref="X12:Z12"/>
    <mergeCell ref="O12:P12"/>
    <mergeCell ref="Q12:W12"/>
    <mergeCell ref="A4:AG4"/>
    <mergeCell ref="A1:AG1"/>
    <mergeCell ref="W2:X2"/>
    <mergeCell ref="Y2:Z2"/>
    <mergeCell ref="AB2:AC2"/>
    <mergeCell ref="AE2:AF2"/>
    <mergeCell ref="O6:O8"/>
    <mergeCell ref="P6:S7"/>
    <mergeCell ref="U6:AG6"/>
    <mergeCell ref="T7:AG7"/>
    <mergeCell ref="P8:S8"/>
    <mergeCell ref="T8:AG8"/>
  </mergeCells>
  <phoneticPr fontId="1"/>
  <printOptions horizontalCentered="1"/>
  <pageMargins left="0.78740157480314965" right="0.78740157480314965" top="0.78740157480314965" bottom="0.78740157480314965" header="0" footer="0"/>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1:AG56"/>
  <sheetViews>
    <sheetView showZeros="0" view="pageBreakPreview" topLeftCell="A31" zoomScaleNormal="100" zoomScaleSheetLayoutView="100" workbookViewId="0">
      <selection activeCell="O12" sqref="O12:W12"/>
    </sheetView>
  </sheetViews>
  <sheetFormatPr defaultColWidth="2.625" defaultRowHeight="17.100000000000001" customHeight="1"/>
  <cols>
    <col min="1" max="33" width="2.625" style="28"/>
    <col min="34" max="34" width="1.625" style="28" customWidth="1"/>
    <col min="35" max="16384" width="2.625" style="28"/>
  </cols>
  <sheetData>
    <row r="1" spans="1:33" ht="15" customHeight="1">
      <c r="A1" s="396" t="s">
        <v>130</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20.100000000000001"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131</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c r="J11" s="30"/>
      <c r="K11" s="30"/>
    </row>
    <row r="12" spans="1:33" s="2" customFormat="1" ht="15" customHeight="1">
      <c r="B12" s="314" t="s">
        <v>1</v>
      </c>
      <c r="C12" s="314"/>
      <c r="D12" s="408">
        <f>★入力シート!G122</f>
        <v>0</v>
      </c>
      <c r="E12" s="408"/>
      <c r="F12" s="132" t="s">
        <v>2</v>
      </c>
      <c r="G12" s="408">
        <f>★入力シート!G123</f>
        <v>0</v>
      </c>
      <c r="H12" s="408"/>
      <c r="I12" s="13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9" t="s">
        <v>132</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399"/>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row>
    <row r="15" spans="1:33" ht="15" customHeight="1">
      <c r="A15" s="399"/>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row>
    <row r="16" spans="1:33" ht="15" customHeight="1">
      <c r="A16" s="399"/>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row>
    <row r="17" spans="1:33" ht="1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ht="15" customHeight="1">
      <c r="A18" s="397" t="s">
        <v>51</v>
      </c>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row>
    <row r="19" spans="1:33" ht="1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5" customHeight="1">
      <c r="A20" s="396" t="s">
        <v>75</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row>
    <row r="21" spans="1:33" ht="5.0999999999999996" customHeight="1">
      <c r="A21" s="29"/>
      <c r="B21" s="29"/>
      <c r="C21" s="29"/>
      <c r="D21" s="29"/>
      <c r="E21" s="29"/>
      <c r="F21" s="29"/>
      <c r="G21" s="29"/>
      <c r="H21" s="29"/>
      <c r="I21" s="29"/>
    </row>
    <row r="22" spans="1:33" ht="20.100000000000001" customHeight="1">
      <c r="A22" s="29"/>
      <c r="B22" s="29"/>
      <c r="C22" s="29"/>
      <c r="D22" s="29"/>
      <c r="E22" s="29"/>
      <c r="F22" s="29"/>
      <c r="G22" s="29"/>
      <c r="H22" s="29"/>
      <c r="I22" s="29"/>
      <c r="J22" s="409">
        <f>★入力シート!G53</f>
        <v>0</v>
      </c>
      <c r="K22" s="409"/>
      <c r="L22" s="409"/>
      <c r="M22" s="409"/>
      <c r="N22" s="409"/>
      <c r="O22" s="409"/>
      <c r="P22" s="409"/>
      <c r="Q22" s="409"/>
      <c r="R22" s="409"/>
      <c r="S22" s="409"/>
      <c r="T22" s="409"/>
      <c r="U22" s="428" t="s">
        <v>62</v>
      </c>
      <c r="V22" s="428"/>
      <c r="W22" s="428"/>
      <c r="X22" s="428"/>
      <c r="Y22" s="428"/>
      <c r="Z22" s="428"/>
    </row>
    <row r="23" spans="1:33" ht="15" customHeight="1">
      <c r="A23" s="29"/>
      <c r="B23" s="29"/>
      <c r="C23" s="29"/>
      <c r="D23" s="29"/>
      <c r="E23" s="29"/>
      <c r="F23" s="29"/>
      <c r="G23" s="29"/>
      <c r="H23" s="29"/>
      <c r="I23" s="29"/>
    </row>
    <row r="24" spans="1:33" ht="15" customHeight="1">
      <c r="A24" s="396" t="s">
        <v>133</v>
      </c>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row>
    <row r="25" spans="1:33" ht="5.0999999999999996" customHeight="1">
      <c r="A25" s="29"/>
      <c r="B25" s="29"/>
      <c r="C25" s="29"/>
      <c r="D25" s="29"/>
      <c r="E25" s="29"/>
      <c r="F25" s="29"/>
      <c r="G25" s="29"/>
      <c r="H25" s="29"/>
      <c r="I25" s="29"/>
    </row>
    <row r="26" spans="1:33" ht="20.100000000000001" customHeight="1">
      <c r="A26" s="29"/>
      <c r="B26" s="29"/>
      <c r="C26" s="29"/>
      <c r="D26" s="29"/>
      <c r="E26" s="29"/>
      <c r="F26" s="29"/>
      <c r="G26" s="29"/>
      <c r="H26" s="29"/>
      <c r="I26" s="29"/>
      <c r="J26" s="464">
        <f>★入力シート!G54</f>
        <v>0</v>
      </c>
      <c r="K26" s="464"/>
      <c r="L26" s="464"/>
      <c r="M26" s="464"/>
      <c r="N26" s="464"/>
      <c r="O26" s="464"/>
      <c r="P26" s="464"/>
      <c r="Q26" s="464"/>
      <c r="R26" s="464"/>
      <c r="S26" s="464"/>
      <c r="T26" s="464"/>
      <c r="U26" s="464"/>
      <c r="V26" s="464"/>
      <c r="W26" s="464"/>
      <c r="X26" s="464"/>
      <c r="Y26" s="464"/>
      <c r="Z26" s="464"/>
      <c r="AA26" s="34"/>
      <c r="AB26" s="34"/>
      <c r="AC26" s="34"/>
      <c r="AD26" s="34"/>
      <c r="AE26" s="34"/>
      <c r="AF26" s="34"/>
      <c r="AG26" s="34"/>
    </row>
    <row r="27" spans="1:33" ht="15" customHeight="1">
      <c r="A27" s="29"/>
      <c r="B27" s="29"/>
      <c r="C27" s="29"/>
      <c r="D27" s="29"/>
      <c r="E27" s="29"/>
      <c r="F27" s="29"/>
      <c r="G27" s="29"/>
      <c r="H27" s="29"/>
      <c r="I27" s="29"/>
    </row>
    <row r="28" spans="1:33" ht="15" customHeight="1">
      <c r="A28" s="396" t="s">
        <v>134</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row>
    <row r="29" spans="1:33" ht="5.0999999999999996" customHeight="1">
      <c r="A29" s="29"/>
      <c r="B29" s="29"/>
      <c r="C29" s="29"/>
      <c r="D29" s="29"/>
      <c r="E29" s="29"/>
      <c r="F29" s="29"/>
      <c r="G29" s="29"/>
      <c r="H29" s="29"/>
      <c r="I29" s="29"/>
    </row>
    <row r="30" spans="1:33" ht="15" customHeight="1">
      <c r="A30" s="430" t="s">
        <v>135</v>
      </c>
      <c r="B30" s="431"/>
      <c r="C30" s="431"/>
      <c r="D30" s="425" t="s">
        <v>6</v>
      </c>
      <c r="E30" s="434"/>
      <c r="F30" s="434"/>
      <c r="G30" s="435"/>
      <c r="H30" s="33" t="s">
        <v>20</v>
      </c>
      <c r="I30" s="436" t="str">
        <f>IF(★入力シート!G18="○",★入力シート!G6,IF(★入力シート!G18="✕",★入力シート!G20,""))</f>
        <v/>
      </c>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7"/>
    </row>
    <row r="31" spans="1:33" ht="20.100000000000001" customHeight="1">
      <c r="A31" s="432"/>
      <c r="B31" s="433"/>
      <c r="C31" s="433"/>
      <c r="D31" s="425"/>
      <c r="E31" s="434"/>
      <c r="F31" s="434"/>
      <c r="G31" s="435"/>
      <c r="H31" s="438" t="str">
        <f>IF(★入力シート!G18="○",★入力シート!G7,IF(★入力シート!G18="✕",★入力シート!G21,""))</f>
        <v/>
      </c>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9"/>
    </row>
    <row r="32" spans="1:33" ht="15" customHeight="1">
      <c r="A32" s="432"/>
      <c r="B32" s="433"/>
      <c r="C32" s="433"/>
      <c r="D32" s="440" t="s">
        <v>136</v>
      </c>
      <c r="E32" s="441"/>
      <c r="F32" s="441"/>
      <c r="G32" s="442"/>
      <c r="H32" s="443" t="str">
        <f>IF(★入力シート!G18="○",★入力シート!G8,IF(★入力シート!G18="✕",★入力シート!G22,""))</f>
        <v/>
      </c>
      <c r="I32" s="444"/>
      <c r="J32" s="444"/>
      <c r="K32" s="444"/>
      <c r="L32" s="444"/>
      <c r="M32" s="444"/>
      <c r="N32" s="444"/>
      <c r="O32" s="444"/>
      <c r="P32" s="444"/>
      <c r="Q32" s="444"/>
      <c r="R32" s="444"/>
      <c r="S32" s="444"/>
      <c r="T32" s="424" t="s">
        <v>10</v>
      </c>
      <c r="U32" s="424"/>
      <c r="V32" s="424"/>
      <c r="W32" s="424"/>
      <c r="X32" s="446" t="str">
        <f>IF(★入力シート!G18="○",★入力シート!G14,IF(★入力シート!G18="✕",★入力シート!G29,""))</f>
        <v/>
      </c>
      <c r="Y32" s="447"/>
      <c r="Z32" s="447"/>
      <c r="AA32" s="447"/>
      <c r="AB32" s="447"/>
      <c r="AC32" s="447"/>
      <c r="AD32" s="447"/>
      <c r="AE32" s="447"/>
      <c r="AF32" s="447"/>
      <c r="AG32" s="448"/>
    </row>
    <row r="33" spans="1:33" ht="20.100000000000001" customHeight="1">
      <c r="A33" s="432"/>
      <c r="B33" s="433"/>
      <c r="C33" s="433"/>
      <c r="D33" s="450" t="s">
        <v>22</v>
      </c>
      <c r="E33" s="428"/>
      <c r="F33" s="428"/>
      <c r="G33" s="451"/>
      <c r="H33" s="452" t="str">
        <f>IF(★入力シート!G18="○",★入力シート!G9,IF(★入力シート!G18="✕",★入力シート!G23,""))</f>
        <v/>
      </c>
      <c r="I33" s="453"/>
      <c r="J33" s="453"/>
      <c r="K33" s="453"/>
      <c r="L33" s="453"/>
      <c r="M33" s="453"/>
      <c r="N33" s="453"/>
      <c r="O33" s="453"/>
      <c r="P33" s="453"/>
      <c r="Q33" s="453"/>
      <c r="R33" s="453"/>
      <c r="S33" s="453"/>
      <c r="T33" s="445"/>
      <c r="U33" s="445"/>
      <c r="V33" s="445"/>
      <c r="W33" s="445"/>
      <c r="X33" s="449"/>
      <c r="Y33" s="438"/>
      <c r="Z33" s="438"/>
      <c r="AA33" s="438"/>
      <c r="AB33" s="438"/>
      <c r="AC33" s="438"/>
      <c r="AD33" s="438"/>
      <c r="AE33" s="438"/>
      <c r="AF33" s="438"/>
      <c r="AG33" s="439"/>
    </row>
    <row r="34" spans="1:33" ht="15" customHeight="1">
      <c r="A34" s="430" t="s">
        <v>137</v>
      </c>
      <c r="B34" s="431"/>
      <c r="C34" s="431"/>
      <c r="D34" s="425" t="s">
        <v>6</v>
      </c>
      <c r="E34" s="434"/>
      <c r="F34" s="434"/>
      <c r="G34" s="435"/>
      <c r="H34" s="33" t="s">
        <v>20</v>
      </c>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6"/>
    </row>
    <row r="35" spans="1:33" ht="20.100000000000001" customHeight="1">
      <c r="A35" s="432"/>
      <c r="B35" s="433"/>
      <c r="C35" s="433"/>
      <c r="D35" s="425"/>
      <c r="E35" s="434"/>
      <c r="F35" s="434"/>
      <c r="G35" s="435"/>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2"/>
    </row>
    <row r="36" spans="1:33" ht="15" customHeight="1">
      <c r="A36" s="432"/>
      <c r="B36" s="433"/>
      <c r="C36" s="433"/>
      <c r="D36" s="440" t="s">
        <v>21</v>
      </c>
      <c r="E36" s="441"/>
      <c r="F36" s="441"/>
      <c r="G36" s="442"/>
      <c r="H36" s="467"/>
      <c r="I36" s="468"/>
      <c r="J36" s="468"/>
      <c r="K36" s="468"/>
      <c r="L36" s="468"/>
      <c r="M36" s="468"/>
      <c r="N36" s="468"/>
      <c r="O36" s="468"/>
      <c r="P36" s="468"/>
      <c r="Q36" s="468"/>
      <c r="R36" s="468"/>
      <c r="S36" s="468"/>
      <c r="T36" s="424" t="s">
        <v>10</v>
      </c>
      <c r="U36" s="424"/>
      <c r="V36" s="424"/>
      <c r="W36" s="424"/>
      <c r="X36" s="454"/>
      <c r="Y36" s="455"/>
      <c r="Z36" s="455"/>
      <c r="AA36" s="455"/>
      <c r="AB36" s="455"/>
      <c r="AC36" s="455"/>
      <c r="AD36" s="455"/>
      <c r="AE36" s="455"/>
      <c r="AF36" s="455"/>
      <c r="AG36" s="456"/>
    </row>
    <row r="37" spans="1:33" ht="20.100000000000001" customHeight="1">
      <c r="A37" s="432"/>
      <c r="B37" s="433"/>
      <c r="C37" s="433"/>
      <c r="D37" s="450" t="s">
        <v>22</v>
      </c>
      <c r="E37" s="428"/>
      <c r="F37" s="428"/>
      <c r="G37" s="451"/>
      <c r="H37" s="469"/>
      <c r="I37" s="469"/>
      <c r="J37" s="469"/>
      <c r="K37" s="469"/>
      <c r="L37" s="469"/>
      <c r="M37" s="469"/>
      <c r="N37" s="469"/>
      <c r="O37" s="469"/>
      <c r="P37" s="469"/>
      <c r="Q37" s="469"/>
      <c r="R37" s="469"/>
      <c r="S37" s="470"/>
      <c r="T37" s="424"/>
      <c r="U37" s="424"/>
      <c r="V37" s="424"/>
      <c r="W37" s="424"/>
      <c r="X37" s="457"/>
      <c r="Y37" s="458"/>
      <c r="Z37" s="458"/>
      <c r="AA37" s="458"/>
      <c r="AB37" s="458"/>
      <c r="AC37" s="458"/>
      <c r="AD37" s="458"/>
      <c r="AE37" s="458"/>
      <c r="AF37" s="458"/>
      <c r="AG37" s="459"/>
    </row>
    <row r="38" spans="1:33" ht="15" customHeight="1">
      <c r="A38" s="450"/>
      <c r="B38" s="428"/>
      <c r="C38" s="428"/>
      <c r="D38" s="425" t="s">
        <v>49</v>
      </c>
      <c r="E38" s="434"/>
      <c r="F38" s="434"/>
      <c r="G38" s="435"/>
      <c r="H38" s="471"/>
      <c r="I38" s="429"/>
      <c r="J38" s="429"/>
      <c r="K38" s="429"/>
      <c r="L38" s="160" t="s">
        <v>2</v>
      </c>
      <c r="M38" s="429"/>
      <c r="N38" s="429"/>
      <c r="O38" s="160" t="s">
        <v>3</v>
      </c>
      <c r="P38" s="429"/>
      <c r="Q38" s="429"/>
      <c r="R38" s="160" t="s">
        <v>138</v>
      </c>
      <c r="S38" s="161"/>
      <c r="T38" s="424"/>
      <c r="U38" s="424"/>
      <c r="V38" s="424"/>
      <c r="W38" s="424"/>
      <c r="X38" s="460"/>
      <c r="Y38" s="461"/>
      <c r="Z38" s="461"/>
      <c r="AA38" s="461"/>
      <c r="AB38" s="461"/>
      <c r="AC38" s="461"/>
      <c r="AD38" s="461"/>
      <c r="AE38" s="461"/>
      <c r="AF38" s="461"/>
      <c r="AG38" s="462"/>
    </row>
    <row r="39" spans="1:33" ht="15" customHeight="1">
      <c r="A39" s="29"/>
      <c r="B39" s="29"/>
      <c r="C39" s="29"/>
    </row>
    <row r="40" spans="1:33" ht="15" customHeight="1">
      <c r="A40" s="396" t="s">
        <v>139</v>
      </c>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row>
    <row r="41" spans="1:33" ht="5.0999999999999996" customHeight="1">
      <c r="A41" s="29"/>
      <c r="B41" s="29"/>
      <c r="C41" s="29"/>
    </row>
    <row r="42" spans="1:33" ht="15" customHeight="1">
      <c r="A42" s="454"/>
      <c r="B42" s="455"/>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6"/>
    </row>
    <row r="43" spans="1:33" ht="15" customHeight="1">
      <c r="A43" s="457"/>
      <c r="B43" s="458"/>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9"/>
    </row>
    <row r="44" spans="1:33" ht="15" customHeight="1">
      <c r="A44" s="460"/>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2"/>
    </row>
    <row r="45" spans="1:33" ht="15" customHeight="1">
      <c r="A45" s="29"/>
      <c r="B45" s="29"/>
      <c r="C45" s="29"/>
      <c r="D45" s="29"/>
      <c r="E45" s="29"/>
      <c r="F45" s="29"/>
      <c r="G45" s="29"/>
    </row>
    <row r="46" spans="1:33" ht="15" customHeight="1">
      <c r="A46" s="396" t="s">
        <v>140</v>
      </c>
      <c r="B46" s="396"/>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row>
    <row r="47" spans="1:33" ht="5.0999999999999996" customHeight="1">
      <c r="A47" s="29"/>
      <c r="B47" s="29"/>
      <c r="C47" s="29"/>
      <c r="D47" s="29"/>
      <c r="E47" s="29"/>
      <c r="F47" s="29"/>
      <c r="G47" s="29"/>
      <c r="H47" s="29"/>
      <c r="I47" s="29"/>
    </row>
    <row r="48" spans="1:33" ht="15" customHeight="1">
      <c r="A48" s="29"/>
      <c r="B48" s="29"/>
      <c r="C48" s="29"/>
      <c r="D48" s="29"/>
      <c r="E48" s="29"/>
      <c r="F48" s="29"/>
      <c r="G48" s="29"/>
      <c r="H48" s="29"/>
      <c r="I48" s="29"/>
      <c r="J48" s="428" t="s">
        <v>1</v>
      </c>
      <c r="K48" s="428"/>
      <c r="L48" s="463"/>
      <c r="M48" s="463"/>
      <c r="N48" s="39" t="s">
        <v>2</v>
      </c>
      <c r="O48" s="463"/>
      <c r="P48" s="463"/>
      <c r="Q48" s="39" t="s">
        <v>3</v>
      </c>
      <c r="R48" s="463"/>
      <c r="S48" s="463"/>
      <c r="T48" s="37" t="s">
        <v>4</v>
      </c>
      <c r="U48" s="34"/>
      <c r="V48" s="34"/>
    </row>
    <row r="49" spans="1:33" ht="15" customHeight="1">
      <c r="A49" s="29"/>
      <c r="B49" s="29"/>
      <c r="C49" s="29"/>
      <c r="D49" s="29"/>
      <c r="E49" s="29"/>
      <c r="F49" s="29"/>
      <c r="G49" s="29"/>
      <c r="H49" s="29"/>
      <c r="I49" s="29"/>
      <c r="J49" s="35"/>
      <c r="K49" s="35"/>
      <c r="L49" s="35"/>
      <c r="M49" s="35"/>
      <c r="N49" s="34"/>
      <c r="O49" s="35"/>
      <c r="P49" s="35"/>
      <c r="Q49" s="34"/>
      <c r="R49" s="35"/>
      <c r="S49" s="35"/>
      <c r="T49" s="34"/>
    </row>
    <row r="50" spans="1:33" ht="15" customHeight="1">
      <c r="A50" s="396" t="s">
        <v>141</v>
      </c>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row>
    <row r="51" spans="1:33" ht="5.0999999999999996"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row>
    <row r="52" spans="1:33" ht="15" customHeight="1">
      <c r="A52" s="396" t="s">
        <v>142</v>
      </c>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row>
    <row r="53" spans="1:33" ht="15" customHeight="1">
      <c r="A53" s="396" t="s">
        <v>143</v>
      </c>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row>
    <row r="54" spans="1:33" ht="15" customHeight="1">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row>
    <row r="55" spans="1:33" ht="15" customHeight="1">
      <c r="A55" s="30"/>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0"/>
    </row>
    <row r="56" spans="1:33" ht="1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sheetData>
  <mergeCells count="65">
    <mergeCell ref="J26:Z26"/>
    <mergeCell ref="A34:C38"/>
    <mergeCell ref="D34:G35"/>
    <mergeCell ref="I34:AG34"/>
    <mergeCell ref="A50:AG50"/>
    <mergeCell ref="H35:AG35"/>
    <mergeCell ref="D36:G36"/>
    <mergeCell ref="H36:S36"/>
    <mergeCell ref="T36:W38"/>
    <mergeCell ref="X36:AG38"/>
    <mergeCell ref="D37:G37"/>
    <mergeCell ref="H37:S37"/>
    <mergeCell ref="D38:G38"/>
    <mergeCell ref="H38:I38"/>
    <mergeCell ref="J38:K38"/>
    <mergeCell ref="M38:N38"/>
    <mergeCell ref="A52:AG52"/>
    <mergeCell ref="A53:AG53"/>
    <mergeCell ref="A40:AG40"/>
    <mergeCell ref="A42:AG44"/>
    <mergeCell ref="A46:AG46"/>
    <mergeCell ref="J48:K48"/>
    <mergeCell ref="L48:M48"/>
    <mergeCell ref="O48:P48"/>
    <mergeCell ref="R48:S48"/>
    <mergeCell ref="P38:Q38"/>
    <mergeCell ref="A28:AG28"/>
    <mergeCell ref="A30:C33"/>
    <mergeCell ref="D30:G31"/>
    <mergeCell ref="I30:AG30"/>
    <mergeCell ref="H31:AG31"/>
    <mergeCell ref="D32:G32"/>
    <mergeCell ref="H32:S32"/>
    <mergeCell ref="T32:W33"/>
    <mergeCell ref="X32:AG33"/>
    <mergeCell ref="D33:G33"/>
    <mergeCell ref="H33:S33"/>
    <mergeCell ref="A24:AG24"/>
    <mergeCell ref="A10:AF10"/>
    <mergeCell ref="B12:C12"/>
    <mergeCell ref="D12:E12"/>
    <mergeCell ref="G12:H12"/>
    <mergeCell ref="J12:K12"/>
    <mergeCell ref="L12:N12"/>
    <mergeCell ref="AA12:AG12"/>
    <mergeCell ref="A13:AG16"/>
    <mergeCell ref="A18:AG18"/>
    <mergeCell ref="A20:AG20"/>
    <mergeCell ref="J22:T22"/>
    <mergeCell ref="U22:Z22"/>
    <mergeCell ref="O12:P12"/>
    <mergeCell ref="Q12:W12"/>
    <mergeCell ref="X12:Z12"/>
    <mergeCell ref="A4:AG4"/>
    <mergeCell ref="A1:AG1"/>
    <mergeCell ref="W2:X2"/>
    <mergeCell ref="Y2:Z2"/>
    <mergeCell ref="AB2:AC2"/>
    <mergeCell ref="AE2:AF2"/>
    <mergeCell ref="O6:O8"/>
    <mergeCell ref="P6:S7"/>
    <mergeCell ref="U6:AG6"/>
    <mergeCell ref="T7:AG7"/>
    <mergeCell ref="P8:S8"/>
    <mergeCell ref="T8:AG8"/>
  </mergeCells>
  <phoneticPr fontId="1"/>
  <printOptions horizontalCentered="1"/>
  <pageMargins left="0.78740157480314965" right="0.78740157480314965" top="0.78740157480314965" bottom="0.78740157480314965" header="0" footer="0"/>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pageSetUpPr fitToPage="1"/>
  </sheetPr>
  <dimension ref="A1:AG51"/>
  <sheetViews>
    <sheetView showZeros="0" view="pageBreakPreview" topLeftCell="A31" zoomScaleNormal="100" zoomScaleSheetLayoutView="100" workbookViewId="0">
      <selection activeCell="AR12" sqref="AR12"/>
    </sheetView>
  </sheetViews>
  <sheetFormatPr defaultColWidth="2.625" defaultRowHeight="17.100000000000001" customHeight="1"/>
  <cols>
    <col min="1" max="33" width="2.625" style="28"/>
    <col min="34" max="34" width="1.625" style="28" customWidth="1"/>
    <col min="35" max="16384" width="2.625" style="28"/>
  </cols>
  <sheetData>
    <row r="1" spans="1:33" ht="15" customHeight="1">
      <c r="A1" s="396" t="s">
        <v>144</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20.100000000000001"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145</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row r="12" spans="1:33" s="2" customFormat="1" ht="15" customHeight="1">
      <c r="B12" s="314" t="s">
        <v>1</v>
      </c>
      <c r="C12" s="314"/>
      <c r="D12" s="408">
        <f>★入力シート!G122</f>
        <v>0</v>
      </c>
      <c r="E12" s="408"/>
      <c r="F12" s="132" t="s">
        <v>2</v>
      </c>
      <c r="G12" s="408">
        <f>★入力シート!G123</f>
        <v>0</v>
      </c>
      <c r="H12" s="408"/>
      <c r="I12" s="13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9" t="s">
        <v>146</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399"/>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row>
    <row r="15" spans="1:33"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c r="A16" s="397" t="s">
        <v>51</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row>
    <row r="17" spans="1:33"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c r="A18" s="396" t="s">
        <v>75</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ht="5.0999999999999996" customHeight="1">
      <c r="A19" s="29"/>
      <c r="B19" s="29"/>
      <c r="C19" s="29"/>
      <c r="D19" s="29"/>
      <c r="E19" s="29"/>
      <c r="F19" s="29"/>
      <c r="G19" s="29"/>
      <c r="H19" s="29"/>
      <c r="I19" s="29"/>
    </row>
    <row r="20" spans="1:33" ht="15" customHeight="1">
      <c r="A20" s="29"/>
      <c r="B20" s="29"/>
      <c r="C20" s="29"/>
      <c r="D20" s="29"/>
      <c r="E20" s="29"/>
      <c r="F20" s="29"/>
      <c r="G20" s="29"/>
      <c r="H20" s="29"/>
      <c r="I20" s="29"/>
      <c r="J20" s="409">
        <f>★入力シート!G53</f>
        <v>0</v>
      </c>
      <c r="K20" s="409"/>
      <c r="L20" s="409"/>
      <c r="M20" s="409"/>
      <c r="N20" s="409"/>
      <c r="O20" s="409"/>
      <c r="P20" s="409"/>
      <c r="Q20" s="409"/>
      <c r="R20" s="409"/>
      <c r="S20" s="409"/>
      <c r="T20" s="409"/>
      <c r="U20" s="428" t="s">
        <v>62</v>
      </c>
      <c r="V20" s="428"/>
      <c r="W20" s="428"/>
      <c r="X20" s="428"/>
      <c r="Y20" s="428"/>
      <c r="Z20" s="428"/>
    </row>
    <row r="21" spans="1:33" ht="15" customHeight="1">
      <c r="A21" s="29"/>
      <c r="B21" s="29"/>
      <c r="C21" s="29"/>
      <c r="D21" s="29"/>
      <c r="E21" s="29"/>
      <c r="F21" s="29"/>
      <c r="G21" s="29"/>
      <c r="H21" s="29"/>
      <c r="I21" s="29"/>
    </row>
    <row r="22" spans="1:33" ht="15" customHeight="1">
      <c r="A22" s="396" t="s">
        <v>147</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ht="5.0999999999999996" customHeight="1">
      <c r="A23" s="29"/>
      <c r="B23" s="29"/>
      <c r="C23" s="29"/>
      <c r="D23" s="29"/>
      <c r="E23" s="29"/>
      <c r="F23" s="29"/>
      <c r="G23" s="29"/>
      <c r="H23" s="29"/>
      <c r="I23" s="29"/>
    </row>
    <row r="24" spans="1:33" ht="5.0999999999999996" customHeight="1">
      <c r="A24" s="40"/>
      <c r="B24" s="41"/>
      <c r="C24" s="41"/>
      <c r="D24" s="41"/>
      <c r="E24" s="41"/>
      <c r="F24" s="41"/>
      <c r="G24" s="41"/>
      <c r="H24" s="41"/>
      <c r="I24" s="41"/>
      <c r="J24" s="42"/>
      <c r="K24" s="42"/>
      <c r="L24" s="42"/>
      <c r="M24" s="42"/>
      <c r="N24" s="42"/>
      <c r="O24" s="42"/>
      <c r="P24" s="42"/>
      <c r="Q24" s="42"/>
      <c r="R24" s="42"/>
      <c r="S24" s="42"/>
      <c r="T24" s="42"/>
      <c r="U24" s="42"/>
      <c r="V24" s="42"/>
      <c r="W24" s="42"/>
      <c r="X24" s="42"/>
      <c r="Y24" s="42"/>
      <c r="Z24" s="42"/>
      <c r="AA24" s="33"/>
      <c r="AB24" s="33"/>
      <c r="AC24" s="33"/>
      <c r="AD24" s="33"/>
      <c r="AE24" s="33"/>
      <c r="AF24" s="33"/>
      <c r="AG24" s="31"/>
    </row>
    <row r="25" spans="1:33" ht="15" customHeight="1">
      <c r="A25" s="474" t="s">
        <v>148</v>
      </c>
      <c r="B25" s="475"/>
      <c r="C25" s="475"/>
      <c r="D25" s="475"/>
      <c r="E25" s="475"/>
      <c r="F25" s="475"/>
      <c r="G25" s="475"/>
      <c r="H25" s="475"/>
      <c r="I25" s="475"/>
      <c r="J25" s="475"/>
      <c r="K25" s="35"/>
      <c r="L25" s="162" t="s">
        <v>385</v>
      </c>
      <c r="M25" s="432" t="s">
        <v>149</v>
      </c>
      <c r="N25" s="433"/>
      <c r="O25" s="433"/>
      <c r="P25" s="433"/>
      <c r="Q25" s="433"/>
      <c r="R25" s="433"/>
      <c r="S25" s="34"/>
      <c r="T25" s="34"/>
      <c r="U25" s="35" t="s">
        <v>150</v>
      </c>
      <c r="V25" s="35"/>
      <c r="W25" s="162"/>
      <c r="X25" s="432" t="s">
        <v>151</v>
      </c>
      <c r="Y25" s="433"/>
      <c r="Z25" s="433"/>
      <c r="AA25" s="433"/>
      <c r="AB25" s="433"/>
      <c r="AC25" s="433"/>
      <c r="AD25" s="34"/>
      <c r="AE25" s="34"/>
      <c r="AF25" s="34"/>
      <c r="AG25" s="38"/>
    </row>
    <row r="26" spans="1:33" ht="5.0999999999999996" customHeight="1">
      <c r="A26" s="43"/>
      <c r="B26" s="44"/>
      <c r="C26" s="44"/>
      <c r="D26" s="44"/>
      <c r="E26" s="44"/>
      <c r="F26" s="44"/>
      <c r="G26" s="44"/>
      <c r="H26" s="44"/>
      <c r="I26" s="44"/>
      <c r="J26" s="44"/>
      <c r="K26" s="35"/>
      <c r="L26" s="35"/>
      <c r="M26" s="35"/>
      <c r="N26" s="35"/>
      <c r="O26" s="35"/>
      <c r="P26" s="35"/>
      <c r="Q26" s="35"/>
      <c r="R26" s="35"/>
      <c r="S26" s="35"/>
      <c r="T26" s="35"/>
      <c r="U26" s="35"/>
      <c r="V26" s="35"/>
      <c r="W26" s="35"/>
      <c r="X26" s="35"/>
      <c r="Y26" s="35"/>
      <c r="Z26" s="35"/>
      <c r="AA26" s="34"/>
      <c r="AB26" s="34"/>
      <c r="AC26" s="34"/>
      <c r="AD26" s="34"/>
      <c r="AE26" s="34"/>
      <c r="AF26" s="34"/>
      <c r="AG26" s="38"/>
    </row>
    <row r="27" spans="1:33" ht="5.0999999999999996" customHeight="1">
      <c r="A27" s="40"/>
      <c r="B27" s="41"/>
      <c r="C27" s="41"/>
      <c r="D27" s="41"/>
      <c r="E27" s="41"/>
      <c r="F27" s="41"/>
      <c r="G27" s="41"/>
      <c r="H27" s="41"/>
      <c r="I27" s="41"/>
      <c r="J27" s="41"/>
      <c r="K27" s="42"/>
      <c r="L27" s="42"/>
      <c r="M27" s="42"/>
      <c r="N27" s="42"/>
      <c r="O27" s="42"/>
      <c r="P27" s="42"/>
      <c r="Q27" s="42"/>
      <c r="R27" s="42"/>
      <c r="S27" s="42"/>
      <c r="T27" s="42"/>
      <c r="U27" s="42"/>
      <c r="V27" s="42"/>
      <c r="W27" s="42"/>
      <c r="X27" s="42"/>
      <c r="Y27" s="42"/>
      <c r="Z27" s="42"/>
      <c r="AA27" s="33"/>
      <c r="AB27" s="33"/>
      <c r="AC27" s="33"/>
      <c r="AD27" s="33"/>
      <c r="AE27" s="33"/>
      <c r="AF27" s="33"/>
      <c r="AG27" s="31"/>
    </row>
    <row r="28" spans="1:33" ht="15" customHeight="1">
      <c r="A28" s="474" t="s">
        <v>152</v>
      </c>
      <c r="B28" s="475"/>
      <c r="C28" s="475"/>
      <c r="D28" s="475"/>
      <c r="E28" s="475"/>
      <c r="F28" s="475"/>
      <c r="G28" s="475"/>
      <c r="H28" s="475"/>
      <c r="I28" s="475"/>
      <c r="J28" s="475"/>
      <c r="K28" s="35"/>
      <c r="L28" s="162"/>
      <c r="M28" s="432" t="s">
        <v>153</v>
      </c>
      <c r="N28" s="433"/>
      <c r="O28" s="433"/>
      <c r="P28" s="433"/>
      <c r="Q28" s="433"/>
      <c r="R28" s="433"/>
      <c r="S28" s="35"/>
      <c r="T28" s="34"/>
      <c r="U28" s="35" t="s">
        <v>154</v>
      </c>
      <c r="V28" s="34"/>
      <c r="W28" s="162" t="s">
        <v>385</v>
      </c>
      <c r="X28" s="432" t="s">
        <v>155</v>
      </c>
      <c r="Y28" s="433"/>
      <c r="Z28" s="433"/>
      <c r="AA28" s="433"/>
      <c r="AB28" s="433"/>
      <c r="AC28" s="433"/>
      <c r="AD28" s="34"/>
      <c r="AE28" s="34"/>
      <c r="AF28" s="34"/>
      <c r="AG28" s="38"/>
    </row>
    <row r="29" spans="1:33" ht="5.0999999999999996" customHeight="1">
      <c r="A29" s="43"/>
      <c r="B29" s="44"/>
      <c r="C29" s="44"/>
      <c r="D29" s="44"/>
      <c r="E29" s="44"/>
      <c r="F29" s="44"/>
      <c r="G29" s="44"/>
      <c r="H29" s="44"/>
      <c r="I29" s="44"/>
      <c r="J29" s="35"/>
      <c r="K29" s="35"/>
      <c r="L29" s="35"/>
      <c r="M29" s="35"/>
      <c r="N29" s="35"/>
      <c r="O29" s="35"/>
      <c r="P29" s="35"/>
      <c r="Q29" s="35"/>
      <c r="R29" s="35"/>
      <c r="S29" s="35"/>
      <c r="T29" s="35"/>
      <c r="U29" s="35"/>
      <c r="V29" s="35"/>
      <c r="W29" s="35"/>
      <c r="X29" s="35"/>
      <c r="Y29" s="35"/>
      <c r="Z29" s="35"/>
      <c r="AA29" s="34"/>
      <c r="AB29" s="34"/>
      <c r="AC29" s="34"/>
      <c r="AD29" s="34"/>
      <c r="AE29" s="34"/>
      <c r="AF29" s="34"/>
      <c r="AG29" s="38"/>
    </row>
    <row r="30" spans="1:33" ht="15" customHeight="1">
      <c r="A30" s="472" t="s">
        <v>156</v>
      </c>
      <c r="B30" s="473"/>
      <c r="C30" s="473"/>
      <c r="D30" s="473"/>
      <c r="E30" s="473"/>
      <c r="F30" s="473"/>
      <c r="G30" s="473"/>
      <c r="H30" s="473"/>
      <c r="I30" s="473"/>
      <c r="J30" s="473"/>
      <c r="K30" s="431" t="s">
        <v>135</v>
      </c>
      <c r="L30" s="431"/>
      <c r="M30" s="431"/>
      <c r="N30" s="431"/>
      <c r="O30" s="431"/>
      <c r="P30" s="431"/>
      <c r="Q30" s="431"/>
      <c r="R30" s="431"/>
      <c r="S30" s="431"/>
      <c r="T30" s="431"/>
      <c r="U30" s="33"/>
      <c r="V30" s="431" t="s">
        <v>137</v>
      </c>
      <c r="W30" s="431"/>
      <c r="X30" s="431"/>
      <c r="Y30" s="431"/>
      <c r="Z30" s="431"/>
      <c r="AA30" s="431"/>
      <c r="AB30" s="431"/>
      <c r="AC30" s="431"/>
      <c r="AD30" s="431"/>
      <c r="AE30" s="431"/>
      <c r="AF30" s="33"/>
      <c r="AG30" s="31"/>
    </row>
    <row r="31" spans="1:33" ht="15" customHeight="1">
      <c r="A31" s="474"/>
      <c r="B31" s="475"/>
      <c r="C31" s="475"/>
      <c r="D31" s="475"/>
      <c r="E31" s="475"/>
      <c r="F31" s="475"/>
      <c r="G31" s="475"/>
      <c r="H31" s="475"/>
      <c r="I31" s="475"/>
      <c r="J31" s="475"/>
      <c r="K31" s="476"/>
      <c r="L31" s="476"/>
      <c r="M31" s="476"/>
      <c r="N31" s="476"/>
      <c r="O31" s="476"/>
      <c r="P31" s="476"/>
      <c r="Q31" s="476"/>
      <c r="R31" s="476"/>
      <c r="S31" s="476"/>
      <c r="T31" s="45" t="s">
        <v>45</v>
      </c>
      <c r="U31" s="35"/>
      <c r="V31" s="476"/>
      <c r="W31" s="476"/>
      <c r="X31" s="476"/>
      <c r="Y31" s="476"/>
      <c r="Z31" s="476"/>
      <c r="AA31" s="476"/>
      <c r="AB31" s="476"/>
      <c r="AC31" s="476"/>
      <c r="AD31" s="476"/>
      <c r="AE31" s="45" t="s">
        <v>45</v>
      </c>
      <c r="AF31" s="34"/>
      <c r="AG31" s="38"/>
    </row>
    <row r="32" spans="1:33" ht="5.0999999999999996" customHeight="1">
      <c r="A32" s="46"/>
      <c r="B32" s="45"/>
      <c r="C32" s="37"/>
      <c r="D32" s="37"/>
      <c r="E32" s="37"/>
      <c r="F32" s="37"/>
      <c r="G32" s="37"/>
      <c r="H32" s="37"/>
      <c r="I32" s="37"/>
      <c r="J32" s="37"/>
      <c r="K32" s="37"/>
      <c r="L32" s="37"/>
      <c r="M32" s="37"/>
      <c r="N32" s="37"/>
      <c r="O32" s="37"/>
      <c r="P32" s="37"/>
      <c r="Q32" s="37"/>
      <c r="R32" s="37"/>
      <c r="S32" s="37"/>
      <c r="T32" s="39"/>
      <c r="U32" s="39"/>
      <c r="V32" s="39"/>
      <c r="W32" s="39"/>
      <c r="X32" s="39"/>
      <c r="Y32" s="39"/>
      <c r="Z32" s="39"/>
      <c r="AA32" s="37"/>
      <c r="AB32" s="37"/>
      <c r="AC32" s="37"/>
      <c r="AD32" s="37"/>
      <c r="AE32" s="37"/>
      <c r="AF32" s="37"/>
      <c r="AG32" s="32"/>
    </row>
    <row r="33" spans="1:33" ht="15" customHeight="1">
      <c r="A33" s="29"/>
      <c r="B33" s="29"/>
      <c r="C33" s="29"/>
    </row>
    <row r="34" spans="1:33" ht="15" customHeight="1">
      <c r="A34" s="396" t="s">
        <v>157</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row>
    <row r="35" spans="1:33" ht="5.0999999999999996" customHeight="1">
      <c r="A35" s="29"/>
      <c r="B35" s="29"/>
      <c r="C35" s="29"/>
    </row>
    <row r="36" spans="1:33" ht="15" customHeight="1">
      <c r="A36" s="454"/>
      <c r="B36" s="455"/>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6"/>
    </row>
    <row r="37" spans="1:33" ht="15" customHeight="1">
      <c r="A37" s="457"/>
      <c r="B37" s="458"/>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9"/>
    </row>
    <row r="38" spans="1:33" ht="15" customHeight="1">
      <c r="A38" s="460"/>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2"/>
    </row>
    <row r="39" spans="1:33" ht="15" customHeight="1">
      <c r="A39" s="29"/>
      <c r="B39" s="29"/>
      <c r="C39" s="29"/>
      <c r="D39" s="29"/>
      <c r="E39" s="29"/>
      <c r="F39" s="29"/>
      <c r="G39" s="29"/>
    </row>
    <row r="40" spans="1:33" ht="15" customHeight="1">
      <c r="A40" s="396" t="s">
        <v>67</v>
      </c>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row>
    <row r="41" spans="1:33" ht="5.0999999999999996"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ht="15" customHeight="1">
      <c r="A42" s="396" t="s">
        <v>158</v>
      </c>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row>
    <row r="43" spans="1:33" ht="15" customHeight="1">
      <c r="A43" s="396" t="s">
        <v>159</v>
      </c>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row>
    <row r="44" spans="1:33" ht="1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3" ht="15" customHeight="1">
      <c r="A45" s="30"/>
      <c r="B45" s="29"/>
      <c r="C45" s="29"/>
      <c r="D45" s="29"/>
      <c r="E45" s="29"/>
      <c r="F45" s="29"/>
      <c r="G45" s="29"/>
      <c r="H45" s="29"/>
      <c r="I45" s="29"/>
      <c r="J45" s="29"/>
      <c r="K45" s="29"/>
      <c r="L45" s="29"/>
      <c r="AD45" s="29"/>
      <c r="AE45" s="29"/>
      <c r="AF45" s="29"/>
      <c r="AG45" s="30"/>
    </row>
    <row r="46" spans="1:33" ht="15" customHeight="1">
      <c r="A46" s="3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0"/>
    </row>
    <row r="47" spans="1:33" ht="15" customHeight="1">
      <c r="A47" s="30"/>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row>
    <row r="48" spans="1:33" ht="15" customHeight="1">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15" customHeight="1">
      <c r="A49" s="30"/>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0"/>
    </row>
    <row r="50" spans="1:33" ht="15" customHeight="1">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row>
    <row r="51" spans="1:33" ht="1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44">
    <mergeCell ref="A22:AG22"/>
    <mergeCell ref="A13:AG14"/>
    <mergeCell ref="A16:AG16"/>
    <mergeCell ref="A18:AG18"/>
    <mergeCell ref="J20:T20"/>
    <mergeCell ref="U20:Z20"/>
    <mergeCell ref="A25:J25"/>
    <mergeCell ref="M25:R25"/>
    <mergeCell ref="X25:AC25"/>
    <mergeCell ref="A28:J28"/>
    <mergeCell ref="M28:R28"/>
    <mergeCell ref="X28:AC28"/>
    <mergeCell ref="A43:AG43"/>
    <mergeCell ref="A30:J31"/>
    <mergeCell ref="K30:T30"/>
    <mergeCell ref="V30:AE30"/>
    <mergeCell ref="K31:S31"/>
    <mergeCell ref="V31:AD31"/>
    <mergeCell ref="A34:AG34"/>
    <mergeCell ref="A36:AG38"/>
    <mergeCell ref="A40:AG40"/>
    <mergeCell ref="A42:AG42"/>
    <mergeCell ref="A4:AG4"/>
    <mergeCell ref="A1:AG1"/>
    <mergeCell ref="W2:X2"/>
    <mergeCell ref="Y2:Z2"/>
    <mergeCell ref="AB2:AC2"/>
    <mergeCell ref="AE2:AF2"/>
    <mergeCell ref="A10:AF10"/>
    <mergeCell ref="B12:C12"/>
    <mergeCell ref="O6:O8"/>
    <mergeCell ref="P6:S7"/>
    <mergeCell ref="U6:AG6"/>
    <mergeCell ref="T7:AG7"/>
    <mergeCell ref="P8:S8"/>
    <mergeCell ref="T8:AG8"/>
    <mergeCell ref="D12:E12"/>
    <mergeCell ref="G12:H12"/>
    <mergeCell ref="J12:K12"/>
    <mergeCell ref="L12:N12"/>
    <mergeCell ref="AA12:AG12"/>
    <mergeCell ref="Q12:W12"/>
    <mergeCell ref="X12:Z12"/>
    <mergeCell ref="O12:P12"/>
  </mergeCells>
  <phoneticPr fontId="1"/>
  <dataValidations count="1">
    <dataValidation type="list" allowBlank="1" showInputMessage="1" showErrorMessage="1" sqref="L25 W25 L28 W28" xr:uid="{21468516-E0A2-434D-8847-6D3EF4FD7541}">
      <formula1>"✓,　"</formula1>
    </dataValidation>
  </dataValidations>
  <printOptions horizontalCentered="1"/>
  <pageMargins left="0.78740157480314965" right="0.78740157480314965" top="0.78740157480314965" bottom="0.78740157480314965" header="0" footer="0"/>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pageSetUpPr fitToPage="1"/>
  </sheetPr>
  <dimension ref="A1:AG44"/>
  <sheetViews>
    <sheetView showZeros="0" view="pageBreakPreview" topLeftCell="A16" zoomScaleNormal="100" zoomScaleSheetLayoutView="100" workbookViewId="0">
      <selection activeCell="W38" sqref="W38"/>
    </sheetView>
  </sheetViews>
  <sheetFormatPr defaultColWidth="2.625" defaultRowHeight="17.100000000000001" customHeight="1"/>
  <cols>
    <col min="1" max="33" width="2.625" style="28"/>
    <col min="34" max="34" width="1.625" style="28" customWidth="1"/>
    <col min="35" max="16384" width="2.625" style="28"/>
  </cols>
  <sheetData>
    <row r="1" spans="1:33" ht="15" customHeight="1">
      <c r="A1" s="396" t="s">
        <v>160</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15"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161</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row r="12" spans="1:33" s="2" customFormat="1" ht="15" customHeight="1">
      <c r="B12" s="314" t="s">
        <v>1</v>
      </c>
      <c r="C12" s="314"/>
      <c r="D12" s="408">
        <f>★入力シート!G122</f>
        <v>0</v>
      </c>
      <c r="E12" s="408"/>
      <c r="F12" s="132" t="s">
        <v>2</v>
      </c>
      <c r="G12" s="408">
        <f>★入力シート!G123</f>
        <v>0</v>
      </c>
      <c r="H12" s="408"/>
      <c r="I12" s="13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9" t="s">
        <v>146</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399"/>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row>
    <row r="15" spans="1:33"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c r="A16" s="397" t="s">
        <v>51</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row>
    <row r="17" spans="1:33"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c r="A18" s="396" t="s">
        <v>75</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ht="5.0999999999999996" customHeight="1">
      <c r="A19" s="29"/>
      <c r="B19" s="29"/>
      <c r="C19" s="29"/>
      <c r="D19" s="29"/>
      <c r="E19" s="29"/>
      <c r="F19" s="29"/>
      <c r="G19" s="29"/>
      <c r="H19" s="29"/>
      <c r="I19" s="29"/>
    </row>
    <row r="20" spans="1:33" ht="15" customHeight="1">
      <c r="A20" s="29"/>
      <c r="B20" s="29"/>
      <c r="C20" s="29"/>
      <c r="D20" s="29"/>
      <c r="E20" s="29"/>
      <c r="F20" s="29"/>
      <c r="G20" s="29"/>
      <c r="H20" s="29"/>
      <c r="I20" s="29"/>
      <c r="J20" s="409">
        <f>★入力シート!G53</f>
        <v>0</v>
      </c>
      <c r="K20" s="409"/>
      <c r="L20" s="409"/>
      <c r="M20" s="409"/>
      <c r="N20" s="409"/>
      <c r="O20" s="409"/>
      <c r="P20" s="409"/>
      <c r="Q20" s="409"/>
      <c r="R20" s="409"/>
      <c r="S20" s="409"/>
      <c r="T20" s="409"/>
      <c r="U20" s="428" t="s">
        <v>62</v>
      </c>
      <c r="V20" s="428"/>
      <c r="W20" s="428"/>
      <c r="X20" s="428"/>
      <c r="Y20" s="428"/>
      <c r="Z20" s="428"/>
    </row>
    <row r="21" spans="1:33" ht="15" customHeight="1">
      <c r="A21" s="29"/>
      <c r="B21" s="29"/>
      <c r="C21" s="29"/>
      <c r="D21" s="29"/>
      <c r="E21" s="29"/>
      <c r="F21" s="29"/>
      <c r="G21" s="29"/>
      <c r="H21" s="29"/>
      <c r="I21" s="29"/>
    </row>
    <row r="22" spans="1:33" ht="15" customHeight="1">
      <c r="A22" s="396" t="s">
        <v>147</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ht="5.0999999999999996" customHeight="1">
      <c r="A23" s="29"/>
      <c r="B23" s="29"/>
      <c r="C23" s="29"/>
      <c r="D23" s="29"/>
      <c r="E23" s="29"/>
      <c r="F23" s="29"/>
      <c r="G23" s="29"/>
      <c r="H23" s="29"/>
      <c r="I23" s="29"/>
    </row>
    <row r="24" spans="1:33" ht="15" customHeight="1">
      <c r="A24" s="454"/>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6"/>
    </row>
    <row r="25" spans="1:33" ht="15" customHeight="1">
      <c r="A25" s="457"/>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9"/>
    </row>
    <row r="26" spans="1:33" ht="15" customHeight="1">
      <c r="A26" s="460"/>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2"/>
    </row>
    <row r="27" spans="1:33" ht="15" customHeight="1">
      <c r="A27" s="29"/>
      <c r="B27" s="29"/>
      <c r="C27" s="29"/>
    </row>
    <row r="28" spans="1:33" ht="15" customHeight="1">
      <c r="A28" s="396" t="s">
        <v>157</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row>
    <row r="29" spans="1:33" ht="5.0999999999999996" customHeight="1">
      <c r="A29" s="29"/>
      <c r="B29" s="29"/>
      <c r="C29" s="29"/>
    </row>
    <row r="30" spans="1:33" ht="15" customHeight="1">
      <c r="A30" s="454"/>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6"/>
    </row>
    <row r="31" spans="1:33" ht="15" customHeight="1">
      <c r="A31" s="457"/>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9"/>
    </row>
    <row r="32" spans="1:33" ht="15" customHeight="1">
      <c r="A32" s="460"/>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2"/>
    </row>
    <row r="33" spans="1:33" ht="15" customHeight="1">
      <c r="A33" s="29"/>
      <c r="B33" s="29"/>
      <c r="C33" s="29"/>
      <c r="D33" s="29"/>
      <c r="E33" s="29"/>
      <c r="F33" s="29"/>
      <c r="G33" s="29"/>
    </row>
    <row r="34" spans="1:33" ht="15" customHeight="1">
      <c r="A34" s="396" t="s">
        <v>67</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row>
    <row r="35" spans="1:33" ht="5.0999999999999996"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ht="15" customHeight="1">
      <c r="A36" s="396" t="s">
        <v>158</v>
      </c>
      <c r="B36" s="396"/>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row>
    <row r="37" spans="1:33" ht="15" customHeight="1">
      <c r="A37" s="396" t="s">
        <v>159</v>
      </c>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row>
    <row r="38" spans="1:33" ht="15" customHeight="1">
      <c r="A38" s="30"/>
      <c r="B38" s="29"/>
      <c r="C38" s="29"/>
      <c r="D38" s="29"/>
      <c r="E38" s="29"/>
      <c r="F38" s="29"/>
      <c r="G38" s="29"/>
      <c r="H38" s="29"/>
      <c r="I38" s="29"/>
      <c r="J38" s="29"/>
      <c r="K38" s="29"/>
      <c r="L38" s="29"/>
      <c r="AD38" s="29"/>
      <c r="AE38" s="29"/>
      <c r="AF38" s="29"/>
      <c r="AG38" s="30"/>
    </row>
    <row r="39" spans="1:33" ht="15" customHeight="1">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c r="A41" s="30"/>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30"/>
    </row>
    <row r="42" spans="1:33" ht="15" customHeight="1">
      <c r="A42" s="30"/>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row>
    <row r="43" spans="1:33" ht="15" customHeight="1">
      <c r="A43" s="30"/>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row>
    <row r="44" spans="1:33" ht="1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row>
  </sheetData>
  <mergeCells count="34">
    <mergeCell ref="A37:AG37"/>
    <mergeCell ref="A13:AG14"/>
    <mergeCell ref="A16:AG16"/>
    <mergeCell ref="A18:AG18"/>
    <mergeCell ref="J20:T20"/>
    <mergeCell ref="U20:Z20"/>
    <mergeCell ref="A22:AG22"/>
    <mergeCell ref="A24:AG26"/>
    <mergeCell ref="A28:AG28"/>
    <mergeCell ref="A30:AG32"/>
    <mergeCell ref="A34:AG34"/>
    <mergeCell ref="A36:AG36"/>
    <mergeCell ref="A10:AF10"/>
    <mergeCell ref="B12:C12"/>
    <mergeCell ref="D12:E12"/>
    <mergeCell ref="G12:H12"/>
    <mergeCell ref="J12:K12"/>
    <mergeCell ref="L12:N12"/>
    <mergeCell ref="AA12:AG12"/>
    <mergeCell ref="O12:P12"/>
    <mergeCell ref="Q12:W12"/>
    <mergeCell ref="X12:Z12"/>
    <mergeCell ref="O6:O8"/>
    <mergeCell ref="P6:S7"/>
    <mergeCell ref="U6:AG6"/>
    <mergeCell ref="T7:AG7"/>
    <mergeCell ref="P8:S8"/>
    <mergeCell ref="T8:AG8"/>
    <mergeCell ref="A4:AG4"/>
    <mergeCell ref="A1:AG1"/>
    <mergeCell ref="W2:X2"/>
    <mergeCell ref="Y2:Z2"/>
    <mergeCell ref="AB2:AC2"/>
    <mergeCell ref="AE2:AF2"/>
  </mergeCells>
  <phoneticPr fontId="1"/>
  <printOptions horizontalCentered="1"/>
  <pageMargins left="0.78740157480314965" right="0.78740157480314965" top="0.78740157480314965" bottom="0.78740157480314965" header="0" footer="0"/>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pageSetUpPr fitToPage="1"/>
  </sheetPr>
  <dimension ref="A1:AG41"/>
  <sheetViews>
    <sheetView showZeros="0" view="pageBreakPreview" topLeftCell="A19" zoomScaleNormal="100" zoomScaleSheetLayoutView="100" workbookViewId="0">
      <selection activeCell="AB44" sqref="AB44"/>
    </sheetView>
  </sheetViews>
  <sheetFormatPr defaultColWidth="2.625" defaultRowHeight="17.100000000000001" customHeight="1"/>
  <cols>
    <col min="1" max="33" width="2.625" style="28"/>
    <col min="34" max="34" width="1.625" style="28" customWidth="1"/>
    <col min="35" max="16384" width="2.625" style="28"/>
  </cols>
  <sheetData>
    <row r="1" spans="1:33" ht="15" customHeight="1">
      <c r="A1" s="396" t="s">
        <v>162</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15"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163</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row r="12" spans="1:33" s="2" customFormat="1" ht="15" customHeight="1">
      <c r="B12" s="314" t="s">
        <v>1</v>
      </c>
      <c r="C12" s="314"/>
      <c r="D12" s="408">
        <f>★入力シート!G122</f>
        <v>0</v>
      </c>
      <c r="E12" s="408"/>
      <c r="F12" s="132" t="s">
        <v>2</v>
      </c>
      <c r="G12" s="408">
        <f>★入力シート!G123</f>
        <v>0</v>
      </c>
      <c r="H12" s="408"/>
      <c r="I12" s="13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9" t="s">
        <v>164</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399"/>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row>
    <row r="15" spans="1:33"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c r="A16" s="397" t="s">
        <v>51</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row>
    <row r="17" spans="1:33"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c r="A18" s="396" t="s">
        <v>75</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ht="5.0999999999999996" customHeight="1">
      <c r="A19" s="29"/>
      <c r="B19" s="29"/>
      <c r="C19" s="29"/>
      <c r="D19" s="29"/>
      <c r="E19" s="29"/>
      <c r="F19" s="29"/>
      <c r="G19" s="29"/>
      <c r="H19" s="29"/>
      <c r="I19" s="29"/>
    </row>
    <row r="20" spans="1:33" ht="15" customHeight="1">
      <c r="A20" s="29"/>
      <c r="B20" s="29"/>
      <c r="C20" s="29"/>
      <c r="D20" s="29"/>
      <c r="E20" s="29"/>
      <c r="F20" s="29"/>
      <c r="G20" s="29"/>
      <c r="H20" s="29"/>
      <c r="I20" s="29"/>
      <c r="J20" s="409">
        <f>★入力シート!G53</f>
        <v>0</v>
      </c>
      <c r="K20" s="409"/>
      <c r="L20" s="409"/>
      <c r="M20" s="409"/>
      <c r="N20" s="409"/>
      <c r="O20" s="409"/>
      <c r="P20" s="409"/>
      <c r="Q20" s="409"/>
      <c r="R20" s="409"/>
      <c r="S20" s="409"/>
      <c r="T20" s="409"/>
      <c r="U20" s="428" t="s">
        <v>62</v>
      </c>
      <c r="V20" s="428"/>
      <c r="W20" s="428"/>
      <c r="X20" s="428"/>
      <c r="Y20" s="428"/>
      <c r="Z20" s="428"/>
    </row>
    <row r="21" spans="1:33" ht="15" customHeight="1">
      <c r="A21" s="29"/>
      <c r="B21" s="29"/>
      <c r="C21" s="29"/>
      <c r="D21" s="29"/>
      <c r="E21" s="29"/>
      <c r="F21" s="29"/>
      <c r="G21" s="29"/>
      <c r="H21" s="29"/>
      <c r="I21" s="29"/>
    </row>
    <row r="22" spans="1:33" ht="15" customHeight="1">
      <c r="A22" s="396" t="s">
        <v>165</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ht="5.0999999999999996" customHeight="1">
      <c r="A23" s="29"/>
      <c r="B23" s="29"/>
      <c r="C23" s="29"/>
      <c r="D23" s="29"/>
      <c r="E23" s="29"/>
      <c r="F23" s="29"/>
      <c r="G23" s="29"/>
      <c r="H23" s="29"/>
      <c r="I23" s="29"/>
    </row>
    <row r="24" spans="1:33" ht="15" customHeight="1">
      <c r="A24" s="454"/>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6"/>
    </row>
    <row r="25" spans="1:33" ht="15" customHeight="1">
      <c r="A25" s="457"/>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9"/>
    </row>
    <row r="26" spans="1:33" ht="15" customHeight="1">
      <c r="A26" s="460"/>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2"/>
    </row>
    <row r="27" spans="1:33" ht="15" customHeight="1">
      <c r="A27" s="29"/>
      <c r="B27" s="29"/>
      <c r="C27" s="29"/>
    </row>
    <row r="28" spans="1:33" ht="15" customHeight="1">
      <c r="A28" s="396" t="s">
        <v>166</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row>
    <row r="29" spans="1:33" ht="5.0999999999999996" customHeight="1">
      <c r="A29" s="29"/>
      <c r="B29" s="29"/>
      <c r="C29" s="29"/>
    </row>
    <row r="30" spans="1:33" ht="15" customHeight="1">
      <c r="A30" s="454"/>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6"/>
    </row>
    <row r="31" spans="1:33" ht="15" customHeight="1">
      <c r="A31" s="457"/>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9"/>
    </row>
    <row r="32" spans="1:33" ht="15" customHeight="1">
      <c r="A32" s="460"/>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2"/>
    </row>
    <row r="33" spans="1:33" ht="15" customHeight="1">
      <c r="A33" s="29"/>
      <c r="B33" s="29"/>
      <c r="C33" s="29"/>
      <c r="D33" s="29"/>
      <c r="E33" s="29"/>
      <c r="F33" s="29"/>
      <c r="G33" s="29"/>
    </row>
    <row r="34" spans="1:33" ht="15" customHeight="1">
      <c r="A34" s="396" t="s">
        <v>167</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row>
    <row r="35" spans="1:33" ht="5.0999999999999996" customHeight="1">
      <c r="A35" s="30"/>
      <c r="B35" s="29"/>
      <c r="C35" s="29"/>
      <c r="D35" s="29"/>
      <c r="E35" s="29"/>
      <c r="F35" s="29"/>
      <c r="G35" s="29"/>
      <c r="H35" s="29"/>
      <c r="I35" s="29"/>
      <c r="J35" s="29"/>
      <c r="K35" s="29"/>
      <c r="L35" s="29"/>
      <c r="AD35" s="29"/>
      <c r="AE35" s="29"/>
      <c r="AF35" s="29"/>
      <c r="AG35" s="30"/>
    </row>
    <row r="36" spans="1:33" ht="15" customHeight="1">
      <c r="A36" s="425" t="s">
        <v>135</v>
      </c>
      <c r="B36" s="434"/>
      <c r="C36" s="434"/>
      <c r="D36" s="434"/>
      <c r="E36" s="434"/>
      <c r="F36" s="435"/>
      <c r="G36" s="425" t="s">
        <v>1</v>
      </c>
      <c r="H36" s="434"/>
      <c r="I36" s="477">
        <f>★入力シート!G70</f>
        <v>0</v>
      </c>
      <c r="J36" s="477"/>
      <c r="K36" s="47" t="s">
        <v>2</v>
      </c>
      <c r="L36" s="477">
        <f>★入力シート!G71</f>
        <v>0</v>
      </c>
      <c r="M36" s="477"/>
      <c r="N36" s="47" t="s">
        <v>3</v>
      </c>
      <c r="O36" s="477">
        <f>★入力シート!G72</f>
        <v>0</v>
      </c>
      <c r="P36" s="477"/>
      <c r="Q36" s="47" t="s">
        <v>4</v>
      </c>
      <c r="R36" s="47" t="s">
        <v>43</v>
      </c>
      <c r="S36" s="434" t="s">
        <v>1</v>
      </c>
      <c r="T36" s="391"/>
      <c r="U36" s="477">
        <f>★入力シート!G73</f>
        <v>0</v>
      </c>
      <c r="V36" s="477"/>
      <c r="W36" s="47" t="s">
        <v>2</v>
      </c>
      <c r="X36" s="477">
        <f>★入力シート!G74</f>
        <v>0</v>
      </c>
      <c r="Y36" s="477"/>
      <c r="Z36" s="47" t="s">
        <v>3</v>
      </c>
      <c r="AA36" s="477">
        <f>★入力シート!G75</f>
        <v>0</v>
      </c>
      <c r="AB36" s="477"/>
      <c r="AC36" s="47" t="s">
        <v>4</v>
      </c>
      <c r="AD36" s="434"/>
      <c r="AE36" s="434"/>
      <c r="AF36" s="434"/>
      <c r="AG36" s="435"/>
    </row>
    <row r="37" spans="1:33" ht="15" customHeight="1">
      <c r="A37" s="425" t="s">
        <v>137</v>
      </c>
      <c r="B37" s="434"/>
      <c r="C37" s="434"/>
      <c r="D37" s="434"/>
      <c r="E37" s="434"/>
      <c r="F37" s="435"/>
      <c r="G37" s="425" t="s">
        <v>1</v>
      </c>
      <c r="H37" s="434"/>
      <c r="I37" s="429"/>
      <c r="J37" s="429"/>
      <c r="K37" s="47" t="s">
        <v>2</v>
      </c>
      <c r="L37" s="429"/>
      <c r="M37" s="429"/>
      <c r="N37" s="47" t="s">
        <v>3</v>
      </c>
      <c r="O37" s="429"/>
      <c r="P37" s="429"/>
      <c r="Q37" s="47" t="s">
        <v>4</v>
      </c>
      <c r="R37" s="47" t="s">
        <v>43</v>
      </c>
      <c r="S37" s="434" t="s">
        <v>1</v>
      </c>
      <c r="T37" s="391"/>
      <c r="U37" s="429"/>
      <c r="V37" s="429"/>
      <c r="W37" s="47" t="s">
        <v>2</v>
      </c>
      <c r="X37" s="429"/>
      <c r="Y37" s="429"/>
      <c r="Z37" s="47" t="s">
        <v>3</v>
      </c>
      <c r="AA37" s="429"/>
      <c r="AB37" s="429"/>
      <c r="AC37" s="47" t="s">
        <v>4</v>
      </c>
      <c r="AD37" s="434"/>
      <c r="AE37" s="434"/>
      <c r="AF37" s="434"/>
      <c r="AG37" s="435"/>
    </row>
    <row r="38" spans="1:33" ht="15" customHeight="1">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row>
    <row r="39" spans="1:33" ht="15" customHeight="1">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15" customHeight="1">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1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sheetData>
  <mergeCells count="52">
    <mergeCell ref="AD37:AG37"/>
    <mergeCell ref="U36:V36"/>
    <mergeCell ref="X36:Y36"/>
    <mergeCell ref="AA36:AB36"/>
    <mergeCell ref="AD36:AG36"/>
    <mergeCell ref="A24:AG26"/>
    <mergeCell ref="A28:AG28"/>
    <mergeCell ref="A30:AG32"/>
    <mergeCell ref="A34:AG34"/>
    <mergeCell ref="A36:F36"/>
    <mergeCell ref="G36:H36"/>
    <mergeCell ref="I36:J36"/>
    <mergeCell ref="L36:M36"/>
    <mergeCell ref="O36:P36"/>
    <mergeCell ref="S36:T36"/>
    <mergeCell ref="U37:V37"/>
    <mergeCell ref="X37:Y37"/>
    <mergeCell ref="AA37:AB37"/>
    <mergeCell ref="A37:F37"/>
    <mergeCell ref="G37:H37"/>
    <mergeCell ref="I37:J37"/>
    <mergeCell ref="L37:M37"/>
    <mergeCell ref="O37:P37"/>
    <mergeCell ref="S37:T37"/>
    <mergeCell ref="A22:AG22"/>
    <mergeCell ref="A10:AF10"/>
    <mergeCell ref="B12:C12"/>
    <mergeCell ref="D12:E12"/>
    <mergeCell ref="G12:H12"/>
    <mergeCell ref="J12:K12"/>
    <mergeCell ref="L12:N12"/>
    <mergeCell ref="AA12:AG12"/>
    <mergeCell ref="A13:AG14"/>
    <mergeCell ref="A16:AG16"/>
    <mergeCell ref="A18:AG18"/>
    <mergeCell ref="J20:T20"/>
    <mergeCell ref="U20:Z20"/>
    <mergeCell ref="O12:P12"/>
    <mergeCell ref="Q12:W12"/>
    <mergeCell ref="X12:Z12"/>
    <mergeCell ref="A4:AG4"/>
    <mergeCell ref="A1:AG1"/>
    <mergeCell ref="W2:X2"/>
    <mergeCell ref="Y2:Z2"/>
    <mergeCell ref="AB2:AC2"/>
    <mergeCell ref="AE2:AF2"/>
    <mergeCell ref="O6:O8"/>
    <mergeCell ref="P6:S7"/>
    <mergeCell ref="U6:AG6"/>
    <mergeCell ref="T7:AG7"/>
    <mergeCell ref="P8:S8"/>
    <mergeCell ref="T8:AG8"/>
  </mergeCells>
  <phoneticPr fontId="1"/>
  <printOptions horizontalCentered="1"/>
  <pageMargins left="0.78740157480314965" right="0.78740157480314965" top="0.78740157480314965" bottom="0.78740157480314965" header="0" footer="0"/>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pageSetUpPr fitToPage="1"/>
  </sheetPr>
  <dimension ref="A1:AG35"/>
  <sheetViews>
    <sheetView showZeros="0" view="pageBreakPreview" topLeftCell="A13" zoomScaleNormal="100" zoomScaleSheetLayoutView="100" workbookViewId="0">
      <selection activeCell="AJ40" sqref="AJ40:AK40"/>
    </sheetView>
  </sheetViews>
  <sheetFormatPr defaultColWidth="2.625" defaultRowHeight="17.100000000000001" customHeight="1"/>
  <cols>
    <col min="1" max="33" width="2.625" style="28"/>
    <col min="34" max="34" width="1.625" style="28" customWidth="1"/>
    <col min="35" max="16384" width="2.625" style="28"/>
  </cols>
  <sheetData>
    <row r="1" spans="1:33" ht="15" customHeight="1">
      <c r="A1" s="396" t="s">
        <v>168</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row>
    <row r="2" spans="1:33" ht="15" customHeight="1">
      <c r="W2" s="397" t="s">
        <v>1</v>
      </c>
      <c r="X2" s="397"/>
      <c r="Y2" s="315"/>
      <c r="Z2" s="315"/>
      <c r="AA2" s="28" t="s">
        <v>2</v>
      </c>
      <c r="AB2" s="315"/>
      <c r="AC2" s="315"/>
      <c r="AD2" s="28" t="s">
        <v>3</v>
      </c>
      <c r="AE2" s="315"/>
      <c r="AF2" s="315"/>
      <c r="AG2" s="28" t="s">
        <v>4</v>
      </c>
    </row>
    <row r="3" spans="1:33" ht="15" customHeight="1"/>
    <row r="4" spans="1:33" ht="15" customHeight="1">
      <c r="A4" s="313" t="s">
        <v>397</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row>
    <row r="5" spans="1:33"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15" customHeight="1">
      <c r="A6" s="29"/>
      <c r="B6" s="29"/>
      <c r="C6" s="29"/>
      <c r="D6" s="29"/>
      <c r="E6" s="29"/>
      <c r="F6" s="29"/>
      <c r="G6" s="29"/>
      <c r="H6" s="29"/>
      <c r="I6" s="29"/>
      <c r="J6" s="29"/>
      <c r="K6" s="29"/>
      <c r="L6" s="29"/>
      <c r="M6" s="29"/>
      <c r="N6" s="29"/>
      <c r="O6" s="421" t="s">
        <v>70</v>
      </c>
      <c r="P6" s="424" t="s">
        <v>6</v>
      </c>
      <c r="Q6" s="424"/>
      <c r="R6" s="424"/>
      <c r="S6" s="425"/>
      <c r="T6" s="4" t="s">
        <v>7</v>
      </c>
      <c r="U6" s="400" t="str">
        <f>IF(★入力シート!G18="○",★入力シート!G6,IF(★入力シート!G18="✕",★入力シート!G20,""))</f>
        <v/>
      </c>
      <c r="V6" s="400"/>
      <c r="W6" s="400"/>
      <c r="X6" s="400"/>
      <c r="Y6" s="400"/>
      <c r="Z6" s="400"/>
      <c r="AA6" s="400"/>
      <c r="AB6" s="400"/>
      <c r="AC6" s="400"/>
      <c r="AD6" s="400"/>
      <c r="AE6" s="400"/>
      <c r="AF6" s="400"/>
      <c r="AG6" s="401"/>
    </row>
    <row r="7" spans="1:33" ht="20.100000000000001" customHeight="1">
      <c r="A7" s="29"/>
      <c r="B7" s="29"/>
      <c r="C7" s="29"/>
      <c r="D7" s="29"/>
      <c r="E7" s="29"/>
      <c r="F7" s="29"/>
      <c r="G7" s="29"/>
      <c r="H7" s="29"/>
      <c r="I7" s="29"/>
      <c r="J7" s="29"/>
      <c r="K7" s="29"/>
      <c r="L7" s="29"/>
      <c r="M7" s="29"/>
      <c r="N7" s="29"/>
      <c r="O7" s="422"/>
      <c r="P7" s="424"/>
      <c r="Q7" s="424"/>
      <c r="R7" s="424"/>
      <c r="S7" s="424"/>
      <c r="T7" s="402" t="str">
        <f>IF(★入力シート!G18="○",★入力シート!G7,IF(★入力シート!G18="✕",★入力シート!G21,""))</f>
        <v/>
      </c>
      <c r="U7" s="403"/>
      <c r="V7" s="403"/>
      <c r="W7" s="403"/>
      <c r="X7" s="403"/>
      <c r="Y7" s="403"/>
      <c r="Z7" s="403"/>
      <c r="AA7" s="403"/>
      <c r="AB7" s="403"/>
      <c r="AC7" s="403"/>
      <c r="AD7" s="403"/>
      <c r="AE7" s="403"/>
      <c r="AF7" s="403"/>
      <c r="AG7" s="404"/>
    </row>
    <row r="8" spans="1:33" ht="15" customHeight="1">
      <c r="A8" s="29"/>
      <c r="B8" s="29"/>
      <c r="C8" s="29"/>
      <c r="D8" s="29"/>
      <c r="E8" s="29"/>
      <c r="F8" s="29"/>
      <c r="G8" s="29"/>
      <c r="H8" s="29"/>
      <c r="I8" s="29"/>
      <c r="J8" s="29"/>
      <c r="K8" s="29"/>
      <c r="L8" s="29"/>
      <c r="M8" s="29"/>
      <c r="N8" s="29"/>
      <c r="O8" s="423"/>
      <c r="P8" s="426" t="s">
        <v>9</v>
      </c>
      <c r="Q8" s="426"/>
      <c r="R8" s="426"/>
      <c r="S8" s="426"/>
      <c r="T8" s="405" t="str">
        <f>IF(★入力シート!G18="○",★入力シート!G9,IF(★入力シート!G18="✕",★入力シート!G23,""))</f>
        <v/>
      </c>
      <c r="U8" s="406"/>
      <c r="V8" s="406"/>
      <c r="W8" s="406"/>
      <c r="X8" s="406"/>
      <c r="Y8" s="406"/>
      <c r="Z8" s="406"/>
      <c r="AA8" s="406"/>
      <c r="AB8" s="406"/>
      <c r="AC8" s="406"/>
      <c r="AD8" s="406"/>
      <c r="AE8" s="406"/>
      <c r="AF8" s="406"/>
      <c r="AG8" s="407"/>
    </row>
    <row r="9" spans="1:33"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15" customHeight="1">
      <c r="A10" s="427" t="s">
        <v>169</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3" ht="15" customHeight="1"/>
    <row r="12" spans="1:33" s="2" customFormat="1" ht="15" customHeight="1">
      <c r="B12" s="314" t="s">
        <v>1</v>
      </c>
      <c r="C12" s="314"/>
      <c r="D12" s="408">
        <f>★入力シート!G122</f>
        <v>0</v>
      </c>
      <c r="E12" s="408"/>
      <c r="F12" s="132" t="s">
        <v>2</v>
      </c>
      <c r="G12" s="408">
        <f>★入力シート!G123</f>
        <v>0</v>
      </c>
      <c r="H12" s="408"/>
      <c r="I12" s="132" t="s">
        <v>3</v>
      </c>
      <c r="J12" s="408">
        <f>★入力シート!G124</f>
        <v>0</v>
      </c>
      <c r="K12" s="408"/>
      <c r="L12" s="314" t="s">
        <v>72</v>
      </c>
      <c r="M12" s="314"/>
      <c r="N12" s="314"/>
      <c r="O12" s="410"/>
      <c r="P12" s="410"/>
      <c r="Q12" s="314" t="s">
        <v>396</v>
      </c>
      <c r="R12" s="314"/>
      <c r="S12" s="314"/>
      <c r="T12" s="314"/>
      <c r="U12" s="314"/>
      <c r="V12" s="314"/>
      <c r="W12" s="314"/>
      <c r="X12" s="408">
        <f>★入力シート!G125</f>
        <v>0</v>
      </c>
      <c r="Y12" s="408"/>
      <c r="Z12" s="408"/>
      <c r="AA12" s="314" t="s">
        <v>73</v>
      </c>
      <c r="AB12" s="314"/>
      <c r="AC12" s="314"/>
      <c r="AD12" s="314"/>
      <c r="AE12" s="314"/>
      <c r="AF12" s="314"/>
      <c r="AG12" s="314"/>
    </row>
    <row r="13" spans="1:33" ht="15" customHeight="1">
      <c r="A13" s="399" t="s">
        <v>170</v>
      </c>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row>
    <row r="14" spans="1:33" ht="15" customHeight="1">
      <c r="A14" s="399"/>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row>
    <row r="15" spans="1:33"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5" customHeight="1">
      <c r="A16" s="397" t="s">
        <v>51</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row>
    <row r="17" spans="1:33"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row>
    <row r="18" spans="1:33" ht="15" customHeight="1">
      <c r="A18" s="396" t="s">
        <v>75</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ht="5.0999999999999996" customHeight="1">
      <c r="A19" s="29"/>
      <c r="B19" s="29"/>
      <c r="C19" s="29"/>
      <c r="D19" s="29"/>
      <c r="E19" s="29"/>
      <c r="F19" s="29"/>
      <c r="G19" s="29"/>
      <c r="H19" s="29"/>
      <c r="I19" s="29"/>
    </row>
    <row r="20" spans="1:33" ht="15" customHeight="1">
      <c r="A20" s="29"/>
      <c r="B20" s="29"/>
      <c r="C20" s="29"/>
      <c r="D20" s="29"/>
      <c r="E20" s="29"/>
      <c r="F20" s="29"/>
      <c r="G20" s="29"/>
      <c r="H20" s="29"/>
      <c r="I20" s="29"/>
      <c r="J20" s="409">
        <f>★入力シート!G53</f>
        <v>0</v>
      </c>
      <c r="K20" s="409"/>
      <c r="L20" s="409"/>
      <c r="M20" s="409"/>
      <c r="N20" s="409"/>
      <c r="O20" s="409"/>
      <c r="P20" s="409"/>
      <c r="Q20" s="409"/>
      <c r="R20" s="409"/>
      <c r="S20" s="409"/>
      <c r="T20" s="409"/>
      <c r="U20" s="428" t="s">
        <v>62</v>
      </c>
      <c r="V20" s="428"/>
      <c r="W20" s="428"/>
      <c r="X20" s="428"/>
      <c r="Y20" s="428"/>
      <c r="Z20" s="428"/>
    </row>
    <row r="21" spans="1:33" ht="15" customHeight="1">
      <c r="A21" s="29"/>
      <c r="B21" s="29"/>
      <c r="C21" s="29"/>
      <c r="D21" s="29"/>
      <c r="E21" s="29"/>
      <c r="F21" s="29"/>
      <c r="G21" s="29"/>
      <c r="H21" s="29"/>
      <c r="I21" s="29"/>
    </row>
    <row r="22" spans="1:33" ht="15" customHeight="1">
      <c r="A22" s="396" t="s">
        <v>171</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ht="5.0999999999999996" customHeight="1">
      <c r="A23" s="29"/>
      <c r="B23" s="29"/>
      <c r="C23" s="29"/>
      <c r="D23" s="29"/>
      <c r="E23" s="29"/>
      <c r="F23" s="29"/>
      <c r="G23" s="29"/>
      <c r="H23" s="29"/>
      <c r="I23" s="29"/>
    </row>
    <row r="24" spans="1:33" ht="15" customHeight="1">
      <c r="A24" s="454">
        <f>[1]★入力シート!G240</f>
        <v>0</v>
      </c>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6"/>
    </row>
    <row r="25" spans="1:33" ht="15" customHeight="1">
      <c r="A25" s="457"/>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9"/>
    </row>
    <row r="26" spans="1:33" ht="15" customHeight="1">
      <c r="A26" s="460"/>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2"/>
    </row>
    <row r="27" spans="1:33" ht="15" customHeight="1">
      <c r="A27" s="29"/>
      <c r="B27" s="29"/>
      <c r="C27" s="29"/>
      <c r="D27" s="29"/>
      <c r="E27" s="29"/>
      <c r="F27" s="29"/>
      <c r="G27" s="29"/>
    </row>
    <row r="28" spans="1:33" ht="15" customHeight="1">
      <c r="A28" s="396" t="s">
        <v>172</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row>
    <row r="29" spans="1:33" ht="5.0999999999999996" customHeight="1">
      <c r="A29" s="30"/>
      <c r="B29" s="29"/>
      <c r="C29" s="29"/>
      <c r="D29" s="29"/>
      <c r="E29" s="29"/>
      <c r="F29" s="29"/>
      <c r="G29" s="29"/>
      <c r="H29" s="29"/>
      <c r="I29" s="29"/>
      <c r="J29" s="29"/>
      <c r="K29" s="29"/>
      <c r="L29" s="29"/>
      <c r="AD29" s="29"/>
      <c r="AE29" s="29"/>
      <c r="AF29" s="29"/>
      <c r="AG29" s="30"/>
    </row>
    <row r="30" spans="1:33" ht="15" customHeight="1">
      <c r="A30" s="396" t="s">
        <v>351</v>
      </c>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row>
    <row r="31" spans="1:33" ht="15" customHeight="1">
      <c r="A31" s="30"/>
      <c r="B31" s="29"/>
      <c r="C31" s="29"/>
      <c r="D31" s="29"/>
      <c r="E31" s="29"/>
      <c r="F31" s="29"/>
      <c r="G31" s="29"/>
      <c r="H31" s="29"/>
      <c r="I31" s="29"/>
      <c r="J31" s="29"/>
      <c r="K31" s="29"/>
      <c r="L31" s="29"/>
      <c r="AD31" s="29"/>
      <c r="AE31" s="29"/>
      <c r="AF31" s="29"/>
      <c r="AG31" s="30"/>
    </row>
    <row r="32" spans="1:33" ht="15" customHeight="1">
      <c r="A32" s="30"/>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0"/>
    </row>
    <row r="33" spans="1:33" ht="15" customHeight="1">
      <c r="A33" s="30"/>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15" customHeight="1">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0"/>
    </row>
    <row r="35" spans="1:33" ht="1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sheetData>
  <mergeCells count="31">
    <mergeCell ref="A24:AG26"/>
    <mergeCell ref="A28:AG28"/>
    <mergeCell ref="A30:AG30"/>
    <mergeCell ref="A13:AG14"/>
    <mergeCell ref="A16:AG16"/>
    <mergeCell ref="A18:AG18"/>
    <mergeCell ref="J20:T20"/>
    <mergeCell ref="U20:Z20"/>
    <mergeCell ref="A22:AG22"/>
    <mergeCell ref="A10:AF10"/>
    <mergeCell ref="B12:C12"/>
    <mergeCell ref="D12:E12"/>
    <mergeCell ref="G12:H12"/>
    <mergeCell ref="J12:K12"/>
    <mergeCell ref="L12:N12"/>
    <mergeCell ref="AA12:AG12"/>
    <mergeCell ref="O12:P12"/>
    <mergeCell ref="Q12:W12"/>
    <mergeCell ref="X12:Z12"/>
    <mergeCell ref="O6:O8"/>
    <mergeCell ref="P6:S7"/>
    <mergeCell ref="U6:AG6"/>
    <mergeCell ref="T7:AG7"/>
    <mergeCell ref="P8:S8"/>
    <mergeCell ref="T8:AG8"/>
    <mergeCell ref="A4:AG4"/>
    <mergeCell ref="A1:AG1"/>
    <mergeCell ref="W2:X2"/>
    <mergeCell ref="Y2:Z2"/>
    <mergeCell ref="AB2:AC2"/>
    <mergeCell ref="AE2:AF2"/>
  </mergeCells>
  <phoneticPr fontId="1"/>
  <printOptions horizontalCentered="1"/>
  <pageMargins left="0.78740157480314965" right="0.78740157480314965" top="0.78740157480314965" bottom="0.78740157480314965" header="0" footer="0"/>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★入力シート</vt:lpstr>
      <vt:lpstr>事前相談書</vt:lpstr>
      <vt:lpstr>申請書</vt:lpstr>
      <vt:lpstr>着手届</vt:lpstr>
      <vt:lpstr>承継届</vt:lpstr>
      <vt:lpstr>変更承認申請書</vt:lpstr>
      <vt:lpstr>変更届</vt:lpstr>
      <vt:lpstr>遅延報告書</vt:lpstr>
      <vt:lpstr>廃止（中止）届</vt:lpstr>
      <vt:lpstr>完了実績報告書</vt:lpstr>
      <vt:lpstr>補助金支払請求書</vt:lpstr>
      <vt:lpstr>別紙1</vt:lpstr>
      <vt:lpstr>別紙2</vt:lpstr>
      <vt:lpstr>★入力シート!Print_Area</vt:lpstr>
      <vt:lpstr>完了実績報告書!Print_Area</vt:lpstr>
      <vt:lpstr>事前相談書!Print_Area</vt:lpstr>
      <vt:lpstr>承継届!Print_Area</vt:lpstr>
      <vt:lpstr>申請書!Print_Area</vt:lpstr>
      <vt:lpstr>遅延報告書!Print_Area</vt:lpstr>
      <vt:lpstr>着手届!Print_Area</vt:lpstr>
      <vt:lpstr>'廃止（中止）届'!Print_Area</vt:lpstr>
      <vt:lpstr>別紙2!Print_Area</vt:lpstr>
      <vt:lpstr>変更承認申請書!Print_Area</vt:lpstr>
      <vt:lpstr>変更届!Print_Area</vt:lpstr>
      <vt:lpstr>補助金支払請求書!Print_Area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千咲子</dc:creator>
  <cp:lastModifiedBy>Administrator</cp:lastModifiedBy>
  <cp:lastPrinted>2025-03-07T08:21:12Z</cp:lastPrinted>
  <dcterms:created xsi:type="dcterms:W3CDTF">2025-03-24T10:31:19Z</dcterms:created>
  <dcterms:modified xsi:type="dcterms:W3CDTF">2025-03-24T10:31:44Z</dcterms:modified>
</cp:coreProperties>
</file>