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it-nas1\kakyoyu\keieikanri\03 経営２係\下水道事業会計\17  経営比較分析表\令和5年度\HP公開用\20240305差し替え\"/>
    </mc:Choice>
  </mc:AlternateContent>
  <xr:revisionPtr revIDLastSave="0" documentId="8_{72A6CDE0-3C16-4DC1-8601-C106400C4E97}" xr6:coauthVersionLast="36" xr6:coauthVersionMax="36" xr10:uidLastSave="{00000000-0000-0000-0000-000000000000}"/>
  <workbookProtection workbookAlgorithmName="SHA-512" workbookHashValue="79+WfUIbv8YaPM68C3z1dps2PVZlqnv6JxoTOK1bEqotd5vbpOzHEuVmxB6oQhYa2TrjQyGd/O7mHB5CCamXDA==" workbookSaltValue="eLEbhNqPOa2NbZ/U0bjT0A==" workbookSpinCount="100000" lockStructure="1"/>
  <bookViews>
    <workbookView xWindow="-96" yWindow="-96" windowWidth="17112" windowHeight="1087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H85" i="4"/>
  <c r="BB10" i="4"/>
  <c r="AT10" i="4"/>
  <c r="P10" i="4"/>
  <c r="W8" i="4"/>
  <c r="P8"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<sst xmlns="http://schemas.openxmlformats.org/spreadsheetml/2006/main" count="236" uniqueCount="116">
  <si>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</si>
  <si>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</si>
  <si>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</si>
  <si>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</si>
  <si>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</si>
  <si>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</si>
  <si>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</si>
  <si>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</si>
  <si>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</si>
  <si>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</si>
  <si>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</si>
  <si>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</si>
  <si>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</si>
  <si>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</si>
  <si>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</si>
  <si>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</si>
  <si>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</si>
  <si>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</si>
  <si>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</si>
  <si>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</si>
  <si>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</si>
  <si>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</si>
  <si>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</si>
  <si>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</si>
  <si>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</si>
  <si>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</si>
  <si>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</si>
  <si>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</si>
  <si>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</si>
  <si>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</si>
  <si>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</si>
  <si>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</si>
  <si>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</si>
  <si>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</si>
  <si>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</si>
  <si>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</si>
  <si>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</si>
  <si>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</si>
  <si>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</si>
  <si>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</si>
  <si>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</si>
  <si>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</si>
  <si>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</si>
  <si>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</si>
  <si>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</si>
  <si>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</si>
  <si>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</si>
  <si>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</si>
  <si>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</si>
  <si>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</si>
  <si>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</si>
  <si>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</si>
  <si>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</si>
  <si>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</si>
  <si>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</si>
  <si>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</si>
  <si>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</si>
  <si>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</si>
  <si>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</si>
  <si>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</si>
  <si>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</si>
  <si>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</si>
  <si>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</si>
  <si>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</si>
  <si>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</si>
  <si>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</si>
  <si>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</si>
  <si>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</si>
  <si>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</si>
  <si>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</si>
  <si>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</si>
  <si>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</si>
  <si>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</si>
  <si>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</si>
  <si>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</si>
  <si>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</si>
  <si>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</si>
  <si>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</si>
  <si>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</si>
  <si>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</si>
  <si>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</si>
  <si>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</si>
  <si>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</si>
  <si>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</si>
  <si>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</si>
  <si>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</si>
  <si>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</si>
  <si>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</si>
  <si>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</si>
  <si>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</si>
  <si>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</si>
  <si>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</si>
  <si>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</si>
  <si>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</si>
  <si>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</si>
  <si>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</si>
  <si>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</si>
  <si>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</si>
  <si>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</si>
  <si>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</si>
  <si>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</si>
  <si>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</si>
  <si>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</si>
  <si>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</si>
  <si>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</si>
  <si>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</si>
  <si>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</si>
  <si>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</si>
  <si>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</si>
  <si>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</si>
  <si>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</si>
  <si>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</si>
  <si>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</si>
  <si>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経常収支比率
　減価償却費の増加、下水道使用料の減少等により前年度と比較して減少した。収入の確保と事業の効率化等を進めていく必要がある。
③　流動比率
　前年度と比較し、ほぼ同等の推移となった。類似団体平均値、全国平均と比べて高い水準であるものの、支払い能力を高めるため、収入の確保と経費の削減に努める必要がある。
④　企業債残高対事業規模比率
　企業債残高の増加が営業収益の増加を上回ったため、前年度と比較して増加した。
⑤　経費回収率
　公費負担により控除している経費を含めた全ての経費を下水道使用料だけでは十分に賄えていないため、類似団体平均値、全国平均値を下回った。収入の確保と経費の削減に努める必要がある。
⑧　水洗化率
　前年度と比較して増加しているが、引き続き接続の促進を図っていく必要がある。</t>
    <rPh sb="79" eb="82">
      <t>ゼンネンド</t>
    </rPh>
    <rPh sb="83" eb="85">
      <t>ヒカク</t>
    </rPh>
    <rPh sb="89" eb="91">
      <t>ドウトウ</t>
    </rPh>
    <rPh sb="92" eb="94">
      <t>スイイ</t>
    </rPh>
    <rPh sb="185" eb="189">
      <t>エイギョウシュウエキ</t>
    </rPh>
    <rPh sb="190" eb="192">
      <t>ゾウカ</t>
    </rPh>
    <rPh sb="193" eb="195">
      <t>ウワマワ</t>
    </rPh>
    <phoneticPr fontId="4"/>
  </si>
  <si>
    <t>①　有形固定資産減価償却率
　年度の経過に伴い減価償却累計額が増加するため増加の推移となっている。
　一方で、本市は平成24年から減価償却費を算出しており、それ以前に耐用年数を超えた資産については減価償却費を計上していないため、類似団体平均値、全国平均値と比較して大幅に低い数値となっている。
②　管渠老朽化率
　令和４年度は、事務所管の整理により一般部局から雨水管渠を受贈したため管渠老朽化率が増加した。引き続き効率的に改築更新を進めていく必要がある。
③　管渠改善率
　昨年度と比較して減少しているが、類似団体平均値、全国平均値と比較しても高い値で推移している。</t>
    <rPh sb="157" eb="159">
      <t>レイワ</t>
    </rPh>
    <rPh sb="160" eb="162">
      <t>ネンド</t>
    </rPh>
    <rPh sb="174" eb="178">
      <t>イッパンブキョク</t>
    </rPh>
    <rPh sb="180" eb="184">
      <t>ウスイカンキョ</t>
    </rPh>
    <rPh sb="185" eb="187">
      <t>ジュゾウ</t>
    </rPh>
    <rPh sb="191" eb="197">
      <t>カンキョロウキュウカリツ</t>
    </rPh>
    <rPh sb="198" eb="200">
      <t>ゾウカ</t>
    </rPh>
    <rPh sb="245" eb="247">
      <t>ゲンショウ</t>
    </rPh>
    <phoneticPr fontId="4"/>
  </si>
  <si>
    <t>経営の健全性・効率性については、経常黒字が続いているが、経費回収率が平均値を大きく下回っているため、引き続き収益の増加と費用の抑制に努める必要がある。特に収入の根幹となる下水道使用料については、人口減少や節水機器の普及等の要因により、さらに減少していくことが想定されるため、適正な使用料単価及び使用料体系を定期的に検証する必要がある。
　また、老朽化施設への対応においては平均値を上回る数値であるが、令和４年度に策定したストックマネジメント計画に基づき、施設の点検・調査、修繕・改築をより効果的に進めていく。
　なお、経営戦略については平成30年度に策定及び公表を行った。また、令和６年度に見直す予定である。</t>
    <rPh sb="200" eb="20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</si>
</sst>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0.52</c:v>
                </c:pt>
                <c:pt idx="1">
                  <c:v>0.54</c:v>
                </c:pt>
                <c:pt idx="2">
                  <c:v>0.49</c:v>
                </c:pt>
                <c:pt idx="3">
                  <c:v>0.51</c:v>
                </c:pt>
                <c:pt idx="4">
                  <c:v>0.49</c:v>
                </c:pt>
              </c:numCache>
            </c:numRef>
          </c:val>
          <c:extLst>
            <c:ext xmlns:c16="http://schemas.microsoft.com/office/drawing/2014/chart" uri="{C3380CC4-5D6E-409C-BE32-E72D297353CC}">
              <c16:uniqueId val="{00000000-90BC-4A32-8970-8A9871A4EC9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90BC-4A32-8970-8A9871A4EC9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BA-44B5-93C1-92904A63AB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09BA-44B5-93C1-92904A63AB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95.47</c:v>
                </c:pt>
                <c:pt idx="1">
                  <c:v>95.57</c:v>
                </c:pt>
                <c:pt idx="2">
                  <c:v>95.55</c:v>
                </c:pt>
                <c:pt idx="3">
                  <c:v>95.61</c:v>
                </c:pt>
                <c:pt idx="4">
                  <c:v>95.68</c:v>
                </c:pt>
              </c:numCache>
            </c:numRef>
          </c:val>
          <c:extLst>
            <c:ext xmlns:c16="http://schemas.microsoft.com/office/drawing/2014/chart" uri="{C3380CC4-5D6E-409C-BE32-E72D297353CC}">
              <c16:uniqueId val="{00000000-B630-4EA8-970C-AE01C0EF49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B630-4EA8-970C-AE01C0EF49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107.1</c:v>
                </c:pt>
                <c:pt idx="1">
                  <c:v>108.37</c:v>
                </c:pt>
                <c:pt idx="2">
                  <c:v>107.75</c:v>
                </c:pt>
                <c:pt idx="3">
                  <c:v>104.75</c:v>
                </c:pt>
                <c:pt idx="4">
                  <c:v>104.15</c:v>
                </c:pt>
              </c:numCache>
            </c:numRef>
          </c:val>
          <c:extLst>
            <c:ext xmlns:c16="http://schemas.microsoft.com/office/drawing/2014/chart" uri="{C3380CC4-5D6E-409C-BE32-E72D297353CC}">
              <c16:uniqueId val="{00000000-4A04-47F6-B90A-39B419E6117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4A04-47F6-B90A-39B419E6117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16.899999999999999</c:v>
                </c:pt>
                <c:pt idx="1">
                  <c:v>18.93</c:v>
                </c:pt>
                <c:pt idx="2">
                  <c:v>21.04</c:v>
                </c:pt>
                <c:pt idx="3">
                  <c:v>22.8</c:v>
                </c:pt>
                <c:pt idx="4">
                  <c:v>23.53</c:v>
                </c:pt>
              </c:numCache>
            </c:numRef>
          </c:val>
          <c:extLst>
            <c:ext xmlns:c16="http://schemas.microsoft.com/office/drawing/2014/chart" uri="{C3380CC4-5D6E-409C-BE32-E72D297353CC}">
              <c16:uniqueId val="{00000000-597A-4A70-9FEB-703673754AF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597A-4A70-9FEB-703673754AF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5.29</c:v>
                </c:pt>
                <c:pt idx="1">
                  <c:v>5.16</c:v>
                </c:pt>
                <c:pt idx="2">
                  <c:v>5.16</c:v>
                </c:pt>
                <c:pt idx="3">
                  <c:v>4.93</c:v>
                </c:pt>
                <c:pt idx="4">
                  <c:v>5.67</c:v>
                </c:pt>
              </c:numCache>
            </c:numRef>
          </c:val>
          <c:extLst>
            <c:ext xmlns:c16="http://schemas.microsoft.com/office/drawing/2014/chart" uri="{C3380CC4-5D6E-409C-BE32-E72D297353CC}">
              <c16:uniqueId val="{00000000-3C48-4173-A436-90EE17CC7E2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3C48-4173-A436-90EE17CC7E2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89-4027-A2BA-32D015B9B08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5289-4027-A2BA-32D015B9B08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76.62</c:v>
                </c:pt>
                <c:pt idx="1">
                  <c:v>86.58</c:v>
                </c:pt>
                <c:pt idx="2">
                  <c:v>95.22</c:v>
                </c:pt>
                <c:pt idx="3">
                  <c:v>94.25</c:v>
                </c:pt>
                <c:pt idx="4">
                  <c:v>94.2</c:v>
                </c:pt>
              </c:numCache>
            </c:numRef>
          </c:val>
          <c:extLst>
            <c:ext xmlns:c16="http://schemas.microsoft.com/office/drawing/2014/chart" uri="{C3380CC4-5D6E-409C-BE32-E72D297353CC}">
              <c16:uniqueId val="{00000000-4D3C-41EF-AEE9-7476D0BE31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4D3C-41EF-AEE9-7476D0BE31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731.04</c:v>
                </c:pt>
                <c:pt idx="1">
                  <c:v>699.92</c:v>
                </c:pt>
                <c:pt idx="2">
                  <c:v>671.04</c:v>
                </c:pt>
                <c:pt idx="3">
                  <c:v>706.47</c:v>
                </c:pt>
                <c:pt idx="4">
                  <c:v>764.62</c:v>
                </c:pt>
              </c:numCache>
            </c:numRef>
          </c:val>
          <c:extLst>
            <c:ext xmlns:c16="http://schemas.microsoft.com/office/drawing/2014/chart" uri="{C3380CC4-5D6E-409C-BE32-E72D297353CC}">
              <c16:uniqueId val="{00000000-EF72-4857-848E-EE88D04190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EF72-4857-848E-EE88D04190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78.8</c:v>
                </c:pt>
                <c:pt idx="1">
                  <c:v>78.55</c:v>
                </c:pt>
                <c:pt idx="2">
                  <c:v>77.75</c:v>
                </c:pt>
                <c:pt idx="3">
                  <c:v>77.92</c:v>
                </c:pt>
                <c:pt idx="4">
                  <c:v>78.03</c:v>
                </c:pt>
              </c:numCache>
            </c:numRef>
          </c:val>
          <c:extLst>
            <c:ext xmlns:c16="http://schemas.microsoft.com/office/drawing/2014/chart" uri="{C3380CC4-5D6E-409C-BE32-E72D297353CC}">
              <c16:uniqueId val="{00000000-708F-4B9F-9C1C-E8DDA93BA8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708F-4B9F-9C1C-E8DDA93BA8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150.01</c:v>
                </c:pt>
                <c:pt idx="3">
                  <c:v>150</c:v>
                </c:pt>
                <c:pt idx="4">
                  <c:v>150</c:v>
                </c:pt>
              </c:numCache>
            </c:numRef>
          </c:val>
          <c:extLst>
            <c:ext xmlns:c16="http://schemas.microsoft.com/office/drawing/2014/chart" uri="{C3380CC4-5D6E-409C-BE32-E72D297353CC}">
              <c16:uniqueId val="{00000000-6226-4A0D-A43C-696C74D849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6226-4A0D-A43C-696C74D849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5546875" customWidth="1"/>
    <col min="2" max="62" width="3.77734375" customWidth="1"/>
    <col min="63" max="63" width="2.5546875" customWidth="1"/>
    <col min="64" max="78" width="3.109375" customWidth="1"/>
    <col min="79" max="79" width="4.44140625" bestFit="1" customWidth="1"/>
    <col min="80" max="80" width="2.5546875" customWidth="1"/>
    <col min="81" max="82" width="4.44140625" bestFit="1" customWidth="1"/>
    <col min="83" max="99" width="2.5546875"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愛知県　岡崎市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Ac1</v>
      </c>
      <c r="X8" s="40"/>
      <c r="Y8" s="40"/>
      <c r="Z8" s="40"/>
      <c r="AA8" s="40"/>
      <c r="AB8" s="40"/>
      <c r="AC8" s="40"/>
      <c r="AD8" s="41" t="str">
        <f>データ!$M$6</f>
        <v>自治体職員</v>
      </c>
      <c r="AE8" s="41"/>
      <c r="AF8" s="41"/>
      <c r="AG8" s="41"/>
      <c r="AH8" s="41"/>
      <c r="AI8" s="41"/>
      <c r="AJ8" s="41"/>
      <c r="AK8" s="3"/>
      <c r="AL8" s="42">
        <f>データ!S6</f>
        <v>384422</v>
      </c>
      <c r="AM8" s="42"/>
      <c r="AN8" s="42"/>
      <c r="AO8" s="42"/>
      <c r="AP8" s="42"/>
      <c r="AQ8" s="42"/>
      <c r="AR8" s="42"/>
      <c r="AS8" s="42"/>
      <c r="AT8" s="35">
        <f>データ!T6</f>
        <v>387.2</v>
      </c>
      <c r="AU8" s="35"/>
      <c r="AV8" s="35"/>
      <c r="AW8" s="35"/>
      <c r="AX8" s="35"/>
      <c r="AY8" s="35"/>
      <c r="AZ8" s="35"/>
      <c r="BA8" s="35"/>
      <c r="BB8" s="35">
        <f>データ!U6</f>
        <v>992.83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58.38</v>
      </c>
      <c r="J10" s="35"/>
      <c r="K10" s="35"/>
      <c r="L10" s="35"/>
      <c r="M10" s="35"/>
      <c r="N10" s="35"/>
      <c r="O10" s="35"/>
      <c r="P10" s="35">
        <f>データ!P6</f>
        <v>87.98</v>
      </c>
      <c r="Q10" s="35"/>
      <c r="R10" s="35"/>
      <c r="S10" s="35"/>
      <c r="T10" s="35"/>
      <c r="U10" s="35"/>
      <c r="V10" s="35"/>
      <c r="W10" s="35">
        <f>データ!Q6</f>
        <v>90.21</v>
      </c>
      <c r="X10" s="35"/>
      <c r="Y10" s="35"/>
      <c r="Z10" s="35"/>
      <c r="AA10" s="35"/>
      <c r="AB10" s="35"/>
      <c r="AC10" s="35"/>
      <c r="AD10" s="42">
        <f>データ!R6</f>
        <v>1998</v>
      </c>
      <c r="AE10" s="42"/>
      <c r="AF10" s="42"/>
      <c r="AG10" s="42"/>
      <c r="AH10" s="42"/>
      <c r="AI10" s="42"/>
      <c r="AJ10" s="42"/>
      <c r="AK10" s="2"/>
      <c r="AL10" s="42">
        <f>データ!V6</f>
        <v>337643</v>
      </c>
      <c r="AM10" s="42"/>
      <c r="AN10" s="42"/>
      <c r="AO10" s="42"/>
      <c r="AP10" s="42"/>
      <c r="AQ10" s="42"/>
      <c r="AR10" s="42"/>
      <c r="AS10" s="42"/>
      <c r="AT10" s="35">
        <f>データ!W6</f>
        <v>57.06</v>
      </c>
      <c r="AU10" s="35"/>
      <c r="AV10" s="35"/>
      <c r="AW10" s="35"/>
      <c r="AX10" s="35"/>
      <c r="AY10" s="35"/>
      <c r="AZ10" s="35"/>
      <c r="BA10" s="35"/>
      <c r="BB10" s="35">
        <f>データ!X6</f>
        <v>5917.33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LL6od7i3zB2CbMFgehN8TgfcJ9Vc8ANnj/LPcHCnYlS8aE+7MUI1vz5U+8ps7YI5ta97sSrDpaGhx6Tywab8DA==" saltValue="ESxSQxux+8835VbQCUiI7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232025</v>
      </c>
      <c r="D6" s="19">
        <f t="shared" si="3"/>
        <v>46</v>
      </c>
      <c r="E6" s="19">
        <f t="shared" si="3"/>
        <v>17</v>
      </c>
      <c r="F6" s="19">
        <f t="shared" si="3"/>
        <v>1</v>
      </c>
      <c r="G6" s="19">
        <f t="shared" si="3"/>
        <v>0</v>
      </c>
      <c r="H6" s="19" t="str">
        <f t="shared" si="3"/>
        <v>愛知県　岡崎市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58.38</v>
      </c>
      <c r="P6" s="20">
        <f t="shared" si="3"/>
        <v>87.98</v>
      </c>
      <c r="Q6" s="20">
        <f t="shared" si="3"/>
        <v>90.21</v>
      </c>
      <c r="R6" s="20">
        <f t="shared" si="3"/>
        <v>1998</v>
      </c>
      <c r="S6" s="20">
        <f t="shared" si="3"/>
        <v>384422</v>
      </c>
      <c r="T6" s="20">
        <f t="shared" si="3"/>
        <v>387.2</v>
      </c>
      <c r="U6" s="20">
        <f t="shared" si="3"/>
        <v>992.83</v>
      </c>
      <c r="V6" s="20">
        <f t="shared" si="3"/>
        <v>337643</v>
      </c>
      <c r="W6" s="20">
        <f t="shared" si="3"/>
        <v>57.06</v>
      </c>
      <c r="X6" s="20">
        <f t="shared" si="3"/>
        <v>5917.33</v>
      </c>
      <c r="Y6" s="21">
        <f>IF(Y7="",NA(),Y7)</f>
        <v>107.1</v>
      </c>
      <c r="Z6" s="21">
        <f t="shared" ref="Z6:AH6" si="4">IF(Z7="",NA(),Z7)</f>
        <v>108.37</v>
      </c>
      <c r="AA6" s="21">
        <f t="shared" si="4"/>
        <v>107.75</v>
      </c>
      <c r="AB6" s="21">
        <f t="shared" si="4"/>
        <v>104.75</v>
      </c>
      <c r="AC6" s="21">
        <f t="shared" si="4"/>
        <v>104.15</v>
      </c>
      <c r="AD6" s="21">
        <f t="shared" si="4"/>
        <v>107.64</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1">
        <f t="shared" si="5"/>
        <v>9.1999999999999993</v>
      </c>
      <c r="AP6" s="21">
        <f t="shared" si="5"/>
        <v>7.69</v>
      </c>
      <c r="AQ6" s="21">
        <f t="shared" si="5"/>
        <v>5.95</v>
      </c>
      <c r="AR6" s="21">
        <f t="shared" si="5"/>
        <v>5.27</v>
      </c>
      <c r="AS6" s="21">
        <f t="shared" si="5"/>
        <v>4.83</v>
      </c>
      <c r="AT6" s="20" t="str">
        <f>IF(AT7="","",IF(AT7="-","【-】","【"&amp;SUBSTITUTE(TEXT(AT7,"#,##0.00"),"-","△")&amp;"】"))</f>
        <v>【3.15】</v>
      </c>
      <c r="AU6" s="21">
        <f>IF(AU7="",NA(),AU7)</f>
        <v>76.62</v>
      </c>
      <c r="AV6" s="21">
        <f t="shared" ref="AV6:BD6" si="6">IF(AV7="",NA(),AV7)</f>
        <v>86.58</v>
      </c>
      <c r="AW6" s="21">
        <f t="shared" si="6"/>
        <v>95.22</v>
      </c>
      <c r="AX6" s="21">
        <f t="shared" si="6"/>
        <v>94.25</v>
      </c>
      <c r="AY6" s="21">
        <f t="shared" si="6"/>
        <v>94.2</v>
      </c>
      <c r="AZ6" s="21">
        <f t="shared" si="6"/>
        <v>72.22</v>
      </c>
      <c r="BA6" s="21">
        <f t="shared" si="6"/>
        <v>73.02</v>
      </c>
      <c r="BB6" s="21">
        <f t="shared" si="6"/>
        <v>72.930000000000007</v>
      </c>
      <c r="BC6" s="21">
        <f t="shared" si="6"/>
        <v>80.08</v>
      </c>
      <c r="BD6" s="21">
        <f t="shared" si="6"/>
        <v>87.33</v>
      </c>
      <c r="BE6" s="20" t="str">
        <f>IF(BE7="","",IF(BE7="-","【-】","【"&amp;SUBSTITUTE(TEXT(BE7,"#,##0.00"),"-","△")&amp;"】"))</f>
        <v>【73.44】</v>
      </c>
      <c r="BF6" s="21">
        <f>IF(BF7="",NA(),BF7)</f>
        <v>731.04</v>
      </c>
      <c r="BG6" s="21">
        <f t="shared" ref="BG6:BO6" si="7">IF(BG7="",NA(),BG7)</f>
        <v>699.92</v>
      </c>
      <c r="BH6" s="21">
        <f t="shared" si="7"/>
        <v>671.04</v>
      </c>
      <c r="BI6" s="21">
        <f t="shared" si="7"/>
        <v>706.47</v>
      </c>
      <c r="BJ6" s="21">
        <f t="shared" si="7"/>
        <v>764.62</v>
      </c>
      <c r="BK6" s="21">
        <f t="shared" si="7"/>
        <v>730.93</v>
      </c>
      <c r="BL6" s="21">
        <f t="shared" si="7"/>
        <v>708.89</v>
      </c>
      <c r="BM6" s="21">
        <f t="shared" si="7"/>
        <v>730.52</v>
      </c>
      <c r="BN6" s="21">
        <f t="shared" si="7"/>
        <v>672.33</v>
      </c>
      <c r="BO6" s="21">
        <f t="shared" si="7"/>
        <v>668.8</v>
      </c>
      <c r="BP6" s="20" t="str">
        <f>IF(BP7="","",IF(BP7="-","【-】","【"&amp;SUBSTITUTE(TEXT(BP7,"#,##0.00"),"-","△")&amp;"】"))</f>
        <v>【652.82】</v>
      </c>
      <c r="BQ6" s="21">
        <f>IF(BQ7="",NA(),BQ7)</f>
        <v>78.8</v>
      </c>
      <c r="BR6" s="21">
        <f t="shared" ref="BR6:BZ6" si="8">IF(BR7="",NA(),BR7)</f>
        <v>78.55</v>
      </c>
      <c r="BS6" s="21">
        <f t="shared" si="8"/>
        <v>77.75</v>
      </c>
      <c r="BT6" s="21">
        <f t="shared" si="8"/>
        <v>77.92</v>
      </c>
      <c r="BU6" s="21">
        <f t="shared" si="8"/>
        <v>78.03</v>
      </c>
      <c r="BV6" s="21">
        <f t="shared" si="8"/>
        <v>98.09</v>
      </c>
      <c r="BW6" s="21">
        <f t="shared" si="8"/>
        <v>97.91</v>
      </c>
      <c r="BX6" s="21">
        <f t="shared" si="8"/>
        <v>98.61</v>
      </c>
      <c r="BY6" s="21">
        <f t="shared" si="8"/>
        <v>98.75</v>
      </c>
      <c r="BZ6" s="21">
        <f t="shared" si="8"/>
        <v>98.36</v>
      </c>
      <c r="CA6" s="20" t="str">
        <f>IF(CA7="","",IF(CA7="-","【-】","【"&amp;SUBSTITUTE(TEXT(CA7,"#,##0.00"),"-","△")&amp;"】"))</f>
        <v>【97.61】</v>
      </c>
      <c r="CB6" s="21">
        <f>IF(CB7="",NA(),CB7)</f>
        <v>150</v>
      </c>
      <c r="CC6" s="21">
        <f t="shared" ref="CC6:CK6" si="9">IF(CC7="",NA(),CC7)</f>
        <v>150</v>
      </c>
      <c r="CD6" s="21">
        <f t="shared" si="9"/>
        <v>150.01</v>
      </c>
      <c r="CE6" s="21">
        <f t="shared" si="9"/>
        <v>150</v>
      </c>
      <c r="CF6" s="21">
        <f t="shared" si="9"/>
        <v>150</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61.93</v>
      </c>
      <c r="CS6" s="21">
        <f t="shared" si="10"/>
        <v>61.32</v>
      </c>
      <c r="CT6" s="21">
        <f t="shared" si="10"/>
        <v>61.7</v>
      </c>
      <c r="CU6" s="21">
        <f t="shared" si="10"/>
        <v>63.04</v>
      </c>
      <c r="CV6" s="21">
        <f t="shared" si="10"/>
        <v>60.55</v>
      </c>
      <c r="CW6" s="20" t="str">
        <f>IF(CW7="","",IF(CW7="-","【-】","【"&amp;SUBSTITUTE(TEXT(CW7,"#,##0.00"),"-","△")&amp;"】"))</f>
        <v>【59.10】</v>
      </c>
      <c r="CX6" s="21">
        <f>IF(CX7="",NA(),CX7)</f>
        <v>95.47</v>
      </c>
      <c r="CY6" s="21">
        <f t="shared" ref="CY6:DG6" si="11">IF(CY7="",NA(),CY7)</f>
        <v>95.57</v>
      </c>
      <c r="CZ6" s="21">
        <f t="shared" si="11"/>
        <v>95.55</v>
      </c>
      <c r="DA6" s="21">
        <f t="shared" si="11"/>
        <v>95.61</v>
      </c>
      <c r="DB6" s="21">
        <f t="shared" si="11"/>
        <v>95.68</v>
      </c>
      <c r="DC6" s="21">
        <f t="shared" si="11"/>
        <v>94.45</v>
      </c>
      <c r="DD6" s="21">
        <f t="shared" si="11"/>
        <v>94.58</v>
      </c>
      <c r="DE6" s="21">
        <f t="shared" si="11"/>
        <v>94.56</v>
      </c>
      <c r="DF6" s="21">
        <f t="shared" si="11"/>
        <v>94.75</v>
      </c>
      <c r="DG6" s="21">
        <f t="shared" si="11"/>
        <v>94.92</v>
      </c>
      <c r="DH6" s="20" t="str">
        <f>IF(DH7="","",IF(DH7="-","【-】","【"&amp;SUBSTITUTE(TEXT(DH7,"#,##0.00"),"-","△")&amp;"】"))</f>
        <v>【95.82】</v>
      </c>
      <c r="DI6" s="21">
        <f>IF(DI7="",NA(),DI7)</f>
        <v>16.899999999999999</v>
      </c>
      <c r="DJ6" s="21">
        <f t="shared" ref="DJ6:DR6" si="12">IF(DJ7="",NA(),DJ7)</f>
        <v>18.93</v>
      </c>
      <c r="DK6" s="21">
        <f t="shared" si="12"/>
        <v>21.04</v>
      </c>
      <c r="DL6" s="21">
        <f t="shared" si="12"/>
        <v>22.8</v>
      </c>
      <c r="DM6" s="21">
        <f t="shared" si="12"/>
        <v>23.53</v>
      </c>
      <c r="DN6" s="21">
        <f t="shared" si="12"/>
        <v>30.45</v>
      </c>
      <c r="DO6" s="21">
        <f t="shared" si="12"/>
        <v>31.01</v>
      </c>
      <c r="DP6" s="21">
        <f t="shared" si="12"/>
        <v>28.87</v>
      </c>
      <c r="DQ6" s="21">
        <f t="shared" si="12"/>
        <v>31.34</v>
      </c>
      <c r="DR6" s="21">
        <f t="shared" si="12"/>
        <v>32.909999999999997</v>
      </c>
      <c r="DS6" s="20" t="str">
        <f>IF(DS7="","",IF(DS7="-","【-】","【"&amp;SUBSTITUTE(TEXT(DS7,"#,##0.00"),"-","△")&amp;"】"))</f>
        <v>【39.74】</v>
      </c>
      <c r="DT6" s="21">
        <f>IF(DT7="",NA(),DT7)</f>
        <v>5.29</v>
      </c>
      <c r="DU6" s="21">
        <f t="shared" ref="DU6:EC6" si="13">IF(DU7="",NA(),DU7)</f>
        <v>5.16</v>
      </c>
      <c r="DV6" s="21">
        <f t="shared" si="13"/>
        <v>5.16</v>
      </c>
      <c r="DW6" s="21">
        <f t="shared" si="13"/>
        <v>4.93</v>
      </c>
      <c r="DX6" s="21">
        <f t="shared" si="13"/>
        <v>5.67</v>
      </c>
      <c r="DY6" s="21">
        <f t="shared" si="13"/>
        <v>4.8499999999999996</v>
      </c>
      <c r="DZ6" s="21">
        <f t="shared" si="13"/>
        <v>4.95</v>
      </c>
      <c r="EA6" s="21">
        <f t="shared" si="13"/>
        <v>5.64</v>
      </c>
      <c r="EB6" s="21">
        <f t="shared" si="13"/>
        <v>6.43</v>
      </c>
      <c r="EC6" s="21">
        <f t="shared" si="13"/>
        <v>7.75</v>
      </c>
      <c r="ED6" s="20" t="str">
        <f>IF(ED7="","",IF(ED7="-","【-】","【"&amp;SUBSTITUTE(TEXT(ED7,"#,##0.00"),"-","△")&amp;"】"))</f>
        <v>【7.62】</v>
      </c>
      <c r="EE6" s="21">
        <f>IF(EE7="",NA(),EE7)</f>
        <v>0.52</v>
      </c>
      <c r="EF6" s="21">
        <f t="shared" ref="EF6:EN6" si="14">IF(EF7="",NA(),EF7)</f>
        <v>0.54</v>
      </c>
      <c r="EG6" s="21">
        <f t="shared" si="14"/>
        <v>0.49</v>
      </c>
      <c r="EH6" s="21">
        <f t="shared" si="14"/>
        <v>0.51</v>
      </c>
      <c r="EI6" s="21">
        <f t="shared" si="14"/>
        <v>0.49</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2">
      <c r="A7" s="14"/>
      <c r="B7" s="23">
        <v>2022</v>
      </c>
      <c r="C7" s="23">
        <v>232025</v>
      </c>
      <c r="D7" s="23">
        <v>46</v>
      </c>
      <c r="E7" s="23">
        <v>17</v>
      </c>
      <c r="F7" s="23">
        <v>1</v>
      </c>
      <c r="G7" s="23">
        <v>0</v>
      </c>
      <c r="H7" s="23" t="s">
        <v>96</v>
      </c>
      <c r="I7" s="23" t="s">
        <v>97</v>
      </c>
      <c r="J7" s="23" t="s">
        <v>98</v>
      </c>
      <c r="K7" s="23" t="s">
        <v>99</v>
      </c>
      <c r="L7" s="23" t="s">
        <v>100</v>
      </c>
      <c r="M7" s="23" t="s">
        <v>101</v>
      </c>
      <c r="N7" s="24" t="s">
        <v>102</v>
      </c>
      <c r="O7" s="24">
        <v>58.38</v>
      </c>
      <c r="P7" s="24">
        <v>87.98</v>
      </c>
      <c r="Q7" s="24">
        <v>90.21</v>
      </c>
      <c r="R7" s="24">
        <v>1998</v>
      </c>
      <c r="S7" s="24">
        <v>384422</v>
      </c>
      <c r="T7" s="24">
        <v>387.2</v>
      </c>
      <c r="U7" s="24">
        <v>992.83</v>
      </c>
      <c r="V7" s="24">
        <v>337643</v>
      </c>
      <c r="W7" s="24">
        <v>57.06</v>
      </c>
      <c r="X7" s="24">
        <v>5917.33</v>
      </c>
      <c r="Y7" s="24">
        <v>107.1</v>
      </c>
      <c r="Z7" s="24">
        <v>108.37</v>
      </c>
      <c r="AA7" s="24">
        <v>107.75</v>
      </c>
      <c r="AB7" s="24">
        <v>104.75</v>
      </c>
      <c r="AC7" s="24">
        <v>104.15</v>
      </c>
      <c r="AD7" s="24">
        <v>107.64</v>
      </c>
      <c r="AE7" s="24">
        <v>107.03</v>
      </c>
      <c r="AF7" s="24">
        <v>106.55</v>
      </c>
      <c r="AG7" s="24">
        <v>106.01</v>
      </c>
      <c r="AH7" s="24">
        <v>105.5</v>
      </c>
      <c r="AI7" s="24">
        <v>106.11</v>
      </c>
      <c r="AJ7" s="24">
        <v>0</v>
      </c>
      <c r="AK7" s="24">
        <v>0</v>
      </c>
      <c r="AL7" s="24">
        <v>0</v>
      </c>
      <c r="AM7" s="24">
        <v>0</v>
      </c>
      <c r="AN7" s="24">
        <v>0</v>
      </c>
      <c r="AO7" s="24">
        <v>9.1999999999999993</v>
      </c>
      <c r="AP7" s="24">
        <v>7.69</v>
      </c>
      <c r="AQ7" s="24">
        <v>5.95</v>
      </c>
      <c r="AR7" s="24">
        <v>5.27</v>
      </c>
      <c r="AS7" s="24">
        <v>4.83</v>
      </c>
      <c r="AT7" s="24">
        <v>3.15</v>
      </c>
      <c r="AU7" s="24">
        <v>76.62</v>
      </c>
      <c r="AV7" s="24">
        <v>86.58</v>
      </c>
      <c r="AW7" s="24">
        <v>95.22</v>
      </c>
      <c r="AX7" s="24">
        <v>94.25</v>
      </c>
      <c r="AY7" s="24">
        <v>94.2</v>
      </c>
      <c r="AZ7" s="24">
        <v>72.22</v>
      </c>
      <c r="BA7" s="24">
        <v>73.02</v>
      </c>
      <c r="BB7" s="24">
        <v>72.930000000000007</v>
      </c>
      <c r="BC7" s="24">
        <v>80.08</v>
      </c>
      <c r="BD7" s="24">
        <v>87.33</v>
      </c>
      <c r="BE7" s="24">
        <v>73.44</v>
      </c>
      <c r="BF7" s="24">
        <v>731.04</v>
      </c>
      <c r="BG7" s="24">
        <v>699.92</v>
      </c>
      <c r="BH7" s="24">
        <v>671.04</v>
      </c>
      <c r="BI7" s="24">
        <v>706.47</v>
      </c>
      <c r="BJ7" s="24">
        <v>764.62</v>
      </c>
      <c r="BK7" s="24">
        <v>730.93</v>
      </c>
      <c r="BL7" s="24">
        <v>708.89</v>
      </c>
      <c r="BM7" s="24">
        <v>730.52</v>
      </c>
      <c r="BN7" s="24">
        <v>672.33</v>
      </c>
      <c r="BO7" s="24">
        <v>668.8</v>
      </c>
      <c r="BP7" s="24">
        <v>652.82000000000005</v>
      </c>
      <c r="BQ7" s="24">
        <v>78.8</v>
      </c>
      <c r="BR7" s="24">
        <v>78.55</v>
      </c>
      <c r="BS7" s="24">
        <v>77.75</v>
      </c>
      <c r="BT7" s="24">
        <v>77.92</v>
      </c>
      <c r="BU7" s="24">
        <v>78.03</v>
      </c>
      <c r="BV7" s="24">
        <v>98.09</v>
      </c>
      <c r="BW7" s="24">
        <v>97.91</v>
      </c>
      <c r="BX7" s="24">
        <v>98.61</v>
      </c>
      <c r="BY7" s="24">
        <v>98.75</v>
      </c>
      <c r="BZ7" s="24">
        <v>98.36</v>
      </c>
      <c r="CA7" s="24">
        <v>97.61</v>
      </c>
      <c r="CB7" s="24">
        <v>150</v>
      </c>
      <c r="CC7" s="24">
        <v>150</v>
      </c>
      <c r="CD7" s="24">
        <v>150.01</v>
      </c>
      <c r="CE7" s="24">
        <v>150</v>
      </c>
      <c r="CF7" s="24">
        <v>150</v>
      </c>
      <c r="CG7" s="24">
        <v>146.08000000000001</v>
      </c>
      <c r="CH7" s="24">
        <v>144.11000000000001</v>
      </c>
      <c r="CI7" s="24">
        <v>141.24</v>
      </c>
      <c r="CJ7" s="24">
        <v>142.03</v>
      </c>
      <c r="CK7" s="24">
        <v>142.11000000000001</v>
      </c>
      <c r="CL7" s="24">
        <v>138.29</v>
      </c>
      <c r="CM7" s="24" t="s">
        <v>102</v>
      </c>
      <c r="CN7" s="24" t="s">
        <v>102</v>
      </c>
      <c r="CO7" s="24" t="s">
        <v>102</v>
      </c>
      <c r="CP7" s="24" t="s">
        <v>102</v>
      </c>
      <c r="CQ7" s="24" t="s">
        <v>102</v>
      </c>
      <c r="CR7" s="24">
        <v>61.93</v>
      </c>
      <c r="CS7" s="24">
        <v>61.32</v>
      </c>
      <c r="CT7" s="24">
        <v>61.7</v>
      </c>
      <c r="CU7" s="24">
        <v>63.04</v>
      </c>
      <c r="CV7" s="24">
        <v>60.55</v>
      </c>
      <c r="CW7" s="24">
        <v>59.1</v>
      </c>
      <c r="CX7" s="24">
        <v>95.47</v>
      </c>
      <c r="CY7" s="24">
        <v>95.57</v>
      </c>
      <c r="CZ7" s="24">
        <v>95.55</v>
      </c>
      <c r="DA7" s="24">
        <v>95.61</v>
      </c>
      <c r="DB7" s="24">
        <v>95.68</v>
      </c>
      <c r="DC7" s="24">
        <v>94.45</v>
      </c>
      <c r="DD7" s="24">
        <v>94.58</v>
      </c>
      <c r="DE7" s="24">
        <v>94.56</v>
      </c>
      <c r="DF7" s="24">
        <v>94.75</v>
      </c>
      <c r="DG7" s="24">
        <v>94.92</v>
      </c>
      <c r="DH7" s="24">
        <v>95.82</v>
      </c>
      <c r="DI7" s="24">
        <v>16.899999999999999</v>
      </c>
      <c r="DJ7" s="24">
        <v>18.93</v>
      </c>
      <c r="DK7" s="24">
        <v>21.04</v>
      </c>
      <c r="DL7" s="24">
        <v>22.8</v>
      </c>
      <c r="DM7" s="24">
        <v>23.53</v>
      </c>
      <c r="DN7" s="24">
        <v>30.45</v>
      </c>
      <c r="DO7" s="24">
        <v>31.01</v>
      </c>
      <c r="DP7" s="24">
        <v>28.87</v>
      </c>
      <c r="DQ7" s="24">
        <v>31.34</v>
      </c>
      <c r="DR7" s="24">
        <v>32.909999999999997</v>
      </c>
      <c r="DS7" s="24">
        <v>39.74</v>
      </c>
      <c r="DT7" s="24">
        <v>5.29</v>
      </c>
      <c r="DU7" s="24">
        <v>5.16</v>
      </c>
      <c r="DV7" s="24">
        <v>5.16</v>
      </c>
      <c r="DW7" s="24">
        <v>4.93</v>
      </c>
      <c r="DX7" s="24">
        <v>5.67</v>
      </c>
      <c r="DY7" s="24">
        <v>4.8499999999999996</v>
      </c>
      <c r="DZ7" s="24">
        <v>4.95</v>
      </c>
      <c r="EA7" s="24">
        <v>5.64</v>
      </c>
      <c r="EB7" s="24">
        <v>6.43</v>
      </c>
      <c r="EC7" s="24">
        <v>7.75</v>
      </c>
      <c r="ED7" s="24">
        <v>7.62</v>
      </c>
      <c r="EE7" s="24">
        <v>0.52</v>
      </c>
      <c r="EF7" s="24">
        <v>0.54</v>
      </c>
      <c r="EG7" s="24">
        <v>0.49</v>
      </c>
      <c r="EH7" s="24">
        <v>0.51</v>
      </c>
      <c r="EI7" s="24">
        <v>0.49</v>
      </c>
      <c r="EJ7" s="24">
        <v>0.21</v>
      </c>
      <c r="EK7" s="24">
        <v>0.19</v>
      </c>
      <c r="EL7" s="24">
        <v>0.19</v>
      </c>
      <c r="EM7" s="24">
        <v>0.19</v>
      </c>
      <c r="EN7" s="24">
        <v>0.21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2024-02-22T00:27:44Z</cp:lastPrinted>
  <dcterms:created xsi:type="dcterms:W3CDTF">2023-12-12T00:47:39Z</dcterms:created>
  <dcterms:modified xsi:type="dcterms:W3CDTF">2024-03-05T00:06:00Z</dcterms:modified>
  <cp:category/>
</cp:coreProperties>
</file>