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terada.yuichi\Desktop\"/>
    </mc:Choice>
  </mc:AlternateContent>
  <bookViews>
    <workbookView xWindow="0" yWindow="0" windowWidth="15150" windowHeight="10035" tabRatio="747"/>
  </bookViews>
  <sheets>
    <sheet name="様式1-1" sheetId="21" r:id="rId1"/>
    <sheet name="様式1-２" sheetId="26" r:id="rId2"/>
    <sheet name="様式2-1" sheetId="27" r:id="rId3"/>
    <sheet name="様式6-8" sheetId="4" r:id="rId4"/>
    <sheet name="様式6-9" sheetId="20" r:id="rId5"/>
    <sheet name="様式9-2 " sheetId="39" r:id="rId6"/>
    <sheet name="様式9-3" sheetId="43" r:id="rId7"/>
    <sheet name="様式9-4" sheetId="42" r:id="rId8"/>
    <sheet name="様式9-5" sheetId="41" r:id="rId9"/>
  </sheets>
  <externalReferences>
    <externalReference r:id="rId10"/>
  </externalReferences>
  <definedNames>
    <definedName name="EHPIN" localSheetId="5">#REF!</definedName>
    <definedName name="EHPIN" localSheetId="6">#REF!</definedName>
    <definedName name="EHPIN" localSheetId="7">#REF!</definedName>
    <definedName name="EHPIN" localSheetId="8">#REF!</definedName>
    <definedName name="EHPIN">#REF!</definedName>
    <definedName name="EHPOUT" localSheetId="6">#REF!</definedName>
    <definedName name="EHPOUT" localSheetId="7">#REF!</definedName>
    <definedName name="EHPOUT" localSheetId="8">#REF!</definedName>
    <definedName name="EHPOUT">#REF!</definedName>
    <definedName name="FAX" localSheetId="6">#REF!</definedName>
    <definedName name="FAX" localSheetId="7">#REF!</definedName>
    <definedName name="FAX" localSheetId="8">#REF!</definedName>
    <definedName name="FAX">#REF!</definedName>
    <definedName name="GHPIN" localSheetId="6">#REF!</definedName>
    <definedName name="GHPIN" localSheetId="7">#REF!</definedName>
    <definedName name="GHPIN" localSheetId="8">#REF!</definedName>
    <definedName name="GHPIN">#REF!</definedName>
    <definedName name="GHPOUT" localSheetId="6">#REF!</definedName>
    <definedName name="GHPOUT" localSheetId="7">#REF!</definedName>
    <definedName name="GHPOUT" localSheetId="8">#REF!</definedName>
    <definedName name="GHPOUT">#REF!</definedName>
    <definedName name="INVIN" localSheetId="6">#REF!</definedName>
    <definedName name="INVIN" localSheetId="7">#REF!</definedName>
    <definedName name="INVIN" localSheetId="8">#REF!</definedName>
    <definedName name="INVIN">#REF!</definedName>
    <definedName name="INVOUT" localSheetId="6">#REF!</definedName>
    <definedName name="INVOUT" localSheetId="7">#REF!</definedName>
    <definedName name="INVOUT" localSheetId="8">#REF!</definedName>
    <definedName name="INVOUT">#REF!</definedName>
    <definedName name="_xlnm.Print_Area" localSheetId="0">'様式1-1'!$A$1:$AE$51</definedName>
    <definedName name="_xlnm.Print_Area" localSheetId="1">'様式1-２'!$A$1:$AF$68</definedName>
    <definedName name="_xlnm.Print_Area" localSheetId="2">'様式2-1'!$A$1:$F$23</definedName>
    <definedName name="_xlnm.Print_Area" localSheetId="5">'様式9-2 '!$A$1:$T$143</definedName>
    <definedName name="_xlnm.Print_Area" localSheetId="6">'様式9-3'!$A$1:$L$145</definedName>
    <definedName name="_xlnm.Print_Area" localSheetId="7">'様式9-4'!$A$1:$Y$95</definedName>
    <definedName name="_xlnm.Print_Titles" localSheetId="5">'様式9-2 '!$1:$7</definedName>
    <definedName name="_xlnm.Print_Titles" localSheetId="6">'様式9-3'!$1:$6</definedName>
    <definedName name="school" localSheetId="5">'様式9-2 '!$A$9:$B$90</definedName>
    <definedName name="schoolname" localSheetId="6">#REF!</definedName>
    <definedName name="schoolname" localSheetId="7">#REF!</definedName>
    <definedName name="schoolname" localSheetId="8">#REF!</definedName>
    <definedName name="schoolname">#REF!</definedName>
    <definedName name="TEL" localSheetId="5">#REF!</definedName>
    <definedName name="TEL" localSheetId="6">#REF!</definedName>
    <definedName name="TEL" localSheetId="7">#REF!</definedName>
    <definedName name="TEL" localSheetId="8">#REF!</definedName>
    <definedName name="TEL">#REF!</definedName>
    <definedName name="システム" localSheetId="5">#REF!</definedName>
    <definedName name="システム" localSheetId="6">#REF!</definedName>
    <definedName name="システム" localSheetId="7">#REF!</definedName>
    <definedName name="システム" localSheetId="8">#REF!</definedName>
    <definedName name="システム">#REF!</definedName>
    <definedName name="回答部署" localSheetId="5">#REF!</definedName>
    <definedName name="回答部署" localSheetId="6">#REF!</definedName>
    <definedName name="回答部署" localSheetId="7">#REF!</definedName>
    <definedName name="回答部署" localSheetId="8">#REF!</definedName>
    <definedName name="回答部署">#REF!</definedName>
    <definedName name="関連項目" localSheetId="6">#REF!</definedName>
    <definedName name="関連項目" localSheetId="7">#REF!</definedName>
    <definedName name="関連項目" localSheetId="8">#REF!</definedName>
    <definedName name="関連項目">#REF!</definedName>
    <definedName name="支店" localSheetId="6">#REF!</definedName>
    <definedName name="支店" localSheetId="7">#REF!</definedName>
    <definedName name="支店" localSheetId="8">#REF!</definedName>
    <definedName name="支店">#REF!</definedName>
    <definedName name="電源" localSheetId="6">#REF!</definedName>
    <definedName name="電源" localSheetId="7">#REF!</definedName>
    <definedName name="電源" localSheetId="8">#REF!</definedName>
    <definedName name="電源">#REF!</definedName>
    <definedName name="日付" localSheetId="6">#REF!</definedName>
    <definedName name="日付" localSheetId="7">#REF!</definedName>
    <definedName name="日付" localSheetId="8">#REF!</definedName>
    <definedName name="日付">#REF!</definedName>
    <definedName name="標準" localSheetId="6">#REF!</definedName>
    <definedName name="標準" localSheetId="7">#REF!</definedName>
    <definedName name="標準" localSheetId="8">#REF!</definedName>
    <definedName name="標準">#REF!</definedName>
    <definedName name="補助キーワード" localSheetId="6">#REF!</definedName>
    <definedName name="補助キーワード" localSheetId="7">#REF!</definedName>
    <definedName name="補助キーワード" localSheetId="8">#REF!</definedName>
    <definedName name="補助キーワード">#REF!</definedName>
    <definedName name="問合せ部署" localSheetId="6">#REF!</definedName>
    <definedName name="問合せ部署" localSheetId="7">#REF!</definedName>
    <definedName name="問合せ部署" localSheetId="8">#REF!</definedName>
    <definedName name="問合せ部署">#REF!</definedName>
    <definedName name="用途" localSheetId="6">#REF!</definedName>
    <definedName name="用途" localSheetId="7">#REF!</definedName>
    <definedName name="用途" localSheetId="8">#REF!</definedName>
    <definedName name="用途">#REF!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45" i="43" l="1"/>
  <c r="I145" i="43"/>
  <c r="F145" i="43"/>
  <c r="E145" i="43"/>
  <c r="J144" i="43"/>
  <c r="I144" i="43"/>
  <c r="F144" i="43"/>
  <c r="E144" i="43"/>
  <c r="K143" i="43"/>
  <c r="G143" i="43"/>
  <c r="L142" i="43"/>
  <c r="K142" i="43"/>
  <c r="G142" i="43"/>
  <c r="K141" i="43"/>
  <c r="G141" i="43"/>
  <c r="L140" i="43"/>
  <c r="K140" i="43"/>
  <c r="G140" i="43"/>
  <c r="K139" i="43"/>
  <c r="L138" i="43" s="1"/>
  <c r="G139" i="43"/>
  <c r="K138" i="43"/>
  <c r="G138" i="43"/>
  <c r="K137" i="43"/>
  <c r="G137" i="43"/>
  <c r="K136" i="43"/>
  <c r="L136" i="43" s="1"/>
  <c r="G136" i="43"/>
  <c r="K135" i="43"/>
  <c r="G135" i="43"/>
  <c r="L134" i="43"/>
  <c r="K134" i="43"/>
  <c r="G134" i="43"/>
  <c r="K133" i="43"/>
  <c r="G133" i="43"/>
  <c r="L132" i="43"/>
  <c r="K132" i="43"/>
  <c r="G132" i="43"/>
  <c r="K131" i="43"/>
  <c r="L130" i="43" s="1"/>
  <c r="G131" i="43"/>
  <c r="K130" i="43"/>
  <c r="G130" i="43"/>
  <c r="K129" i="43"/>
  <c r="G129" i="43"/>
  <c r="K128" i="43"/>
  <c r="L128" i="43" s="1"/>
  <c r="G128" i="43"/>
  <c r="K127" i="43"/>
  <c r="G127" i="43"/>
  <c r="L126" i="43"/>
  <c r="K126" i="43"/>
  <c r="G126" i="43"/>
  <c r="K125" i="43"/>
  <c r="G125" i="43"/>
  <c r="L124" i="43"/>
  <c r="K124" i="43"/>
  <c r="G124" i="43"/>
  <c r="K123" i="43"/>
  <c r="L122" i="43" s="1"/>
  <c r="G123" i="43"/>
  <c r="K122" i="43"/>
  <c r="G122" i="43"/>
  <c r="K121" i="43"/>
  <c r="G121" i="43"/>
  <c r="K120" i="43"/>
  <c r="L120" i="43" s="1"/>
  <c r="G120" i="43"/>
  <c r="K119" i="43"/>
  <c r="G119" i="43"/>
  <c r="L118" i="43"/>
  <c r="K118" i="43"/>
  <c r="G118" i="43"/>
  <c r="K117" i="43"/>
  <c r="G117" i="43"/>
  <c r="L116" i="43"/>
  <c r="K116" i="43"/>
  <c r="G116" i="43"/>
  <c r="K115" i="43"/>
  <c r="L114" i="43" s="1"/>
  <c r="G115" i="43"/>
  <c r="K114" i="43"/>
  <c r="G114" i="43"/>
  <c r="K113" i="43"/>
  <c r="G113" i="43"/>
  <c r="K112" i="43"/>
  <c r="L112" i="43" s="1"/>
  <c r="G112" i="43"/>
  <c r="K111" i="43"/>
  <c r="G111" i="43"/>
  <c r="L110" i="43"/>
  <c r="K110" i="43"/>
  <c r="G110" i="43"/>
  <c r="K109" i="43"/>
  <c r="G109" i="43"/>
  <c r="L108" i="43"/>
  <c r="K108" i="43"/>
  <c r="G108" i="43"/>
  <c r="K107" i="43"/>
  <c r="L106" i="43" s="1"/>
  <c r="G107" i="43"/>
  <c r="K106" i="43"/>
  <c r="G106" i="43"/>
  <c r="K105" i="43"/>
  <c r="G105" i="43"/>
  <c r="K104" i="43"/>
  <c r="L104" i="43" s="1"/>
  <c r="G104" i="43"/>
  <c r="K101" i="43"/>
  <c r="G101" i="43"/>
  <c r="L100" i="43"/>
  <c r="K100" i="43"/>
  <c r="G100" i="43"/>
  <c r="K99" i="43"/>
  <c r="G99" i="43"/>
  <c r="L98" i="43"/>
  <c r="K98" i="43"/>
  <c r="G98" i="43"/>
  <c r="K97" i="43"/>
  <c r="L96" i="43" s="1"/>
  <c r="G97" i="43"/>
  <c r="K96" i="43"/>
  <c r="G96" i="43"/>
  <c r="K95" i="43"/>
  <c r="G95" i="43"/>
  <c r="K94" i="43"/>
  <c r="L94" i="43" s="1"/>
  <c r="G94" i="43"/>
  <c r="K93" i="43"/>
  <c r="G93" i="43"/>
  <c r="L92" i="43"/>
  <c r="K92" i="43"/>
  <c r="G92" i="43"/>
  <c r="K91" i="43"/>
  <c r="G91" i="43"/>
  <c r="L90" i="43"/>
  <c r="K90" i="43"/>
  <c r="G90" i="43"/>
  <c r="K89" i="43"/>
  <c r="L88" i="43" s="1"/>
  <c r="G89" i="43"/>
  <c r="K88" i="43"/>
  <c r="G88" i="43"/>
  <c r="K87" i="43"/>
  <c r="G87" i="43"/>
  <c r="K86" i="43"/>
  <c r="L86" i="43" s="1"/>
  <c r="G86" i="43"/>
  <c r="K85" i="43"/>
  <c r="G85" i="43"/>
  <c r="L84" i="43"/>
  <c r="K84" i="43"/>
  <c r="G84" i="43"/>
  <c r="K83" i="43"/>
  <c r="G83" i="43"/>
  <c r="L82" i="43"/>
  <c r="K82" i="43"/>
  <c r="G82" i="43"/>
  <c r="K81" i="43"/>
  <c r="L80" i="43" s="1"/>
  <c r="G81" i="43"/>
  <c r="K80" i="43"/>
  <c r="G80" i="43"/>
  <c r="K79" i="43"/>
  <c r="G79" i="43"/>
  <c r="K78" i="43"/>
  <c r="L78" i="43" s="1"/>
  <c r="G78" i="43"/>
  <c r="K77" i="43"/>
  <c r="G77" i="43"/>
  <c r="L76" i="43"/>
  <c r="K76" i="43"/>
  <c r="G76" i="43"/>
  <c r="K75" i="43"/>
  <c r="G75" i="43"/>
  <c r="L74" i="43"/>
  <c r="K74" i="43"/>
  <c r="G74" i="43"/>
  <c r="K73" i="43"/>
  <c r="L72" i="43" s="1"/>
  <c r="G73" i="43"/>
  <c r="K72" i="43"/>
  <c r="G72" i="43"/>
  <c r="K71" i="43"/>
  <c r="G71" i="43"/>
  <c r="K70" i="43"/>
  <c r="L70" i="43" s="1"/>
  <c r="G70" i="43"/>
  <c r="K69" i="43"/>
  <c r="G69" i="43"/>
  <c r="L68" i="43"/>
  <c r="K68" i="43"/>
  <c r="G68" i="43"/>
  <c r="K67" i="43"/>
  <c r="G67" i="43"/>
  <c r="L66" i="43"/>
  <c r="K66" i="43"/>
  <c r="G66" i="43"/>
  <c r="K65" i="43"/>
  <c r="L64" i="43" s="1"/>
  <c r="G65" i="43"/>
  <c r="K64" i="43"/>
  <c r="G64" i="43"/>
  <c r="K63" i="43"/>
  <c r="G63" i="43"/>
  <c r="K62" i="43"/>
  <c r="L62" i="43" s="1"/>
  <c r="G62" i="43"/>
  <c r="K61" i="43"/>
  <c r="G61" i="43"/>
  <c r="L60" i="43"/>
  <c r="K60" i="43"/>
  <c r="G60" i="43"/>
  <c r="K59" i="43"/>
  <c r="G59" i="43"/>
  <c r="L58" i="43"/>
  <c r="K58" i="43"/>
  <c r="G58" i="43"/>
  <c r="K57" i="43"/>
  <c r="L56" i="43" s="1"/>
  <c r="G57" i="43"/>
  <c r="K56" i="43"/>
  <c r="G56" i="43"/>
  <c r="K55" i="43"/>
  <c r="G55" i="43"/>
  <c r="K54" i="43"/>
  <c r="L54" i="43" s="1"/>
  <c r="G54" i="43"/>
  <c r="K53" i="43"/>
  <c r="G53" i="43"/>
  <c r="L52" i="43"/>
  <c r="K52" i="43"/>
  <c r="G52" i="43"/>
  <c r="K51" i="43"/>
  <c r="G51" i="43"/>
  <c r="L50" i="43"/>
  <c r="K50" i="43"/>
  <c r="G50" i="43"/>
  <c r="K49" i="43"/>
  <c r="L48" i="43" s="1"/>
  <c r="G49" i="43"/>
  <c r="K48" i="43"/>
  <c r="G48" i="43"/>
  <c r="K47" i="43"/>
  <c r="G47" i="43"/>
  <c r="K46" i="43"/>
  <c r="L46" i="43" s="1"/>
  <c r="G46" i="43"/>
  <c r="K45" i="43"/>
  <c r="G45" i="43"/>
  <c r="L44" i="43"/>
  <c r="K44" i="43"/>
  <c r="G44" i="43"/>
  <c r="K43" i="43"/>
  <c r="G43" i="43"/>
  <c r="L42" i="43"/>
  <c r="K42" i="43"/>
  <c r="G42" i="43"/>
  <c r="K41" i="43"/>
  <c r="L40" i="43" s="1"/>
  <c r="G41" i="43"/>
  <c r="K40" i="43"/>
  <c r="G40" i="43"/>
  <c r="K39" i="43"/>
  <c r="G39" i="43"/>
  <c r="K38" i="43"/>
  <c r="L38" i="43" s="1"/>
  <c r="G38" i="43"/>
  <c r="K37" i="43"/>
  <c r="G37" i="43"/>
  <c r="L36" i="43"/>
  <c r="K36" i="43"/>
  <c r="G36" i="43"/>
  <c r="K35" i="43"/>
  <c r="G35" i="43"/>
  <c r="L34" i="43"/>
  <c r="K34" i="43"/>
  <c r="G34" i="43"/>
  <c r="K33" i="43"/>
  <c r="L32" i="43" s="1"/>
  <c r="G33" i="43"/>
  <c r="K32" i="43"/>
  <c r="G32" i="43"/>
  <c r="K31" i="43"/>
  <c r="G31" i="43"/>
  <c r="K30" i="43"/>
  <c r="L30" i="43" s="1"/>
  <c r="G30" i="43"/>
  <c r="K29" i="43"/>
  <c r="G29" i="43"/>
  <c r="L28" i="43"/>
  <c r="K28" i="43"/>
  <c r="G28" i="43"/>
  <c r="K27" i="43"/>
  <c r="G27" i="43"/>
  <c r="L26" i="43"/>
  <c r="K26" i="43"/>
  <c r="G26" i="43"/>
  <c r="K25" i="43"/>
  <c r="L24" i="43" s="1"/>
  <c r="G25" i="43"/>
  <c r="K24" i="43"/>
  <c r="G24" i="43"/>
  <c r="K23" i="43"/>
  <c r="G23" i="43"/>
  <c r="K22" i="43"/>
  <c r="L22" i="43" s="1"/>
  <c r="G22" i="43"/>
  <c r="K21" i="43"/>
  <c r="G21" i="43"/>
  <c r="L20" i="43"/>
  <c r="K20" i="43"/>
  <c r="G20" i="43"/>
  <c r="K19" i="43"/>
  <c r="G19" i="43"/>
  <c r="L18" i="43"/>
  <c r="K18" i="43"/>
  <c r="G18" i="43"/>
  <c r="K17" i="43"/>
  <c r="L16" i="43" s="1"/>
  <c r="G17" i="43"/>
  <c r="K16" i="43"/>
  <c r="G16" i="43"/>
  <c r="K15" i="43"/>
  <c r="G15" i="43"/>
  <c r="K14" i="43"/>
  <c r="L14" i="43" s="1"/>
  <c r="G14" i="43"/>
  <c r="K13" i="43"/>
  <c r="G13" i="43"/>
  <c r="L12" i="43"/>
  <c r="K12" i="43"/>
  <c r="G12" i="43"/>
  <c r="K11" i="43"/>
  <c r="G11" i="43"/>
  <c r="L10" i="43"/>
  <c r="K10" i="43"/>
  <c r="G10" i="43"/>
  <c r="K9" i="43"/>
  <c r="L8" i="43" s="1"/>
  <c r="G9" i="43"/>
  <c r="K8" i="43"/>
  <c r="K145" i="43" s="1"/>
  <c r="G8" i="43"/>
  <c r="G144" i="43" s="1"/>
  <c r="Q67" i="42"/>
  <c r="X49" i="42" s="1"/>
  <c r="P66" i="42"/>
  <c r="P65" i="42"/>
  <c r="Q65" i="42" s="1"/>
  <c r="N60" i="42"/>
  <c r="O56" i="42"/>
  <c r="O63" i="42" s="1"/>
  <c r="N56" i="42"/>
  <c r="N63" i="42" s="1"/>
  <c r="M56" i="42"/>
  <c r="M63" i="42" s="1"/>
  <c r="D56" i="42"/>
  <c r="F55" i="42"/>
  <c r="E55" i="42"/>
  <c r="J51" i="42"/>
  <c r="I51" i="42"/>
  <c r="I70" i="42" s="1"/>
  <c r="X48" i="42"/>
  <c r="L47" i="42"/>
  <c r="K47" i="42"/>
  <c r="K51" i="42" s="1"/>
  <c r="J47" i="42"/>
  <c r="I47" i="42"/>
  <c r="H47" i="42"/>
  <c r="P46" i="42"/>
  <c r="D46" i="42"/>
  <c r="D50" i="42" s="1"/>
  <c r="P45" i="42"/>
  <c r="Q45" i="42" s="1"/>
  <c r="G45" i="42"/>
  <c r="F45" i="42"/>
  <c r="F49" i="42" s="1"/>
  <c r="E45" i="42"/>
  <c r="M31" i="42"/>
  <c r="M32" i="42" s="1"/>
  <c r="E31" i="42"/>
  <c r="D31" i="42"/>
  <c r="N30" i="42"/>
  <c r="M30" i="42"/>
  <c r="J30" i="42"/>
  <c r="I30" i="42"/>
  <c r="F30" i="42"/>
  <c r="E30" i="42"/>
  <c r="N29" i="42"/>
  <c r="M29" i="42"/>
  <c r="J29" i="42"/>
  <c r="I29" i="42"/>
  <c r="F29" i="42"/>
  <c r="E29" i="42"/>
  <c r="N28" i="42"/>
  <c r="M28" i="42"/>
  <c r="J28" i="42"/>
  <c r="I28" i="42"/>
  <c r="F28" i="42"/>
  <c r="E28" i="42"/>
  <c r="N27" i="42"/>
  <c r="M27" i="42"/>
  <c r="J27" i="42"/>
  <c r="I27" i="42"/>
  <c r="F27" i="42"/>
  <c r="E27" i="42"/>
  <c r="N26" i="42"/>
  <c r="M26" i="42"/>
  <c r="J26" i="42"/>
  <c r="I26" i="42"/>
  <c r="F26" i="42"/>
  <c r="E26" i="42"/>
  <c r="N25" i="42"/>
  <c r="M25" i="42"/>
  <c r="J25" i="42"/>
  <c r="I25" i="42"/>
  <c r="F25" i="42"/>
  <c r="E25" i="42"/>
  <c r="N24" i="42"/>
  <c r="M24" i="42"/>
  <c r="J24" i="42"/>
  <c r="I24" i="42"/>
  <c r="F24" i="42"/>
  <c r="E24" i="42"/>
  <c r="N23" i="42"/>
  <c r="M23" i="42"/>
  <c r="J23" i="42"/>
  <c r="I23" i="42"/>
  <c r="F23" i="42"/>
  <c r="E23" i="42"/>
  <c r="N22" i="42"/>
  <c r="M22" i="42"/>
  <c r="J22" i="42"/>
  <c r="J31" i="42" s="1"/>
  <c r="I22" i="42"/>
  <c r="F22" i="42"/>
  <c r="E22" i="42"/>
  <c r="N21" i="42"/>
  <c r="N31" i="42" s="1"/>
  <c r="M21" i="42"/>
  <c r="J21" i="42"/>
  <c r="I21" i="42"/>
  <c r="I31" i="42" s="1"/>
  <c r="F21" i="42"/>
  <c r="F31" i="42" s="1"/>
  <c r="E21" i="42"/>
  <c r="N19" i="42"/>
  <c r="N32" i="42" s="1"/>
  <c r="M19" i="42"/>
  <c r="O60" i="42" s="1"/>
  <c r="F19" i="42"/>
  <c r="H71" i="42" s="1"/>
  <c r="E19" i="42"/>
  <c r="D71" i="42" s="1"/>
  <c r="D19" i="42"/>
  <c r="R18" i="42"/>
  <c r="Q18" i="42"/>
  <c r="N18" i="42"/>
  <c r="M18" i="42"/>
  <c r="J18" i="42"/>
  <c r="I18" i="42"/>
  <c r="F18" i="42"/>
  <c r="E18" i="42"/>
  <c r="R17" i="42"/>
  <c r="Q17" i="42"/>
  <c r="N17" i="42"/>
  <c r="M17" i="42"/>
  <c r="J17" i="42"/>
  <c r="I17" i="42"/>
  <c r="F17" i="42"/>
  <c r="E17" i="42"/>
  <c r="R16" i="42"/>
  <c r="Q16" i="42"/>
  <c r="N16" i="42"/>
  <c r="M16" i="42"/>
  <c r="J16" i="42"/>
  <c r="I16" i="42"/>
  <c r="F16" i="42"/>
  <c r="H68" i="42" s="1"/>
  <c r="E16" i="42"/>
  <c r="D68" i="42" s="1"/>
  <c r="R15" i="42"/>
  <c r="Q15" i="42"/>
  <c r="N15" i="42"/>
  <c r="M15" i="42"/>
  <c r="J15" i="42"/>
  <c r="I15" i="42"/>
  <c r="F15" i="42"/>
  <c r="E15" i="42"/>
  <c r="R14" i="42"/>
  <c r="Q14" i="42"/>
  <c r="N14" i="42"/>
  <c r="M14" i="42"/>
  <c r="J14" i="42"/>
  <c r="I14" i="42"/>
  <c r="F14" i="42"/>
  <c r="E14" i="42"/>
  <c r="R13" i="42"/>
  <c r="Q13" i="42"/>
  <c r="N13" i="42"/>
  <c r="M13" i="42"/>
  <c r="J13" i="42"/>
  <c r="I13" i="42"/>
  <c r="F13" i="42"/>
  <c r="E13" i="42"/>
  <c r="R12" i="42"/>
  <c r="Q12" i="42"/>
  <c r="N12" i="42"/>
  <c r="M12" i="42"/>
  <c r="J12" i="42"/>
  <c r="I12" i="42"/>
  <c r="F12" i="42"/>
  <c r="E12" i="42"/>
  <c r="R11" i="42"/>
  <c r="Q11" i="42"/>
  <c r="N11" i="42"/>
  <c r="M11" i="42"/>
  <c r="J11" i="42"/>
  <c r="I11" i="42"/>
  <c r="F11" i="42"/>
  <c r="E11" i="42"/>
  <c r="R10" i="42"/>
  <c r="Q10" i="42"/>
  <c r="N10" i="42"/>
  <c r="M10" i="42"/>
  <c r="J10" i="42"/>
  <c r="I10" i="42"/>
  <c r="F10" i="42"/>
  <c r="E10" i="42"/>
  <c r="R9" i="42"/>
  <c r="R19" i="42" s="1"/>
  <c r="R32" i="42" s="1"/>
  <c r="Q9" i="42"/>
  <c r="Q19" i="42" s="1"/>
  <c r="Q32" i="42" s="1"/>
  <c r="N9" i="42"/>
  <c r="M9" i="42"/>
  <c r="J9" i="42"/>
  <c r="J19" i="42" s="1"/>
  <c r="J32" i="42" s="1"/>
  <c r="I9" i="42"/>
  <c r="I19" i="42" s="1"/>
  <c r="F9" i="42"/>
  <c r="E9" i="42"/>
  <c r="G145" i="43" l="1"/>
  <c r="K144" i="43"/>
  <c r="L144" i="43" s="1"/>
  <c r="I64" i="42"/>
  <c r="E62" i="42"/>
  <c r="F69" i="42"/>
  <c r="F52" i="42"/>
  <c r="K54" i="42"/>
  <c r="K70" i="42"/>
  <c r="J70" i="42"/>
  <c r="D63" i="42"/>
  <c r="P63" i="42" s="1"/>
  <c r="F62" i="42"/>
  <c r="D69" i="42"/>
  <c r="D53" i="42"/>
  <c r="P50" i="42"/>
  <c r="I32" i="42"/>
  <c r="B33" i="42" s="1"/>
  <c r="G82" i="42" s="1"/>
  <c r="U82" i="42" s="1"/>
  <c r="G62" i="42"/>
  <c r="H64" i="42"/>
  <c r="P55" i="42"/>
  <c r="K57" i="42"/>
  <c r="K64" i="42" s="1"/>
  <c r="E49" i="42"/>
  <c r="Q47" i="42"/>
  <c r="H51" i="42"/>
  <c r="L51" i="42"/>
  <c r="I54" i="42"/>
  <c r="G55" i="42"/>
  <c r="I57" i="42"/>
  <c r="D58" i="42"/>
  <c r="X47" i="42"/>
  <c r="X50" i="42" s="1"/>
  <c r="G49" i="42"/>
  <c r="J54" i="42"/>
  <c r="J57" i="42"/>
  <c r="J64" i="42" s="1"/>
  <c r="H58" i="42"/>
  <c r="M60" i="42"/>
  <c r="X44" i="42" s="1"/>
  <c r="L86" i="42" s="1"/>
  <c r="U86" i="42" s="1"/>
  <c r="H57" i="42"/>
  <c r="P56" i="42" s="1"/>
  <c r="L57" i="42"/>
  <c r="L64" i="42" s="1"/>
  <c r="E12" i="20"/>
  <c r="F12" i="20" s="1"/>
  <c r="G12" i="20" s="1"/>
  <c r="H12" i="20" s="1"/>
  <c r="I12" i="20" s="1"/>
  <c r="J12" i="20" s="1"/>
  <c r="K12" i="20" s="1"/>
  <c r="L12" i="20" s="1"/>
  <c r="I61" i="42" l="1"/>
  <c r="I73" i="42"/>
  <c r="E69" i="42"/>
  <c r="E52" i="42"/>
  <c r="P49" i="42"/>
  <c r="Q49" i="42" s="1"/>
  <c r="D72" i="42"/>
  <c r="P53" i="42"/>
  <c r="D60" i="42"/>
  <c r="P60" i="42" s="1"/>
  <c r="X42" i="42" s="1"/>
  <c r="L84" i="42" s="1"/>
  <c r="U84" i="42" s="1"/>
  <c r="J73" i="42"/>
  <c r="J61" i="42"/>
  <c r="H70" i="42"/>
  <c r="P70" i="42" s="1"/>
  <c r="X60" i="42" s="1"/>
  <c r="H54" i="42"/>
  <c r="Q51" i="42"/>
  <c r="K73" i="42"/>
  <c r="K61" i="42"/>
  <c r="Q64" i="42"/>
  <c r="L70" i="42"/>
  <c r="L54" i="42"/>
  <c r="G69" i="42"/>
  <c r="P69" i="42" s="1"/>
  <c r="X59" i="42" s="1"/>
  <c r="X61" i="42" s="1"/>
  <c r="G89" i="42" s="1"/>
  <c r="U89" i="42" s="1"/>
  <c r="U90" i="42" s="1"/>
  <c r="G52" i="42"/>
  <c r="F59" i="42"/>
  <c r="F72" i="42"/>
  <c r="P62" i="42"/>
  <c r="Q62" i="42" s="1"/>
  <c r="A106" i="39"/>
  <c r="A108" i="39" s="1"/>
  <c r="A110" i="39" s="1"/>
  <c r="A112" i="39" s="1"/>
  <c r="A114" i="39" s="1"/>
  <c r="A116" i="39" s="1"/>
  <c r="A118" i="39" s="1"/>
  <c r="A120" i="39" s="1"/>
  <c r="A122" i="39" s="1"/>
  <c r="A124" i="39" s="1"/>
  <c r="A126" i="39" s="1"/>
  <c r="A128" i="39" s="1"/>
  <c r="A130" i="39" s="1"/>
  <c r="A132" i="39" s="1"/>
  <c r="A134" i="39" s="1"/>
  <c r="A136" i="39" s="1"/>
  <c r="A138" i="39" s="1"/>
  <c r="A140" i="39" s="1"/>
  <c r="A142" i="39" s="1"/>
  <c r="H61" i="42" l="1"/>
  <c r="Q61" i="42" s="1"/>
  <c r="X43" i="42" s="1"/>
  <c r="H73" i="42"/>
  <c r="Q54" i="42"/>
  <c r="E59" i="42"/>
  <c r="P52" i="42"/>
  <c r="Q52" i="42" s="1"/>
  <c r="E72" i="42"/>
  <c r="L61" i="42"/>
  <c r="L73" i="42"/>
  <c r="G59" i="42"/>
  <c r="G72" i="42"/>
  <c r="P72" i="42"/>
  <c r="X64" i="42" s="1"/>
  <c r="C101" i="39"/>
  <c r="C99" i="39"/>
  <c r="C97" i="39"/>
  <c r="C41" i="39"/>
  <c r="C29" i="39"/>
  <c r="C106" i="39"/>
  <c r="C108" i="39"/>
  <c r="C110" i="39"/>
  <c r="C112" i="39"/>
  <c r="C114" i="39"/>
  <c r="C116" i="39"/>
  <c r="C118" i="39"/>
  <c r="C120" i="39"/>
  <c r="C122" i="39"/>
  <c r="C124" i="39"/>
  <c r="C126" i="39"/>
  <c r="C128" i="39"/>
  <c r="C130" i="39"/>
  <c r="C132" i="39"/>
  <c r="C134" i="39"/>
  <c r="C136" i="39"/>
  <c r="C138" i="39"/>
  <c r="C140" i="39"/>
  <c r="C142" i="39"/>
  <c r="C104" i="39"/>
  <c r="C13" i="39"/>
  <c r="C15" i="39"/>
  <c r="C17" i="39"/>
  <c r="C19" i="39"/>
  <c r="C21" i="39"/>
  <c r="C23" i="39"/>
  <c r="C25" i="39"/>
  <c r="C27" i="39"/>
  <c r="C31" i="39"/>
  <c r="C33" i="39"/>
  <c r="C35" i="39"/>
  <c r="C37" i="39"/>
  <c r="C39" i="39"/>
  <c r="C43" i="39"/>
  <c r="C45" i="39"/>
  <c r="C47" i="39"/>
  <c r="C49" i="39"/>
  <c r="C51" i="39"/>
  <c r="C53" i="39"/>
  <c r="C55" i="39"/>
  <c r="C57" i="39"/>
  <c r="C59" i="39"/>
  <c r="C61" i="39"/>
  <c r="C63" i="39"/>
  <c r="C65" i="39"/>
  <c r="C67" i="39"/>
  <c r="C69" i="39"/>
  <c r="C71" i="39"/>
  <c r="C73" i="39"/>
  <c r="C75" i="39"/>
  <c r="C77" i="39"/>
  <c r="C79" i="39"/>
  <c r="C81" i="39"/>
  <c r="C83" i="39"/>
  <c r="C85" i="39"/>
  <c r="C87" i="39"/>
  <c r="C89" i="39"/>
  <c r="C91" i="39"/>
  <c r="C93" i="39"/>
  <c r="C95" i="39"/>
  <c r="C11" i="39"/>
  <c r="P59" i="42" l="1"/>
  <c r="X53" i="42"/>
  <c r="L85" i="42"/>
  <c r="U85" i="42" s="1"/>
  <c r="P73" i="42"/>
  <c r="X65" i="42" s="1"/>
  <c r="X66" i="42" s="1"/>
  <c r="G91" i="42" s="1"/>
  <c r="U91" i="42" s="1"/>
  <c r="U92" i="42" s="1"/>
  <c r="C9" i="39"/>
  <c r="X41" i="42" l="1"/>
  <c r="Q59" i="42"/>
  <c r="X45" i="42" s="1"/>
  <c r="E5" i="20"/>
  <c r="F5" i="20" s="1"/>
  <c r="G5" i="20" s="1"/>
  <c r="H5" i="20" s="1"/>
  <c r="I5" i="20" s="1"/>
  <c r="J5" i="20" s="1"/>
  <c r="K5" i="20" s="1"/>
  <c r="L5" i="20" s="1"/>
  <c r="M5" i="20" s="1"/>
  <c r="N5" i="20" s="1"/>
  <c r="O5" i="20" s="1"/>
  <c r="E23" i="4"/>
  <c r="F23" i="4" s="1"/>
  <c r="G23" i="4" s="1"/>
  <c r="H23" i="4" s="1"/>
  <c r="I23" i="4" s="1"/>
  <c r="J23" i="4" s="1"/>
  <c r="K23" i="4" s="1"/>
  <c r="L23" i="4" s="1"/>
  <c r="M23" i="4" s="1"/>
  <c r="N23" i="4" s="1"/>
  <c r="O23" i="4" s="1"/>
  <c r="P23" i="4" s="1"/>
  <c r="E5" i="4"/>
  <c r="F5" i="4" s="1"/>
  <c r="G5" i="4" s="1"/>
  <c r="H5" i="4" s="1"/>
  <c r="I5" i="4" s="1"/>
  <c r="J5" i="4" s="1"/>
  <c r="K5" i="4" s="1"/>
  <c r="L5" i="4" s="1"/>
  <c r="M5" i="4" s="1"/>
  <c r="N5" i="4" s="1"/>
  <c r="O5" i="4" s="1"/>
  <c r="P5" i="4" s="1"/>
  <c r="L83" i="42" l="1"/>
  <c r="U83" i="42" s="1"/>
  <c r="U88" i="42" s="1"/>
  <c r="U93" i="42" s="1"/>
  <c r="X52" i="42"/>
  <c r="X54" i="42" s="1"/>
  <c r="R143" i="39"/>
  <c r="T143" i="39" s="1"/>
  <c r="N143" i="39"/>
  <c r="P143" i="39" s="1"/>
  <c r="R142" i="39"/>
  <c r="T142" i="39" s="1"/>
  <c r="N142" i="39"/>
  <c r="P142" i="39" s="1"/>
  <c r="L142" i="39"/>
  <c r="A93" i="39"/>
  <c r="A95" i="39" s="1"/>
  <c r="A97" i="39" s="1"/>
  <c r="A99" i="39" s="1"/>
  <c r="A101" i="39" s="1"/>
  <c r="R141" i="39"/>
  <c r="T141" i="39" s="1"/>
  <c r="N141" i="39"/>
  <c r="P141" i="39" s="1"/>
  <c r="R140" i="39"/>
  <c r="T140" i="39" s="1"/>
  <c r="N140" i="39"/>
  <c r="P140" i="39" s="1"/>
  <c r="L140" i="39"/>
  <c r="R139" i="39"/>
  <c r="T139" i="39" s="1"/>
  <c r="N139" i="39"/>
  <c r="P139" i="39" s="1"/>
  <c r="R138" i="39"/>
  <c r="T138" i="39" s="1"/>
  <c r="N138" i="39"/>
  <c r="P138" i="39" s="1"/>
  <c r="L138" i="39"/>
  <c r="R137" i="39"/>
  <c r="T137" i="39" s="1"/>
  <c r="N137" i="39"/>
  <c r="P137" i="39" s="1"/>
  <c r="R136" i="39"/>
  <c r="T136" i="39" s="1"/>
  <c r="N136" i="39"/>
  <c r="P136" i="39" s="1"/>
  <c r="L136" i="39"/>
  <c r="R135" i="39"/>
  <c r="T135" i="39" s="1"/>
  <c r="N135" i="39"/>
  <c r="P135" i="39" s="1"/>
  <c r="R134" i="39"/>
  <c r="T134" i="39" s="1"/>
  <c r="N134" i="39"/>
  <c r="P134" i="39" s="1"/>
  <c r="L134" i="39"/>
  <c r="R133" i="39"/>
  <c r="T133" i="39" s="1"/>
  <c r="N133" i="39"/>
  <c r="P133" i="39" s="1"/>
  <c r="R132" i="39"/>
  <c r="T132" i="39" s="1"/>
  <c r="N132" i="39"/>
  <c r="P132" i="39" s="1"/>
  <c r="L132" i="39"/>
  <c r="R131" i="39"/>
  <c r="T131" i="39" s="1"/>
  <c r="N131" i="39"/>
  <c r="P131" i="39" s="1"/>
  <c r="R130" i="39"/>
  <c r="T130" i="39" s="1"/>
  <c r="N130" i="39"/>
  <c r="P130" i="39" s="1"/>
  <c r="L130" i="39"/>
  <c r="R129" i="39"/>
  <c r="T129" i="39" s="1"/>
  <c r="N129" i="39"/>
  <c r="P129" i="39" s="1"/>
  <c r="R128" i="39"/>
  <c r="T128" i="39" s="1"/>
  <c r="N128" i="39"/>
  <c r="P128" i="39" s="1"/>
  <c r="L128" i="39"/>
  <c r="R127" i="39"/>
  <c r="T127" i="39" s="1"/>
  <c r="N127" i="39"/>
  <c r="P127" i="39" s="1"/>
  <c r="R126" i="39"/>
  <c r="T126" i="39" s="1"/>
  <c r="N126" i="39"/>
  <c r="P126" i="39" s="1"/>
  <c r="L126" i="39"/>
  <c r="R125" i="39"/>
  <c r="T125" i="39" s="1"/>
  <c r="N125" i="39"/>
  <c r="P125" i="39" s="1"/>
  <c r="R124" i="39"/>
  <c r="T124" i="39" s="1"/>
  <c r="N124" i="39"/>
  <c r="P124" i="39" s="1"/>
  <c r="L124" i="39"/>
  <c r="R123" i="39"/>
  <c r="T123" i="39" s="1"/>
  <c r="N123" i="39"/>
  <c r="P123" i="39" s="1"/>
  <c r="R122" i="39"/>
  <c r="T122" i="39" s="1"/>
  <c r="N122" i="39"/>
  <c r="P122" i="39" s="1"/>
  <c r="L122" i="39"/>
  <c r="R121" i="39"/>
  <c r="T121" i="39" s="1"/>
  <c r="N121" i="39"/>
  <c r="P121" i="39" s="1"/>
  <c r="R120" i="39"/>
  <c r="T120" i="39" s="1"/>
  <c r="N120" i="39"/>
  <c r="P120" i="39" s="1"/>
  <c r="L120" i="39"/>
  <c r="R119" i="39"/>
  <c r="T119" i="39" s="1"/>
  <c r="N119" i="39"/>
  <c r="P119" i="39" s="1"/>
  <c r="R118" i="39"/>
  <c r="T118" i="39" s="1"/>
  <c r="N118" i="39"/>
  <c r="P118" i="39" s="1"/>
  <c r="L118" i="39"/>
  <c r="R117" i="39"/>
  <c r="T117" i="39" s="1"/>
  <c r="N117" i="39"/>
  <c r="P117" i="39" s="1"/>
  <c r="R116" i="39"/>
  <c r="T116" i="39" s="1"/>
  <c r="N116" i="39"/>
  <c r="P116" i="39" s="1"/>
  <c r="L116" i="39"/>
  <c r="R115" i="39"/>
  <c r="T115" i="39" s="1"/>
  <c r="N115" i="39"/>
  <c r="P115" i="39" s="1"/>
  <c r="R114" i="39"/>
  <c r="T114" i="39" s="1"/>
  <c r="N114" i="39"/>
  <c r="P114" i="39" s="1"/>
  <c r="L114" i="39"/>
  <c r="R113" i="39"/>
  <c r="T113" i="39" s="1"/>
  <c r="N113" i="39"/>
  <c r="P113" i="39" s="1"/>
  <c r="R112" i="39"/>
  <c r="T112" i="39" s="1"/>
  <c r="N112" i="39"/>
  <c r="P112" i="39" s="1"/>
  <c r="L112" i="39"/>
  <c r="R111" i="39"/>
  <c r="T111" i="39" s="1"/>
  <c r="N111" i="39"/>
  <c r="P111" i="39" s="1"/>
  <c r="R110" i="39"/>
  <c r="T110" i="39" s="1"/>
  <c r="N110" i="39"/>
  <c r="P110" i="39" s="1"/>
  <c r="L110" i="39"/>
  <c r="R109" i="39"/>
  <c r="T109" i="39" s="1"/>
  <c r="N109" i="39"/>
  <c r="P109" i="39" s="1"/>
  <c r="R108" i="39"/>
  <c r="T108" i="39" s="1"/>
  <c r="N108" i="39"/>
  <c r="P108" i="39" s="1"/>
  <c r="L108" i="39"/>
  <c r="R107" i="39"/>
  <c r="T107" i="39" s="1"/>
  <c r="N107" i="39"/>
  <c r="P107" i="39" s="1"/>
  <c r="R106" i="39"/>
  <c r="T106" i="39" s="1"/>
  <c r="N106" i="39"/>
  <c r="P106" i="39" s="1"/>
  <c r="L106" i="39"/>
  <c r="R105" i="39"/>
  <c r="T105" i="39" s="1"/>
  <c r="N105" i="39"/>
  <c r="P105" i="39" s="1"/>
  <c r="R104" i="39"/>
  <c r="T104" i="39" s="1"/>
  <c r="N104" i="39"/>
  <c r="P104" i="39" s="1"/>
  <c r="L104" i="39"/>
  <c r="R102" i="39"/>
  <c r="T102" i="39" s="1"/>
  <c r="N102" i="39"/>
  <c r="P102" i="39" s="1"/>
  <c r="R101" i="39"/>
  <c r="T101" i="39" s="1"/>
  <c r="N101" i="39"/>
  <c r="P101" i="39" s="1"/>
  <c r="L101" i="39"/>
  <c r="R100" i="39"/>
  <c r="T100" i="39" s="1"/>
  <c r="N100" i="39"/>
  <c r="P100" i="39" s="1"/>
  <c r="R99" i="39"/>
  <c r="T99" i="39" s="1"/>
  <c r="N99" i="39"/>
  <c r="P99" i="39" s="1"/>
  <c r="L99" i="39"/>
  <c r="R98" i="39"/>
  <c r="T98" i="39" s="1"/>
  <c r="N98" i="39"/>
  <c r="P98" i="39" s="1"/>
  <c r="R97" i="39"/>
  <c r="T97" i="39" s="1"/>
  <c r="N97" i="39"/>
  <c r="P97" i="39" s="1"/>
  <c r="L97" i="39"/>
  <c r="R96" i="39"/>
  <c r="T96" i="39" s="1"/>
  <c r="N96" i="39"/>
  <c r="P96" i="39" s="1"/>
  <c r="R95" i="39"/>
  <c r="T95" i="39" s="1"/>
  <c r="N95" i="39"/>
  <c r="P95" i="39" s="1"/>
  <c r="L95" i="39"/>
  <c r="R94" i="39"/>
  <c r="T94" i="39" s="1"/>
  <c r="N94" i="39"/>
  <c r="P94" i="39" s="1"/>
  <c r="R93" i="39"/>
  <c r="T93" i="39" s="1"/>
  <c r="N93" i="39"/>
  <c r="P93" i="39" s="1"/>
  <c r="L93" i="39"/>
  <c r="R92" i="39" l="1"/>
  <c r="T92" i="39" s="1"/>
  <c r="N92" i="39"/>
  <c r="P92" i="39" s="1"/>
  <c r="R91" i="39"/>
  <c r="T91" i="39" s="1"/>
  <c r="N91" i="39"/>
  <c r="P91" i="39" s="1"/>
  <c r="L91" i="39"/>
  <c r="R90" i="39"/>
  <c r="T90" i="39" s="1"/>
  <c r="N90" i="39"/>
  <c r="P90" i="39" s="1"/>
  <c r="R89" i="39"/>
  <c r="T89" i="39" s="1"/>
  <c r="N89" i="39"/>
  <c r="P89" i="39" s="1"/>
  <c r="L89" i="39"/>
  <c r="R88" i="39"/>
  <c r="T88" i="39" s="1"/>
  <c r="N88" i="39"/>
  <c r="P88" i="39" s="1"/>
  <c r="R87" i="39"/>
  <c r="T87" i="39" s="1"/>
  <c r="N87" i="39"/>
  <c r="P87" i="39" s="1"/>
  <c r="L87" i="39"/>
  <c r="R86" i="39"/>
  <c r="T86" i="39" s="1"/>
  <c r="N86" i="39"/>
  <c r="P86" i="39" s="1"/>
  <c r="R85" i="39"/>
  <c r="T85" i="39" s="1"/>
  <c r="N85" i="39"/>
  <c r="P85" i="39" s="1"/>
  <c r="L85" i="39"/>
  <c r="R84" i="39"/>
  <c r="T84" i="39" s="1"/>
  <c r="N84" i="39"/>
  <c r="P84" i="39" s="1"/>
  <c r="R83" i="39"/>
  <c r="T83" i="39" s="1"/>
  <c r="N83" i="39"/>
  <c r="P83" i="39" s="1"/>
  <c r="L83" i="39"/>
  <c r="R82" i="39"/>
  <c r="T82" i="39" s="1"/>
  <c r="N82" i="39"/>
  <c r="P82" i="39" s="1"/>
  <c r="R81" i="39"/>
  <c r="T81" i="39" s="1"/>
  <c r="N81" i="39"/>
  <c r="P81" i="39" s="1"/>
  <c r="L81" i="39"/>
  <c r="R80" i="39"/>
  <c r="T80" i="39" s="1"/>
  <c r="N80" i="39"/>
  <c r="P80" i="39" s="1"/>
  <c r="R79" i="39"/>
  <c r="T79" i="39" s="1"/>
  <c r="N79" i="39"/>
  <c r="P79" i="39" s="1"/>
  <c r="L79" i="39"/>
  <c r="R78" i="39"/>
  <c r="T78" i="39" s="1"/>
  <c r="N78" i="39"/>
  <c r="P78" i="39" s="1"/>
  <c r="R77" i="39"/>
  <c r="T77" i="39" s="1"/>
  <c r="N77" i="39"/>
  <c r="P77" i="39" s="1"/>
  <c r="L77" i="39"/>
  <c r="R76" i="39"/>
  <c r="T76" i="39" s="1"/>
  <c r="N76" i="39"/>
  <c r="P76" i="39" s="1"/>
  <c r="R75" i="39"/>
  <c r="T75" i="39" s="1"/>
  <c r="N75" i="39"/>
  <c r="P75" i="39" s="1"/>
  <c r="L75" i="39"/>
  <c r="R74" i="39"/>
  <c r="T74" i="39" s="1"/>
  <c r="N74" i="39"/>
  <c r="P74" i="39" s="1"/>
  <c r="R73" i="39"/>
  <c r="T73" i="39" s="1"/>
  <c r="N73" i="39"/>
  <c r="P73" i="39" s="1"/>
  <c r="L73" i="39"/>
  <c r="R72" i="39"/>
  <c r="T72" i="39" s="1"/>
  <c r="N72" i="39"/>
  <c r="P72" i="39" s="1"/>
  <c r="R71" i="39"/>
  <c r="T71" i="39" s="1"/>
  <c r="N71" i="39"/>
  <c r="P71" i="39" s="1"/>
  <c r="L71" i="39"/>
  <c r="R70" i="39"/>
  <c r="T70" i="39" s="1"/>
  <c r="N70" i="39"/>
  <c r="P70" i="39" s="1"/>
  <c r="R69" i="39"/>
  <c r="T69" i="39" s="1"/>
  <c r="N69" i="39"/>
  <c r="P69" i="39" s="1"/>
  <c r="L69" i="39"/>
  <c r="R68" i="39"/>
  <c r="T68" i="39" s="1"/>
  <c r="N68" i="39"/>
  <c r="P68" i="39" s="1"/>
  <c r="R67" i="39"/>
  <c r="T67" i="39" s="1"/>
  <c r="N67" i="39"/>
  <c r="P67" i="39" s="1"/>
  <c r="L67" i="39"/>
  <c r="R66" i="39"/>
  <c r="T66" i="39" s="1"/>
  <c r="N66" i="39"/>
  <c r="P66" i="39" s="1"/>
  <c r="R65" i="39"/>
  <c r="T65" i="39" s="1"/>
  <c r="N65" i="39"/>
  <c r="P65" i="39" s="1"/>
  <c r="L65" i="39"/>
  <c r="R64" i="39"/>
  <c r="T64" i="39" s="1"/>
  <c r="N64" i="39"/>
  <c r="P64" i="39" s="1"/>
  <c r="R63" i="39"/>
  <c r="T63" i="39" s="1"/>
  <c r="N63" i="39"/>
  <c r="P63" i="39" s="1"/>
  <c r="L63" i="39"/>
  <c r="R62" i="39"/>
  <c r="T62" i="39" s="1"/>
  <c r="N62" i="39"/>
  <c r="P62" i="39" s="1"/>
  <c r="R61" i="39"/>
  <c r="T61" i="39" s="1"/>
  <c r="N61" i="39"/>
  <c r="P61" i="39" s="1"/>
  <c r="L61" i="39"/>
  <c r="R60" i="39"/>
  <c r="T60" i="39" s="1"/>
  <c r="N60" i="39"/>
  <c r="P60" i="39" s="1"/>
  <c r="R59" i="39"/>
  <c r="T59" i="39" s="1"/>
  <c r="N59" i="39"/>
  <c r="P59" i="39" s="1"/>
  <c r="L59" i="39"/>
  <c r="R58" i="39"/>
  <c r="T58" i="39" s="1"/>
  <c r="N58" i="39"/>
  <c r="P58" i="39" s="1"/>
  <c r="R57" i="39"/>
  <c r="T57" i="39" s="1"/>
  <c r="N57" i="39"/>
  <c r="P57" i="39" s="1"/>
  <c r="L57" i="39"/>
  <c r="R56" i="39"/>
  <c r="T56" i="39" s="1"/>
  <c r="N56" i="39"/>
  <c r="P56" i="39" s="1"/>
  <c r="R55" i="39"/>
  <c r="T55" i="39" s="1"/>
  <c r="N55" i="39"/>
  <c r="P55" i="39" s="1"/>
  <c r="L55" i="39"/>
  <c r="R54" i="39"/>
  <c r="T54" i="39" s="1"/>
  <c r="N54" i="39"/>
  <c r="P54" i="39" s="1"/>
  <c r="R53" i="39"/>
  <c r="T53" i="39" s="1"/>
  <c r="N53" i="39"/>
  <c r="P53" i="39" s="1"/>
  <c r="L53" i="39"/>
  <c r="R52" i="39"/>
  <c r="T52" i="39" s="1"/>
  <c r="N52" i="39"/>
  <c r="P52" i="39" s="1"/>
  <c r="R51" i="39"/>
  <c r="T51" i="39" s="1"/>
  <c r="N51" i="39"/>
  <c r="P51" i="39" s="1"/>
  <c r="L51" i="39"/>
  <c r="R50" i="39"/>
  <c r="T50" i="39" s="1"/>
  <c r="N50" i="39"/>
  <c r="P50" i="39" s="1"/>
  <c r="R49" i="39"/>
  <c r="T49" i="39" s="1"/>
  <c r="N49" i="39"/>
  <c r="P49" i="39" s="1"/>
  <c r="L49" i="39"/>
  <c r="R48" i="39"/>
  <c r="T48" i="39" s="1"/>
  <c r="N48" i="39"/>
  <c r="P48" i="39" s="1"/>
  <c r="R47" i="39"/>
  <c r="T47" i="39" s="1"/>
  <c r="N47" i="39"/>
  <c r="P47" i="39" s="1"/>
  <c r="L47" i="39"/>
  <c r="R46" i="39"/>
  <c r="T46" i="39" s="1"/>
  <c r="N46" i="39"/>
  <c r="P46" i="39" s="1"/>
  <c r="R45" i="39"/>
  <c r="T45" i="39" s="1"/>
  <c r="N45" i="39"/>
  <c r="P45" i="39" s="1"/>
  <c r="L45" i="39"/>
  <c r="R44" i="39"/>
  <c r="T44" i="39" s="1"/>
  <c r="N44" i="39"/>
  <c r="P44" i="39" s="1"/>
  <c r="R43" i="39"/>
  <c r="T43" i="39" s="1"/>
  <c r="N43" i="39"/>
  <c r="P43" i="39" s="1"/>
  <c r="L43" i="39"/>
  <c r="R42" i="39"/>
  <c r="T42" i="39" s="1"/>
  <c r="N42" i="39"/>
  <c r="P42" i="39" s="1"/>
  <c r="R41" i="39"/>
  <c r="T41" i="39" s="1"/>
  <c r="N41" i="39"/>
  <c r="P41" i="39" s="1"/>
  <c r="L41" i="39"/>
  <c r="R40" i="39"/>
  <c r="T40" i="39" s="1"/>
  <c r="N40" i="39"/>
  <c r="P40" i="39" s="1"/>
  <c r="R39" i="39"/>
  <c r="T39" i="39" s="1"/>
  <c r="N39" i="39"/>
  <c r="P39" i="39" s="1"/>
  <c r="L39" i="39"/>
  <c r="R38" i="39"/>
  <c r="T38" i="39" s="1"/>
  <c r="N38" i="39"/>
  <c r="P38" i="39" s="1"/>
  <c r="R37" i="39"/>
  <c r="T37" i="39" s="1"/>
  <c r="N37" i="39"/>
  <c r="P37" i="39" s="1"/>
  <c r="L37" i="39"/>
  <c r="R36" i="39"/>
  <c r="T36" i="39" s="1"/>
  <c r="N36" i="39"/>
  <c r="P36" i="39" s="1"/>
  <c r="R35" i="39"/>
  <c r="T35" i="39" s="1"/>
  <c r="N35" i="39"/>
  <c r="P35" i="39" s="1"/>
  <c r="L35" i="39"/>
  <c r="R34" i="39"/>
  <c r="T34" i="39" s="1"/>
  <c r="N34" i="39"/>
  <c r="P34" i="39" s="1"/>
  <c r="R33" i="39"/>
  <c r="T33" i="39" s="1"/>
  <c r="N33" i="39"/>
  <c r="P33" i="39" s="1"/>
  <c r="L33" i="39"/>
  <c r="R32" i="39"/>
  <c r="T32" i="39" s="1"/>
  <c r="N32" i="39"/>
  <c r="P32" i="39" s="1"/>
  <c r="R31" i="39"/>
  <c r="T31" i="39" s="1"/>
  <c r="N31" i="39"/>
  <c r="P31" i="39" s="1"/>
  <c r="L31" i="39"/>
  <c r="R30" i="39"/>
  <c r="T30" i="39" s="1"/>
  <c r="N30" i="39"/>
  <c r="P30" i="39" s="1"/>
  <c r="R29" i="39"/>
  <c r="T29" i="39" s="1"/>
  <c r="N29" i="39"/>
  <c r="P29" i="39" s="1"/>
  <c r="L29" i="39"/>
  <c r="R28" i="39"/>
  <c r="T28" i="39" s="1"/>
  <c r="N28" i="39"/>
  <c r="P28" i="39" s="1"/>
  <c r="R27" i="39"/>
  <c r="T27" i="39" s="1"/>
  <c r="N27" i="39"/>
  <c r="P27" i="39" s="1"/>
  <c r="L27" i="39"/>
  <c r="R26" i="39"/>
  <c r="T26" i="39" s="1"/>
  <c r="N26" i="39"/>
  <c r="P26" i="39" s="1"/>
  <c r="R25" i="39"/>
  <c r="T25" i="39" s="1"/>
  <c r="N25" i="39"/>
  <c r="P25" i="39" s="1"/>
  <c r="L25" i="39"/>
  <c r="R24" i="39"/>
  <c r="T24" i="39" s="1"/>
  <c r="N24" i="39"/>
  <c r="P24" i="39" s="1"/>
  <c r="R23" i="39"/>
  <c r="T23" i="39" s="1"/>
  <c r="N23" i="39"/>
  <c r="P23" i="39" s="1"/>
  <c r="L23" i="39"/>
  <c r="R22" i="39"/>
  <c r="T22" i="39" s="1"/>
  <c r="N22" i="39"/>
  <c r="P22" i="39" s="1"/>
  <c r="R21" i="39"/>
  <c r="T21" i="39" s="1"/>
  <c r="N21" i="39"/>
  <c r="P21" i="39" s="1"/>
  <c r="L21" i="39"/>
  <c r="R20" i="39"/>
  <c r="T20" i="39" s="1"/>
  <c r="N20" i="39"/>
  <c r="P20" i="39" s="1"/>
  <c r="R19" i="39"/>
  <c r="T19" i="39" s="1"/>
  <c r="N19" i="39"/>
  <c r="P19" i="39" s="1"/>
  <c r="L19" i="39"/>
  <c r="R18" i="39"/>
  <c r="T18" i="39" s="1"/>
  <c r="N18" i="39"/>
  <c r="P18" i="39" s="1"/>
  <c r="R17" i="39"/>
  <c r="T17" i="39" s="1"/>
  <c r="N17" i="39"/>
  <c r="P17" i="39" s="1"/>
  <c r="L17" i="39"/>
  <c r="R16" i="39"/>
  <c r="T16" i="39" s="1"/>
  <c r="N16" i="39"/>
  <c r="P16" i="39" s="1"/>
  <c r="R15" i="39"/>
  <c r="T15" i="39" s="1"/>
  <c r="N15" i="39"/>
  <c r="P15" i="39" s="1"/>
  <c r="L15" i="39"/>
  <c r="R14" i="39"/>
  <c r="T14" i="39" s="1"/>
  <c r="N14" i="39"/>
  <c r="P14" i="39" s="1"/>
  <c r="R13" i="39"/>
  <c r="T13" i="39" s="1"/>
  <c r="N13" i="39"/>
  <c r="P13" i="39" s="1"/>
  <c r="L13" i="39"/>
  <c r="R12" i="39"/>
  <c r="T12" i="39" s="1"/>
  <c r="N12" i="39"/>
  <c r="P12" i="39" s="1"/>
  <c r="R11" i="39"/>
  <c r="T11" i="39" s="1"/>
  <c r="N11" i="39"/>
  <c r="P11" i="39" s="1"/>
  <c r="L11" i="39"/>
  <c r="R10" i="39"/>
  <c r="T10" i="39" s="1"/>
  <c r="N10" i="39"/>
  <c r="P10" i="39" s="1"/>
  <c r="R9" i="39"/>
  <c r="T9" i="39" s="1"/>
  <c r="N9" i="39"/>
  <c r="P9" i="39" s="1"/>
  <c r="L9" i="39"/>
  <c r="AH73" i="26" l="1"/>
  <c r="AI73" i="26"/>
  <c r="AJ73" i="26"/>
  <c r="AK73" i="26"/>
  <c r="AL73" i="26"/>
  <c r="AM73" i="26"/>
  <c r="AN55" i="21" l="1"/>
  <c r="AM55" i="21"/>
  <c r="AL55" i="21"/>
  <c r="AK55" i="21"/>
  <c r="AJ55" i="21"/>
  <c r="AI55" i="21"/>
  <c r="AH55" i="21"/>
</calcChain>
</file>

<file path=xl/sharedStrings.xml><?xml version="1.0" encoding="utf-8"?>
<sst xmlns="http://schemas.openxmlformats.org/spreadsheetml/2006/main" count="1468" uniqueCount="515">
  <si>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</si>
  <si>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</si>
  <si>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</si>
  <si>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</si>
  <si>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</si>
  <si>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</si>
  <si>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</si>
  <si>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</si>
  <si>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</si>
  <si>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</si>
  <si>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</si>
  <si>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</si>
  <si>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（単位：円）</t>
    <rPh sb="1" eb="3">
      <t>タンイ</t>
    </rPh>
    <rPh sb="4" eb="5">
      <t>エン</t>
    </rPh>
    <phoneticPr fontId="4"/>
  </si>
  <si>
    <t>合計</t>
    <rPh sb="0" eb="2">
      <t>ゴウケイ</t>
    </rPh>
    <phoneticPr fontId="4"/>
  </si>
  <si>
    <t>収入計</t>
    <rPh sb="0" eb="2">
      <t>シュウニュウ</t>
    </rPh>
    <rPh sb="2" eb="3">
      <t>ケイ</t>
    </rPh>
    <phoneticPr fontId="4"/>
  </si>
  <si>
    <t>サービス対価</t>
    <rPh sb="4" eb="6">
      <t>タイカ</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</si>
  <si>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</si>
  <si>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</si>
  <si>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</si>
  <si>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</si>
  <si>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</si>
  <si>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</si>
  <si>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</si>
  <si>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</si>
  <si>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</si>
  <si>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</si>
  <si>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</si>
  <si>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</si>
  <si>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</si>
  <si>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</si>
  <si>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</si>
  <si>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</si>
  <si>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</si>
  <si>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</si>
  <si>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</si>
  <si>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</si>
  <si>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</si>
  <si>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</si>
  <si>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</si>
  <si>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会社名</t>
  </si>
  <si>
    <t>所属・役職</t>
  </si>
  <si>
    <t>担当者氏名</t>
  </si>
  <si>
    <t>電話番号</t>
  </si>
  <si>
    <t>メールアドレス</t>
  </si>
  <si>
    <t>内容</t>
    <rPh sb="0" eb="2">
      <t>ナイヨウ</t>
    </rPh>
    <phoneticPr fontId="4"/>
  </si>
  <si>
    <t>ネットキャッシュフロー</t>
    <phoneticPr fontId="4"/>
  </si>
  <si>
    <t>未処分金（内部留保金）</t>
    <phoneticPr fontId="4"/>
  </si>
  <si>
    <t>EIRR</t>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</si>
  <si>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</si>
  <si>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</si>
  <si>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定格
電流値(A)
③</t>
    <rPh sb="0" eb="2">
      <t>テイカク</t>
    </rPh>
    <rPh sb="3" eb="5">
      <t>デンリュウ</t>
    </rPh>
    <rPh sb="5" eb="6">
      <t>チ</t>
    </rPh>
    <phoneticPr fontId="4"/>
  </si>
  <si>
    <t>容量
(kVA)</t>
    <rPh sb="0" eb="2">
      <t>ヨウリョウ</t>
    </rPh>
    <phoneticPr fontId="4"/>
  </si>
  <si>
    <t>②/①
(％)</t>
    <phoneticPr fontId="4"/>
  </si>
  <si>
    <t>定格
電流値(A)
①</t>
    <rPh sb="0" eb="2">
      <t>テイカク</t>
    </rPh>
    <rPh sb="3" eb="5">
      <t>デンリュウ</t>
    </rPh>
    <rPh sb="5" eb="6">
      <t>チ</t>
    </rPh>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</si>
  <si>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</si>
  <si>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</si>
  <si>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</si>
  <si>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</si>
  <si>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</si>
  <si>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</si>
  <si>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</si>
  <si>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計画</t>
    <rPh sb="0" eb="2">
      <t>ケイカク</t>
    </rPh>
    <phoneticPr fontId="4"/>
  </si>
  <si>
    <t>●受電容量計画表</t>
    <rPh sb="1" eb="3">
      <t>ジュデン</t>
    </rPh>
    <rPh sb="3" eb="5">
      <t>ヨウリョウ</t>
    </rPh>
    <rPh sb="5" eb="7">
      <t>ケイカク</t>
    </rPh>
    <rPh sb="7" eb="8">
      <t>ヒョウ</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</si>
  <si>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</si>
  <si>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</si>
  <si>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</si>
  <si>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</si>
  <si>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</si>
  <si>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</si>
  <si>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</si>
  <si>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</si>
  <si>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</si>
  <si>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</si>
  <si>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</si>
  <si>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</si>
  <si>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</si>
  <si>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</si>
  <si>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</si>
  <si>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</si>
  <si>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</si>
  <si>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</si>
  <si>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</si>
  <si>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</si>
  <si>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</si>
  <si>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</si>
  <si>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</si>
  <si>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</si>
  <si>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</si>
  <si>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</si>
  <si>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</si>
  <si>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</si>
  <si>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</si>
  <si>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</si>
  <si>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</si>
  <si>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</si>
  <si>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</si>
  <si>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</si>
  <si>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</si>
  <si>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</si>
  <si>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</si>
  <si>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</si>
  <si>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</si>
  <si>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</si>
  <si>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</si>
  <si>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</si>
  <si>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</si>
  <si>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</si>
  <si>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</si>
  <si>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</si>
  <si>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</si>
  <si>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</si>
  <si>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</si>
  <si>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</si>
  <si>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</si>
  <si>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</si>
  <si>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</si>
  <si>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</si>
  <si>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</si>
  <si>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</si>
  <si>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</si>
  <si>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</si>
  <si>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</si>
  <si>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</si>
  <si>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</si>
  <si>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</si>
  <si>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</si>
  <si>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</si>
  <si>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</si>
  <si>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</si>
  <si>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</si>
  <si>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</si>
  <si>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</si>
  <si>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</si>
  <si>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</si>
  <si>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</si>
  <si>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</si>
  <si>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</si>
  <si>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</si>
  <si>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</si>
  <si>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</si>
  <si>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</si>
  <si>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</si>
  <si>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</si>
  <si>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</si>
  <si>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</si>
  <si>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</si>
  <si>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</si>
  <si>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</si>
  <si>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</si>
  <si>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</si>
  <si>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</si>
  <si>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</si>
  <si>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</si>
  <si>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</si>
  <si>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</si>
  <si>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</si>
  <si>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</si>
  <si>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</si>
  <si>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</si>
  <si>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</si>
  <si>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</si>
  <si>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</si>
  <si>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</si>
  <si>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</si>
  <si>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</si>
  <si>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</si>
  <si>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</si>
  <si>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</si>
  <si>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</si>
  <si>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</si>
  <si>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</si>
  <si>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</si>
  <si>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</si>
  <si>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</si>
  <si>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</si>
  <si>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t>※ここから下には何も記載しないで下さい。</t>
    <rPh sb="5" eb="6">
      <t>シタ</t>
    </rPh>
    <rPh sb="8" eb="9">
      <t>ナニ</t>
    </rPh>
    <rPh sb="10" eb="12">
      <t>キサイ</t>
    </rPh>
    <rPh sb="16" eb="17">
      <t>クダ</t>
    </rPh>
    <phoneticPr fontId="4"/>
  </si>
  <si>
    <t>電話番号</t>
    <rPh sb="0" eb="2">
      <t>デンワ</t>
    </rPh>
    <rPh sb="2" eb="4">
      <t>バンゴウ</t>
    </rPh>
    <phoneticPr fontId="4"/>
  </si>
  <si>
    <t>所在地</t>
    <rPh sb="0" eb="3">
      <t>ショザイチ</t>
    </rPh>
    <phoneticPr fontId="4"/>
  </si>
  <si>
    <t>会社名</t>
    <rPh sb="0" eb="2">
      <t>カイシャ</t>
    </rPh>
    <rPh sb="2" eb="3">
      <t>メイ</t>
    </rPh>
    <phoneticPr fontId="4"/>
  </si>
  <si>
    <t>役職・氏名</t>
    <rPh sb="0" eb="2">
      <t>ヤクショク</t>
    </rPh>
    <rPh sb="3" eb="5">
      <t>シメイ</t>
    </rPh>
    <phoneticPr fontId="4"/>
  </si>
  <si>
    <t>※ここから右には何も記載しないで下さい。</t>
    <rPh sb="5" eb="6">
      <t>ミギ</t>
    </rPh>
    <rPh sb="8" eb="9">
      <t>ナニ</t>
    </rPh>
    <rPh sb="10" eb="12">
      <t>キサイ</t>
    </rPh>
    <rPh sb="16" eb="17">
      <t>クダ</t>
    </rPh>
    <phoneticPr fontId="4"/>
  </si>
  <si>
    <t>★金額は税込で記入すること。</t>
    <rPh sb="1" eb="3">
      <t>キンガク</t>
    </rPh>
    <rPh sb="4" eb="6">
      <t>ゼイコミ</t>
    </rPh>
    <rPh sb="7" eb="9">
      <t>キニュウ</t>
    </rPh>
    <phoneticPr fontId="4"/>
  </si>
  <si>
    <t>非空調期</t>
    <rPh sb="0" eb="3">
      <t>ヒクウチョウ</t>
    </rPh>
    <rPh sb="3" eb="4">
      <t>キ</t>
    </rPh>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</si>
  <si>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</si>
  <si>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</si>
  <si>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</si>
  <si>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</si>
  <si>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</si>
  <si>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(h/日)</t>
    <rPh sb="3" eb="4">
      <t>ニチ</t>
    </rPh>
    <phoneticPr fontId="4"/>
  </si>
  <si>
    <t>運転時間</t>
    <rPh sb="0" eb="2">
      <t>ウンテン</t>
    </rPh>
    <rPh sb="2" eb="4">
      <t>ジカン</t>
    </rPh>
    <phoneticPr fontId="4"/>
  </si>
  <si>
    <t>(日/月)</t>
    <rPh sb="1" eb="2">
      <t>ニチ</t>
    </rPh>
    <rPh sb="3" eb="4">
      <t>ツキ</t>
    </rPh>
    <phoneticPr fontId="4"/>
  </si>
  <si>
    <t>運転日数</t>
    <rPh sb="0" eb="2">
      <t>ウンテン</t>
    </rPh>
    <rPh sb="2" eb="4">
      <t>ニッスウ</t>
    </rPh>
    <phoneticPr fontId="4"/>
  </si>
  <si>
    <t>ピーク時負荷</t>
    <rPh sb="3" eb="4">
      <t>ジ</t>
    </rPh>
    <rPh sb="4" eb="6">
      <t>フカ</t>
    </rPh>
    <phoneticPr fontId="4"/>
  </si>
  <si>
    <t>暖房期</t>
    <rPh sb="0" eb="3">
      <t>ダンボウキ</t>
    </rPh>
    <phoneticPr fontId="4"/>
  </si>
  <si>
    <t>冷房期</t>
    <rPh sb="0" eb="3">
      <t>レイボウキ</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</si>
  <si>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</si>
  <si>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計（kWh)</t>
    <rPh sb="0" eb="1">
      <t>ケイ</t>
    </rPh>
    <phoneticPr fontId="4"/>
  </si>
  <si>
    <t>計(kW)</t>
    <rPh sb="0" eb="1">
      <t>ケイ</t>
    </rPh>
    <phoneticPr fontId="4"/>
  </si>
  <si>
    <t>（kW/台）</t>
    <rPh sb="4" eb="5">
      <t>ダイ</t>
    </rPh>
    <phoneticPr fontId="4"/>
  </si>
  <si>
    <t>能力計(kW)</t>
    <rPh sb="0" eb="3">
      <t>ノウリョクケイ</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</si>
  <si>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</si>
  <si>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</si>
  <si>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</si>
  <si>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</si>
  <si>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t>※薄黄色のセルの必要箇所に入力すること。</t>
    <rPh sb="1" eb="2">
      <t>ウス</t>
    </rPh>
    <rPh sb="2" eb="4">
      <t>キイロ</t>
    </rPh>
    <rPh sb="8" eb="10">
      <t>ヒツヨウ</t>
    </rPh>
    <rPh sb="10" eb="12">
      <t>カショ</t>
    </rPh>
    <rPh sb="13" eb="15">
      <t>ニュウリョク</t>
    </rPh>
    <phoneticPr fontId="4"/>
  </si>
  <si>
    <t>会社所在地</t>
  </si>
  <si>
    <t>担当者所属・役職</t>
    <rPh sb="0" eb="3">
      <t>タントウシャ</t>
    </rPh>
    <rPh sb="6" eb="8">
      <t>ヤクショク</t>
    </rPh>
    <phoneticPr fontId="4"/>
  </si>
  <si>
    <t>会社所在地</t>
    <rPh sb="0" eb="2">
      <t>カイシャ</t>
    </rPh>
    <rPh sb="2" eb="5">
      <t>ショザイチ</t>
    </rPh>
    <phoneticPr fontId="4"/>
  </si>
  <si>
    <t>会社名</t>
    <rPh sb="0" eb="3">
      <t>カイシャメイ</t>
    </rPh>
    <phoneticPr fontId="4"/>
  </si>
  <si>
    <t>所属・役職</t>
    <rPh sb="3" eb="5">
      <t>ヤクショク</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</si>
  <si>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</si>
  <si>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</si>
  <si>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注</t>
    <rPh sb="0" eb="1">
      <t>チュウ</t>
    </rPh>
    <phoneticPr fontId="4"/>
  </si>
  <si>
    <t>電子データとして提出する際には、計算式（関数）が分かるようにすること。</t>
    <phoneticPr fontId="1"/>
  </si>
  <si>
    <t>記</t>
    <rPh sb="0" eb="1">
      <t>キ</t>
    </rPh>
    <phoneticPr fontId="4"/>
  </si>
  <si>
    <t>第１（利用の目的）</t>
    <phoneticPr fontId="4"/>
  </si>
  <si>
    <t>第２（秘密の保持）</t>
    <phoneticPr fontId="4"/>
  </si>
  <si>
    <t>　当社は、開示を受けた本資料を秘密として保持するものとし、前項に定める場合のほか、第三者に対し開示しません。</t>
    <phoneticPr fontId="4"/>
  </si>
  <si>
    <t>第３（期間）</t>
    <phoneticPr fontId="4"/>
  </si>
  <si>
    <t>担当者氏名</t>
    <phoneticPr fontId="4"/>
  </si>
  <si>
    <t>ファックス番号</t>
    <phoneticPr fontId="4"/>
  </si>
  <si>
    <t>メールアドレス</t>
    <phoneticPr fontId="4"/>
  </si>
  <si>
    <t>市処理欄</t>
    <rPh sb="0" eb="1">
      <t>シ</t>
    </rPh>
    <rPh sb="1" eb="3">
      <t>ショリ</t>
    </rPh>
    <rPh sb="3" eb="4">
      <t>ラン</t>
    </rPh>
    <phoneticPr fontId="4"/>
  </si>
  <si>
    <t>所在地</t>
    <phoneticPr fontId="4"/>
  </si>
  <si>
    <t>FAX番号</t>
    <phoneticPr fontId="4"/>
  </si>
  <si>
    <t>記</t>
    <rPh sb="0" eb="1">
      <t>キ</t>
    </rPh>
    <phoneticPr fontId="1"/>
  </si>
  <si>
    <t>※ここから右には何も記載しないで下さい。</t>
    <phoneticPr fontId="4"/>
  </si>
  <si>
    <t>提出者</t>
  </si>
  <si>
    <t>担当者氏名</t>
    <phoneticPr fontId="4"/>
  </si>
  <si>
    <t>ファックス番号</t>
    <phoneticPr fontId="4"/>
  </si>
  <si>
    <t>メールアドレス</t>
    <phoneticPr fontId="4"/>
  </si>
  <si>
    <t>No</t>
    <phoneticPr fontId="4"/>
  </si>
  <si>
    <t>資料名</t>
    <rPh sb="0" eb="2">
      <t>シリョウ</t>
    </rPh>
    <rPh sb="2" eb="3">
      <t>ナ</t>
    </rPh>
    <phoneticPr fontId="4"/>
  </si>
  <si>
    <t>頁</t>
    <rPh sb="0" eb="1">
      <t>ページ</t>
    </rPh>
    <phoneticPr fontId="4"/>
  </si>
  <si>
    <t>項目</t>
    <rPh sb="0" eb="2">
      <t>コウモク</t>
    </rPh>
    <phoneticPr fontId="4"/>
  </si>
  <si>
    <t>（記載例）
3</t>
    <rPh sb="1" eb="3">
      <t>キサイ</t>
    </rPh>
    <rPh sb="3" eb="4">
      <t>レイ</t>
    </rPh>
    <phoneticPr fontId="4"/>
  </si>
  <si>
    <t>募集要項等に関する質問書</t>
    <rPh sb="0" eb="2">
      <t>ボシュウ</t>
    </rPh>
    <rPh sb="2" eb="4">
      <t>ヨウコウ</t>
    </rPh>
    <rPh sb="6" eb="7">
      <t>カン</t>
    </rPh>
    <rPh sb="9" eb="12">
      <t>シツモンショ</t>
    </rPh>
    <phoneticPr fontId="4"/>
  </si>
  <si>
    <t>（記載例）
募集要項</t>
    <rPh sb="1" eb="3">
      <t>キサイ</t>
    </rPh>
    <rPh sb="3" eb="4">
      <t>レイ</t>
    </rPh>
    <rPh sb="6" eb="8">
      <t>ボシュウ</t>
    </rPh>
    <rPh sb="8" eb="10">
      <t>ヨウコウ</t>
    </rPh>
    <phoneticPr fontId="4"/>
  </si>
  <si>
    <t>（記載例）
2　(6) ｱ</t>
    <rPh sb="1" eb="3">
      <t>キサイ</t>
    </rPh>
    <rPh sb="3" eb="4">
      <t>レイ</t>
    </rPh>
    <phoneticPr fontId="4"/>
  </si>
  <si>
    <t xml:space="preserve">※頁、項目の欄には、半角英数字で記入して下さい。
※質問は、本様式に応じて行数又は枚数を増やし、「No」の欄に通し番号を記入してください。（列は増やさないでください。）
※質問の内容の他、質問の意図・背景についてもできるだけ具体的に記載してください。
※本様式については、Microsoft Excel形式にて提出してください。（本ファイルを利用してください。）
</t>
    <rPh sb="1" eb="2">
      <t>ページ</t>
    </rPh>
    <rPh sb="3" eb="5">
      <t>コウモク</t>
    </rPh>
    <rPh sb="6" eb="7">
      <t>ラン</t>
    </rPh>
    <rPh sb="12" eb="13">
      <t>エイ</t>
    </rPh>
    <rPh sb="70" eb="71">
      <t>レツ</t>
    </rPh>
    <rPh sb="72" eb="73">
      <t>フ</t>
    </rPh>
    <rPh sb="127" eb="128">
      <t>ホン</t>
    </rPh>
    <rPh sb="128" eb="130">
      <t>ヨウシキ</t>
    </rPh>
    <rPh sb="151" eb="153">
      <t>ケイシキ</t>
    </rPh>
    <rPh sb="155" eb="157">
      <t>テイシュツ</t>
    </rPh>
    <rPh sb="165" eb="166">
      <t>ホン</t>
    </rPh>
    <rPh sb="171" eb="173">
      <t>リヨウ</t>
    </rPh>
    <phoneticPr fontId="4"/>
  </si>
  <si>
    <t>　</t>
  </si>
  <si>
    <t>※</t>
    <phoneticPr fontId="1"/>
  </si>
  <si>
    <t>SPCを組成しない場合は、当該事業に係る損益計算書を作成してください。キャッシュフロー計算書の作成は不要です。</t>
    <rPh sb="4" eb="6">
      <t>ソセイ</t>
    </rPh>
    <rPh sb="9" eb="11">
      <t>バアイ</t>
    </rPh>
    <rPh sb="13" eb="15">
      <t>トウガイ</t>
    </rPh>
    <rPh sb="15" eb="17">
      <t>ジギョウ</t>
    </rPh>
    <rPh sb="18" eb="19">
      <t>カカ</t>
    </rPh>
    <rPh sb="20" eb="22">
      <t>ソンエキ</t>
    </rPh>
    <rPh sb="22" eb="25">
      <t>ケイサンショ</t>
    </rPh>
    <rPh sb="26" eb="28">
      <t>サクセイ</t>
    </rPh>
    <rPh sb="43" eb="46">
      <t>ケイサンショ</t>
    </rPh>
    <rPh sb="47" eb="49">
      <t>サクセイ</t>
    </rPh>
    <rPh sb="50" eb="52">
      <t>フヨウ</t>
    </rPh>
    <phoneticPr fontId="1"/>
  </si>
  <si>
    <t>※1  設計・施工等のサービス対価の支払時期</t>
    <rPh sb="4" eb="6">
      <t>セッケイ</t>
    </rPh>
    <rPh sb="7" eb="9">
      <t>セコウ</t>
    </rPh>
    <rPh sb="9" eb="10">
      <t>トウ</t>
    </rPh>
    <rPh sb="15" eb="17">
      <t>タイカ</t>
    </rPh>
    <rPh sb="18" eb="20">
      <t>シハライ</t>
    </rPh>
    <rPh sb="20" eb="22">
      <t>ジキ</t>
    </rPh>
    <phoneticPr fontId="1"/>
  </si>
  <si>
    <t>夜間電力消費量（kWh)</t>
    <rPh sb="0" eb="2">
      <t>ヤカン</t>
    </rPh>
    <rPh sb="2" eb="4">
      <t>デンリョク</t>
    </rPh>
    <rPh sb="4" eb="6">
      <t>ショウヒ</t>
    </rPh>
    <rPh sb="6" eb="7">
      <t>リョウ</t>
    </rPh>
    <phoneticPr fontId="4"/>
  </si>
  <si>
    <t>（様式６－８）</t>
    <rPh sb="1" eb="3">
      <t>ヨウシキ</t>
    </rPh>
    <phoneticPr fontId="4"/>
  </si>
  <si>
    <t>(様式９－３）</t>
    <rPh sb="1" eb="3">
      <t>ヨウシキ</t>
    </rPh>
    <phoneticPr fontId="4"/>
  </si>
  <si>
    <t>（様式９－４）</t>
    <rPh sb="1" eb="3">
      <t>ヨウシキ</t>
    </rPh>
    <phoneticPr fontId="4"/>
  </si>
  <si>
    <t>(様式９－５）</t>
    <rPh sb="1" eb="3">
      <t>ヨウシキ</t>
    </rPh>
    <phoneticPr fontId="4"/>
  </si>
  <si>
    <t>(様式９－２）</t>
    <rPh sb="1" eb="3">
      <t>ヨウシキ</t>
    </rPh>
    <phoneticPr fontId="4"/>
  </si>
  <si>
    <t>　うち、設計・施工等のサービス対価</t>
    <rPh sb="4" eb="6">
      <t>セッケイ</t>
    </rPh>
    <rPh sb="7" eb="9">
      <t>セコウ</t>
    </rPh>
    <rPh sb="9" eb="10">
      <t>トウ</t>
    </rPh>
    <rPh sb="15" eb="17">
      <t>タイカ</t>
    </rPh>
    <phoneticPr fontId="4"/>
  </si>
  <si>
    <t>対象校番号</t>
    <rPh sb="0" eb="3">
      <t>タイショウコウ</t>
    </rPh>
    <rPh sb="3" eb="5">
      <t>バンゴウ</t>
    </rPh>
    <phoneticPr fontId="4"/>
  </si>
  <si>
    <t>対象校名</t>
    <rPh sb="0" eb="2">
      <t>タイショウ</t>
    </rPh>
    <rPh sb="2" eb="4">
      <t>コウメイ</t>
    </rPh>
    <phoneticPr fontId="4"/>
  </si>
  <si>
    <t>変圧器
増設の
有無</t>
    <rPh sb="0" eb="3">
      <t>ヘンアツキ</t>
    </rPh>
    <rPh sb="4" eb="6">
      <t>ゾウセツ</t>
    </rPh>
    <rPh sb="8" eb="10">
      <t>ウム</t>
    </rPh>
    <phoneticPr fontId="4"/>
  </si>
  <si>
    <t>(kVA)</t>
    <phoneticPr fontId="4"/>
  </si>
  <si>
    <t>空調
最大
電流値(A)
②</t>
    <rPh sb="0" eb="2">
      <t>クウチョウ</t>
    </rPh>
    <rPh sb="3" eb="5">
      <t>サイダイ</t>
    </rPh>
    <rPh sb="6" eb="8">
      <t>デンリュウ</t>
    </rPh>
    <rPh sb="8" eb="9">
      <t>チ</t>
    </rPh>
    <phoneticPr fontId="4"/>
  </si>
  <si>
    <t>空調
最大
電流値(A)
④</t>
    <rPh sb="0" eb="2">
      <t>クウチョウ</t>
    </rPh>
    <rPh sb="3" eb="5">
      <t>サイダイ</t>
    </rPh>
    <rPh sb="6" eb="9">
      <t>デンリュウチ</t>
    </rPh>
    <phoneticPr fontId="4"/>
  </si>
  <si>
    <t>④/③
(％)</t>
    <phoneticPr fontId="4"/>
  </si>
  <si>
    <t>対象校
番号</t>
    <rPh sb="0" eb="3">
      <t>タイショウコウ</t>
    </rPh>
    <rPh sb="4" eb="6">
      <t>バンゴウ</t>
    </rPh>
    <phoneticPr fontId="4"/>
  </si>
  <si>
    <t>ガス</t>
    <phoneticPr fontId="4"/>
  </si>
  <si>
    <t>能力（kW/台）</t>
    <rPh sb="0" eb="2">
      <t>ノウリョク</t>
    </rPh>
    <rPh sb="6" eb="7">
      <t>ダイ</t>
    </rPh>
    <phoneticPr fontId="4"/>
  </si>
  <si>
    <r>
      <t>（kW/台）</t>
    </r>
    <r>
      <rPr>
        <vertAlign val="superscript"/>
        <sz val="10"/>
        <rFont val="ＭＳ Ｐゴシック"/>
        <family val="3"/>
        <charset val="128"/>
      </rPr>
      <t>注1</t>
    </r>
    <rPh sb="4" eb="5">
      <t>ダイ</t>
    </rPh>
    <rPh sb="6" eb="7">
      <t>チュウ</t>
    </rPh>
    <phoneticPr fontId="4"/>
  </si>
  <si>
    <r>
      <t>（kW/台）</t>
    </r>
    <r>
      <rPr>
        <vertAlign val="superscript"/>
        <sz val="10"/>
        <rFont val="ＭＳ Ｐゴシック"/>
        <family val="3"/>
        <charset val="128"/>
      </rPr>
      <t>注2</t>
    </r>
    <rPh sb="4" eb="5">
      <t>ダイ</t>
    </rPh>
    <rPh sb="6" eb="7">
      <t>チュウ</t>
    </rPh>
    <phoneticPr fontId="4"/>
  </si>
  <si>
    <t>室内機</t>
    <rPh sb="0" eb="3">
      <t>シツナイキキョウシツ</t>
    </rPh>
    <phoneticPr fontId="4"/>
  </si>
  <si>
    <t>注1：蓄熱式の場合は、蓄熱利用時の能力、消費電力を記入のこと。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</si>
  <si>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注2：空調運転時間帯以外の時間帯に機器が消費する電力を記入のこと。(但し、待機電力を消費しない特別な措置を講じる場合はその旨を明記のこと)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</si>
  <si>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12月</t>
    <rPh sb="2" eb="3">
      <t>ガツ</t>
    </rPh>
    <phoneticPr fontId="28"/>
  </si>
  <si>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4"/>
  </si>
  <si>
    <r>
      <t>円/m</t>
    </r>
    <r>
      <rPr>
        <vertAlign val="superscript"/>
        <sz val="10"/>
        <rFont val="ＭＳ Ｐゴシック"/>
        <family val="3"/>
        <charset val="128"/>
      </rPr>
      <t>3</t>
    </r>
    <r>
      <rPr>
        <sz val="10"/>
        <rFont val="ＭＳ Ｐゴシック"/>
        <family val="3"/>
        <charset val="128"/>
      </rPr>
      <t>　×</t>
    </r>
    <rPh sb="0" eb="1">
      <t>エン</t>
    </rPh>
    <phoneticPr fontId="4"/>
  </si>
  <si>
    <t>（様式６－９）</t>
    <rPh sb="1" eb="3">
      <t>ヨウシキ</t>
    </rPh>
    <phoneticPr fontId="4"/>
  </si>
  <si>
    <t>第４（複製データ）</t>
    <rPh sb="0" eb="1">
      <t>ダイ</t>
    </rPh>
    <rPh sb="3" eb="5">
      <t>フクセイ</t>
    </rPh>
    <phoneticPr fontId="4"/>
  </si>
  <si>
    <t>(kW)</t>
    <phoneticPr fontId="4"/>
  </si>
  <si>
    <t>（参加企業）</t>
    <rPh sb="1" eb="3">
      <t>サンカ</t>
    </rPh>
    <rPh sb="3" eb="5">
      <t>キギョウ</t>
    </rPh>
    <phoneticPr fontId="1"/>
  </si>
  <si>
    <t>学校名</t>
    <phoneticPr fontId="1"/>
  </si>
  <si>
    <t>※ 1社合計2名までの申し込みとしてください。</t>
    <rPh sb="3" eb="4">
      <t>シャ</t>
    </rPh>
    <rPh sb="4" eb="6">
      <t>ゴウケイ</t>
    </rPh>
    <phoneticPr fontId="1"/>
  </si>
  <si>
    <t>連絡担当者
所属・役職・氏名</t>
    <rPh sb="0" eb="2">
      <t>レンラク</t>
    </rPh>
    <rPh sb="2" eb="5">
      <t>タントウシャ</t>
    </rPh>
    <rPh sb="6" eb="8">
      <t>ショゾク</t>
    </rPh>
    <rPh sb="9" eb="11">
      <t>ヤクショク</t>
    </rPh>
    <rPh sb="12" eb="14">
      <t>シメイ</t>
    </rPh>
    <phoneticPr fontId="1"/>
  </si>
  <si>
    <t>（様式２－１）</t>
    <phoneticPr fontId="4"/>
  </si>
  <si>
    <t>（様式１－２）</t>
    <phoneticPr fontId="4"/>
  </si>
  <si>
    <t>（様式１－１）</t>
    <rPh sb="1" eb="3">
      <t>ヨウシキ</t>
    </rPh>
    <phoneticPr fontId="4"/>
  </si>
  <si>
    <t>●損益計算書</t>
    <rPh sb="1" eb="3">
      <t>ソンエキ</t>
    </rPh>
    <rPh sb="3" eb="6">
      <t>ケイサンショ</t>
    </rPh>
    <phoneticPr fontId="4"/>
  </si>
  <si>
    <t>■損益計算書</t>
    <rPh sb="1" eb="3">
      <t>ソンエキ</t>
    </rPh>
    <rPh sb="3" eb="6">
      <t>ケイサンショ</t>
    </rPh>
    <phoneticPr fontId="4"/>
  </si>
  <si>
    <t>　本事業のために本資料が不要となった場合は、複製データを含めすべてを安全かつ確実に破棄します。</t>
    <rPh sb="1" eb="2">
      <t>ホン</t>
    </rPh>
    <rPh sb="2" eb="4">
      <t>ジギョウ</t>
    </rPh>
    <rPh sb="8" eb="9">
      <t>ホン</t>
    </rPh>
    <rPh sb="9" eb="11">
      <t>シリョウ</t>
    </rPh>
    <rPh sb="12" eb="14">
      <t>フヨウ</t>
    </rPh>
    <rPh sb="18" eb="20">
      <t>バアイ</t>
    </rPh>
    <rPh sb="22" eb="24">
      <t>フクセイ</t>
    </rPh>
    <rPh sb="28" eb="29">
      <t>フク</t>
    </rPh>
    <rPh sb="34" eb="36">
      <t>アンゼン</t>
    </rPh>
    <rPh sb="38" eb="40">
      <t>カクジツ</t>
    </rPh>
    <rPh sb="41" eb="43">
      <t>ハキ</t>
    </rPh>
    <phoneticPr fontId="4"/>
  </si>
  <si>
    <t>当日連絡可能な
携帯の電話番号</t>
    <rPh sb="0" eb="2">
      <t>トウジツ</t>
    </rPh>
    <rPh sb="2" eb="4">
      <t>レンラク</t>
    </rPh>
    <rPh sb="4" eb="6">
      <t>カノウ</t>
    </rPh>
    <rPh sb="8" eb="10">
      <t>ケイタイ</t>
    </rPh>
    <rPh sb="11" eb="13">
      <t>デンワ</t>
    </rPh>
    <rPh sb="13" eb="15">
      <t>バンゴウ</t>
    </rPh>
    <phoneticPr fontId="4"/>
  </si>
  <si>
    <t>メールアドレス</t>
    <phoneticPr fontId="4"/>
  </si>
  <si>
    <t>携帯番号</t>
    <rPh sb="0" eb="2">
      <t>ケイタイ</t>
    </rPh>
    <rPh sb="2" eb="4">
      <t>バンゴウ</t>
    </rPh>
    <phoneticPr fontId="1"/>
  </si>
  <si>
    <t>※ 本様式については、Microsoft Excel形式にて提出してください。（本ファイルを利用してください。）</t>
    <phoneticPr fontId="1"/>
  </si>
  <si>
    <t>●学校別エネルギー等積算表</t>
    <rPh sb="1" eb="3">
      <t>ガッコウ</t>
    </rPh>
    <rPh sb="3" eb="4">
      <t>ベツ</t>
    </rPh>
    <rPh sb="9" eb="10">
      <t>ナド</t>
    </rPh>
    <rPh sb="10" eb="12">
      <t>セキサン</t>
    </rPh>
    <rPh sb="12" eb="13">
      <t>ヒョウ</t>
    </rPh>
    <phoneticPr fontId="4"/>
  </si>
  <si>
    <t>(kW/kW)</t>
    <phoneticPr fontId="4"/>
  </si>
  <si>
    <t>★本様式で算出されたエネルギー消費量及びエネルギー費用は、様式９－３及び９－５に整合すべきものであることに留意すること。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</si>
  <si>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第５（本資料の破棄）</t>
    <rPh sb="7" eb="9">
      <t>ハキ</t>
    </rPh>
    <phoneticPr fontId="4"/>
  </si>
  <si>
    <t>※事前依頼時には，Microsoft Excel形式で提出してください（押印不要），依頼後速やかに押印済み本様式</t>
    <phoneticPr fontId="1"/>
  </si>
  <si>
    <t>　 を郵送又は持参してください。</t>
    <phoneticPr fontId="1"/>
  </si>
  <si>
    <t>してください。</t>
    <phoneticPr fontId="1"/>
  </si>
  <si>
    <t>※ 車で来校される場合には、各校入校できる台数に限りがあるため、可能な限り少ない台数となるよう協力</t>
    <phoneticPr fontId="1"/>
  </si>
  <si>
    <t xml:space="preserve"> 科目</t>
    <phoneticPr fontId="1"/>
  </si>
  <si>
    <t>※ピーク時の負荷は、熱負荷計算に基づき、対象室の</t>
    <rPh sb="4" eb="5">
      <t>ジ</t>
    </rPh>
    <rPh sb="6" eb="8">
      <t>フカ</t>
    </rPh>
    <rPh sb="10" eb="11">
      <t>ネツ</t>
    </rPh>
    <rPh sb="11" eb="13">
      <t>フカ</t>
    </rPh>
    <rPh sb="13" eb="15">
      <t>ケイサン</t>
    </rPh>
    <rPh sb="16" eb="17">
      <t>モト</t>
    </rPh>
    <rPh sb="20" eb="22">
      <t>タイショウ</t>
    </rPh>
    <rPh sb="22" eb="23">
      <t>シツ</t>
    </rPh>
    <phoneticPr fontId="4"/>
  </si>
  <si>
    <t>分類別に夏季、冬季の最大負荷を記入のこと。</t>
    <rPh sb="4" eb="6">
      <t>カキ</t>
    </rPh>
    <rPh sb="7" eb="9">
      <t>トウキ</t>
    </rPh>
    <rPh sb="10" eb="12">
      <t>サイダイ</t>
    </rPh>
    <rPh sb="12" eb="14">
      <t>フカ</t>
    </rPh>
    <rPh sb="15" eb="17">
      <t>キニュウ</t>
    </rPh>
    <phoneticPr fontId="4"/>
  </si>
  <si>
    <t>現状(平成30年4月現在)</t>
    <rPh sb="0" eb="2">
      <t>ゲンジョウ</t>
    </rPh>
    <rPh sb="3" eb="5">
      <t>ヘイセイ</t>
    </rPh>
    <rPh sb="7" eb="8">
      <t>ネン</t>
    </rPh>
    <rPh sb="9" eb="10">
      <t>ガツ</t>
    </rPh>
    <rPh sb="10" eb="12">
      <t>ゲンザイ</t>
    </rPh>
    <phoneticPr fontId="4"/>
  </si>
  <si>
    <t>梅園</t>
    <rPh sb="0" eb="2">
      <t>ウメゾノ</t>
    </rPh>
    <phoneticPr fontId="1"/>
  </si>
  <si>
    <t>小学校</t>
    <rPh sb="0" eb="3">
      <t>ショウガッコウ</t>
    </rPh>
    <phoneticPr fontId="1"/>
  </si>
  <si>
    <t>中学校</t>
    <rPh sb="0" eb="3">
      <t>チュウガッコウ</t>
    </rPh>
    <phoneticPr fontId="1"/>
  </si>
  <si>
    <t>　下記のとおり、「岡崎市立小中学校空調設備整備事業」に係る第2回現地見学会に参加します。</t>
    <rPh sb="1" eb="3">
      <t>カキ</t>
    </rPh>
    <rPh sb="34" eb="36">
      <t>ケンガク</t>
    </rPh>
    <phoneticPr fontId="1"/>
  </si>
  <si>
    <t>　当社は、本書記載の誓約事項と同一の守秘義務等の履行を岡崎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4"/>
  </si>
  <si>
    <t xml:space="preserve">　前項までに定める秘密の保持は、当社が本事業に応募しない場合及び応募の後、岡崎市と事業契約の締結に至らなかった場合であっても、存続するものとします。
</t>
  </si>
  <si>
    <t>　当社が岡崎市から受領した原版から複製データを作成した場合において、これら電子データ及び電子データを改変したものに係わる権利はいずれも当社に帰属しないことを確認します。</t>
    <rPh sb="1" eb="3">
      <t>トウシャ</t>
    </rPh>
    <rPh sb="9" eb="11">
      <t>ジュリョウ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4"/>
  </si>
  <si>
    <t>（あて先）　</t>
    <phoneticPr fontId="4"/>
  </si>
  <si>
    <t>（あて先）</t>
    <phoneticPr fontId="1"/>
  </si>
  <si>
    <t>　　　（あて先）　</t>
    <phoneticPr fontId="4"/>
  </si>
  <si>
    <t>年度</t>
    <rPh sb="0" eb="2">
      <t>ネンド</t>
    </rPh>
    <phoneticPr fontId="4"/>
  </si>
  <si>
    <t>2019年度</t>
    <rPh sb="4" eb="6">
      <t>ネンド</t>
    </rPh>
    <phoneticPr fontId="4"/>
  </si>
  <si>
    <t>2020年度以降
（通年運用）</t>
    <rPh sb="4" eb="5">
      <t>ネン</t>
    </rPh>
    <rPh sb="5" eb="6">
      <t>ド</t>
    </rPh>
    <rPh sb="6" eb="8">
      <t>イコウ</t>
    </rPh>
    <rPh sb="10" eb="12">
      <t>ツウネン</t>
    </rPh>
    <rPh sb="12" eb="14">
      <t>ウンヨウ</t>
    </rPh>
    <phoneticPr fontId="4"/>
  </si>
  <si>
    <t>★電気料金並びにガス料金の各単価は、別紙１「エネルギー費用の算定に用いる単価について」に示す値を提案として用いない場合についても、別紙１に示す値を用いた計算を参考として提出すること。</t>
    <rPh sb="5" eb="6">
      <t>ナラ</t>
    </rPh>
    <rPh sb="18" eb="20">
      <t>ベッシ</t>
    </rPh>
    <rPh sb="27" eb="29">
      <t>ヒヨウ</t>
    </rPh>
    <rPh sb="30" eb="32">
      <t>サンテイ</t>
    </rPh>
    <rPh sb="33" eb="34">
      <t>モチ</t>
    </rPh>
    <rPh sb="36" eb="38">
      <t>タンカ</t>
    </rPh>
    <rPh sb="44" eb="45">
      <t>シメ</t>
    </rPh>
    <rPh sb="46" eb="47">
      <t>アタイ</t>
    </rPh>
    <rPh sb="48" eb="50">
      <t>テイアン</t>
    </rPh>
    <rPh sb="53" eb="54">
      <t>モチ</t>
    </rPh>
    <rPh sb="57" eb="59">
      <t>バアイ</t>
    </rPh>
    <rPh sb="65" eb="67">
      <t>ベッシ</t>
    </rPh>
    <rPh sb="69" eb="70">
      <t>シメ</t>
    </rPh>
    <rPh sb="71" eb="72">
      <t>アタイ</t>
    </rPh>
    <rPh sb="73" eb="74">
      <t>モチ</t>
    </rPh>
    <rPh sb="76" eb="78">
      <t>ケイサン</t>
    </rPh>
    <rPh sb="79" eb="81">
      <t>サンコウ</t>
    </rPh>
    <rPh sb="84" eb="86">
      <t>テイシュツ</t>
    </rPh>
    <phoneticPr fontId="4"/>
  </si>
  <si>
    <t>平成30年　月　　日</t>
    <rPh sb="0" eb="2">
      <t>ヘイセイ</t>
    </rPh>
    <rPh sb="4" eb="5">
      <t>ネン</t>
    </rPh>
    <rPh sb="6" eb="7">
      <t>ガツ</t>
    </rPh>
    <rPh sb="9" eb="10">
      <t>ニチ</t>
    </rPh>
    <phoneticPr fontId="4"/>
  </si>
  <si>
    <t>参考図書電子データの提供依頼書</t>
    <rPh sb="0" eb="2">
      <t>サンコウ</t>
    </rPh>
    <rPh sb="2" eb="4">
      <t>トショ</t>
    </rPh>
    <rPh sb="4" eb="6">
      <t>デンシ</t>
    </rPh>
    <rPh sb="10" eb="12">
      <t>テイキョウ</t>
    </rPh>
    <rPh sb="12" eb="14">
      <t>イライ</t>
    </rPh>
    <rPh sb="14" eb="15">
      <t>ショ</t>
    </rPh>
    <phoneticPr fontId="4"/>
  </si>
  <si>
    <t>　「岡崎市立小中学校空調設備整備事業」に関する参考図書電子データの提供について下記の通り依頼します。
　なお、提供に当たっては、下記の通り誓約致します。
※参考図書電子データの提供は応募を検討する事業者に限ります。</t>
    <rPh sb="7" eb="8">
      <t>チュウ</t>
    </rPh>
    <rPh sb="23" eb="25">
      <t>サンコウ</t>
    </rPh>
    <rPh sb="25" eb="27">
      <t>トショ</t>
    </rPh>
    <rPh sb="27" eb="29">
      <t>デンシ</t>
    </rPh>
    <rPh sb="33" eb="35">
      <t>テイキョウ</t>
    </rPh>
    <rPh sb="44" eb="46">
      <t>イライ</t>
    </rPh>
    <rPh sb="55" eb="57">
      <t>テイキョウ</t>
    </rPh>
    <rPh sb="58" eb="59">
      <t>ア</t>
    </rPh>
    <rPh sb="64" eb="66">
      <t>カキ</t>
    </rPh>
    <rPh sb="67" eb="68">
      <t>トオ</t>
    </rPh>
    <rPh sb="69" eb="71">
      <t>セイヤク</t>
    </rPh>
    <rPh sb="71" eb="72">
      <t>イタ</t>
    </rPh>
    <rPh sb="83" eb="85">
      <t>デンシ</t>
    </rPh>
    <rPh sb="89" eb="91">
      <t>テイキョウ</t>
    </rPh>
    <rPh sb="92" eb="94">
      <t>オウボ</t>
    </rPh>
    <phoneticPr fontId="4"/>
  </si>
  <si>
    <t>　当社は、岡崎市立小中学校空調設備整備事業（以下「本事業」という）のためにのみ本資料の提供を受けるものであり、本事業以外の目的のために本資料を利用しません。また、電子データの配布及び公衆送信等は行いません。</t>
    <rPh sb="26" eb="28">
      <t>ジギョウ</t>
    </rPh>
    <rPh sb="43" eb="45">
      <t>テイキョウ</t>
    </rPh>
    <rPh sb="56" eb="58">
      <t>ジギョウ</t>
    </rPh>
    <rPh sb="81" eb="83">
      <t>デンシ</t>
    </rPh>
    <rPh sb="87" eb="89">
      <t>ハイフ</t>
    </rPh>
    <rPh sb="89" eb="90">
      <t>オヨ</t>
    </rPh>
    <rPh sb="91" eb="93">
      <t>コウシュウ</t>
    </rPh>
    <rPh sb="93" eb="96">
      <t>ソウシンナド</t>
    </rPh>
    <rPh sb="97" eb="98">
      <t>オコナ</t>
    </rPh>
    <phoneticPr fontId="4"/>
  </si>
  <si>
    <t>　「岡崎市立小中学校空調設備整備事業」に関する募集要項等について、質問事項がありますので、提出します。</t>
    <rPh sb="23" eb="25">
      <t>ボシュウ</t>
    </rPh>
    <rPh sb="25" eb="27">
      <t>ヨウコウ</t>
    </rPh>
    <phoneticPr fontId="4"/>
  </si>
  <si>
    <t>根石</t>
    <rPh sb="0" eb="2">
      <t>ネイシ</t>
    </rPh>
    <phoneticPr fontId="1"/>
  </si>
  <si>
    <t>男川</t>
    <rPh sb="0" eb="1">
      <t>オトコ</t>
    </rPh>
    <rPh sb="1" eb="2">
      <t>カワ</t>
    </rPh>
    <phoneticPr fontId="1"/>
  </si>
  <si>
    <t>美合</t>
    <rPh sb="0" eb="1">
      <t>ビ</t>
    </rPh>
    <rPh sb="1" eb="2">
      <t>ア</t>
    </rPh>
    <phoneticPr fontId="1"/>
  </si>
  <si>
    <t>緑丘</t>
    <rPh sb="0" eb="1">
      <t>ミドリ</t>
    </rPh>
    <rPh sb="1" eb="2">
      <t>オカ</t>
    </rPh>
    <phoneticPr fontId="1"/>
  </si>
  <si>
    <t>羽根</t>
    <rPh sb="0" eb="2">
      <t>ハネ</t>
    </rPh>
    <phoneticPr fontId="1"/>
  </si>
  <si>
    <t>岡崎</t>
    <rPh sb="0" eb="2">
      <t>オカザキ</t>
    </rPh>
    <phoneticPr fontId="1"/>
  </si>
  <si>
    <t>六名</t>
    <rPh sb="0" eb="2">
      <t>ムツナ</t>
    </rPh>
    <phoneticPr fontId="1"/>
  </si>
  <si>
    <t>三島</t>
    <rPh sb="0" eb="2">
      <t>ミシマ</t>
    </rPh>
    <phoneticPr fontId="1"/>
  </si>
  <si>
    <t>竜美丘</t>
    <rPh sb="0" eb="3">
      <t>タツミオカ</t>
    </rPh>
    <phoneticPr fontId="1"/>
  </si>
  <si>
    <t>連尺</t>
    <rPh sb="0" eb="1">
      <t>レン</t>
    </rPh>
    <rPh sb="1" eb="2">
      <t>シャク</t>
    </rPh>
    <phoneticPr fontId="1"/>
  </si>
  <si>
    <t>広幡</t>
    <rPh sb="0" eb="2">
      <t>ヒロハタ</t>
    </rPh>
    <phoneticPr fontId="1"/>
  </si>
  <si>
    <t>井田</t>
    <rPh sb="0" eb="2">
      <t>イダ</t>
    </rPh>
    <phoneticPr fontId="1"/>
  </si>
  <si>
    <t>愛宕</t>
    <rPh sb="0" eb="2">
      <t>アタゴ</t>
    </rPh>
    <phoneticPr fontId="1"/>
  </si>
  <si>
    <t>福岡</t>
    <rPh sb="0" eb="2">
      <t>フクオカ</t>
    </rPh>
    <phoneticPr fontId="1"/>
  </si>
  <si>
    <t>竜谷</t>
    <rPh sb="0" eb="1">
      <t>リュウ</t>
    </rPh>
    <rPh sb="1" eb="2">
      <t>タニ</t>
    </rPh>
    <phoneticPr fontId="1"/>
  </si>
  <si>
    <t>藤川</t>
    <rPh sb="0" eb="2">
      <t>フジカワ</t>
    </rPh>
    <phoneticPr fontId="1"/>
  </si>
  <si>
    <t>山中</t>
    <rPh sb="0" eb="2">
      <t>ヤマナカ</t>
    </rPh>
    <phoneticPr fontId="1"/>
  </si>
  <si>
    <t>本宿</t>
    <rPh sb="0" eb="2">
      <t>ホンジュク</t>
    </rPh>
    <phoneticPr fontId="1"/>
  </si>
  <si>
    <t>生平</t>
    <rPh sb="0" eb="2">
      <t>オイダイラ</t>
    </rPh>
    <phoneticPr fontId="1"/>
  </si>
  <si>
    <t>秦梨</t>
    <rPh sb="0" eb="1">
      <t>ハタ</t>
    </rPh>
    <rPh sb="1" eb="2">
      <t>ナシ</t>
    </rPh>
    <phoneticPr fontId="1"/>
  </si>
  <si>
    <t>常磐南</t>
    <rPh sb="0" eb="2">
      <t>トキワ</t>
    </rPh>
    <rPh sb="2" eb="3">
      <t>ミナミ</t>
    </rPh>
    <phoneticPr fontId="1"/>
  </si>
  <si>
    <t>常磐東</t>
    <rPh sb="0" eb="2">
      <t>トキワ</t>
    </rPh>
    <rPh sb="2" eb="3">
      <t>ヒガシ</t>
    </rPh>
    <phoneticPr fontId="1"/>
  </si>
  <si>
    <t>常磐</t>
    <rPh sb="0" eb="2">
      <t>トキワ</t>
    </rPh>
    <phoneticPr fontId="1"/>
  </si>
  <si>
    <t>恵田</t>
    <rPh sb="0" eb="1">
      <t>メグミ</t>
    </rPh>
    <rPh sb="1" eb="2">
      <t>タ</t>
    </rPh>
    <phoneticPr fontId="1"/>
  </si>
  <si>
    <t>奥殿</t>
    <rPh sb="0" eb="1">
      <t>オク</t>
    </rPh>
    <rPh sb="1" eb="2">
      <t>トノ</t>
    </rPh>
    <phoneticPr fontId="1"/>
  </si>
  <si>
    <t>細川</t>
    <rPh sb="0" eb="2">
      <t>ホソカワ</t>
    </rPh>
    <phoneticPr fontId="1"/>
  </si>
  <si>
    <t>岩津</t>
    <rPh sb="0" eb="2">
      <t>イワツ</t>
    </rPh>
    <phoneticPr fontId="1"/>
  </si>
  <si>
    <t>大樹寺</t>
    <rPh sb="0" eb="3">
      <t>ダイジュジ</t>
    </rPh>
    <phoneticPr fontId="1"/>
  </si>
  <si>
    <t>大門</t>
    <rPh sb="0" eb="2">
      <t>ダイモン</t>
    </rPh>
    <phoneticPr fontId="1"/>
  </si>
  <si>
    <t>矢作東</t>
    <rPh sb="0" eb="2">
      <t>ヤハギ</t>
    </rPh>
    <rPh sb="2" eb="3">
      <t>ヒガシ</t>
    </rPh>
    <phoneticPr fontId="1"/>
  </si>
  <si>
    <t>矢作北</t>
    <rPh sb="0" eb="2">
      <t>ヤハギ</t>
    </rPh>
    <rPh sb="2" eb="3">
      <t>キタ</t>
    </rPh>
    <phoneticPr fontId="1"/>
  </si>
  <si>
    <t>矢作西</t>
    <rPh sb="0" eb="2">
      <t>ヤハギ</t>
    </rPh>
    <rPh sb="2" eb="3">
      <t>ニシ</t>
    </rPh>
    <phoneticPr fontId="1"/>
  </si>
  <si>
    <t>矢作南</t>
    <rPh sb="0" eb="2">
      <t>ヤハギ</t>
    </rPh>
    <rPh sb="2" eb="3">
      <t>ミナミ</t>
    </rPh>
    <phoneticPr fontId="1"/>
  </si>
  <si>
    <t>六ツ美中部</t>
    <rPh sb="0" eb="1">
      <t>ム</t>
    </rPh>
    <rPh sb="2" eb="3">
      <t>ミ</t>
    </rPh>
    <rPh sb="3" eb="5">
      <t>チュウブ</t>
    </rPh>
    <phoneticPr fontId="1"/>
  </si>
  <si>
    <t>六ツ美北部</t>
    <rPh sb="0" eb="1">
      <t>ム</t>
    </rPh>
    <rPh sb="2" eb="3">
      <t>ミ</t>
    </rPh>
    <rPh sb="3" eb="5">
      <t>ホクブ</t>
    </rPh>
    <phoneticPr fontId="1"/>
  </si>
  <si>
    <t>六ツ美南部</t>
    <rPh sb="0" eb="1">
      <t>ム</t>
    </rPh>
    <rPh sb="2" eb="3">
      <t>ミ</t>
    </rPh>
    <rPh sb="3" eb="5">
      <t>ナンブ</t>
    </rPh>
    <phoneticPr fontId="1"/>
  </si>
  <si>
    <t>城南</t>
    <rPh sb="0" eb="2">
      <t>ジョウナン</t>
    </rPh>
    <phoneticPr fontId="1"/>
  </si>
  <si>
    <t>上地</t>
    <rPh sb="0" eb="2">
      <t>カミジ</t>
    </rPh>
    <phoneticPr fontId="1"/>
  </si>
  <si>
    <t>小豆坂</t>
    <rPh sb="0" eb="2">
      <t>アズキ</t>
    </rPh>
    <rPh sb="2" eb="3">
      <t>サカ</t>
    </rPh>
    <phoneticPr fontId="1"/>
  </si>
  <si>
    <t>北野</t>
    <rPh sb="0" eb="2">
      <t>キタノ</t>
    </rPh>
    <phoneticPr fontId="1"/>
  </si>
  <si>
    <t>六ツ美西部</t>
    <rPh sb="0" eb="1">
      <t>ム</t>
    </rPh>
    <rPh sb="2" eb="3">
      <t>ミ</t>
    </rPh>
    <rPh sb="3" eb="5">
      <t>セイブ</t>
    </rPh>
    <phoneticPr fontId="1"/>
  </si>
  <si>
    <t>豊富</t>
    <rPh sb="0" eb="2">
      <t>トヨトミ</t>
    </rPh>
    <phoneticPr fontId="1"/>
  </si>
  <si>
    <t>夏山</t>
    <rPh sb="0" eb="2">
      <t>ナツヤマ</t>
    </rPh>
    <phoneticPr fontId="1"/>
  </si>
  <si>
    <t>宮崎</t>
    <rPh sb="0" eb="2">
      <t>ミヤザキ</t>
    </rPh>
    <phoneticPr fontId="1"/>
  </si>
  <si>
    <t>形埜</t>
    <rPh sb="0" eb="2">
      <t>カタノ</t>
    </rPh>
    <phoneticPr fontId="1"/>
  </si>
  <si>
    <t>下山</t>
    <rPh sb="0" eb="2">
      <t>シモヤマ</t>
    </rPh>
    <phoneticPr fontId="1"/>
  </si>
  <si>
    <t>甲山</t>
    <rPh sb="0" eb="2">
      <t>カブトヤマ</t>
    </rPh>
    <phoneticPr fontId="1"/>
  </si>
  <si>
    <t>南</t>
    <rPh sb="0" eb="1">
      <t>ミナミ</t>
    </rPh>
    <phoneticPr fontId="1"/>
  </si>
  <si>
    <t>竜海</t>
    <rPh sb="0" eb="1">
      <t>リュウ</t>
    </rPh>
    <rPh sb="1" eb="2">
      <t>ウミ</t>
    </rPh>
    <phoneticPr fontId="1"/>
  </si>
  <si>
    <t>葵</t>
    <rPh sb="0" eb="1">
      <t>アオイ</t>
    </rPh>
    <phoneticPr fontId="1"/>
  </si>
  <si>
    <t>城北</t>
    <rPh sb="0" eb="2">
      <t>ジョウホク</t>
    </rPh>
    <phoneticPr fontId="1"/>
  </si>
  <si>
    <t>東海</t>
    <rPh sb="0" eb="2">
      <t>トウカイ</t>
    </rPh>
    <phoneticPr fontId="1"/>
  </si>
  <si>
    <t>河合</t>
    <rPh sb="0" eb="2">
      <t>カワイ</t>
    </rPh>
    <phoneticPr fontId="1"/>
  </si>
  <si>
    <t>岩津</t>
    <rPh sb="0" eb="2">
      <t>イワヅ</t>
    </rPh>
    <phoneticPr fontId="1"/>
  </si>
  <si>
    <t>矢作</t>
    <rPh sb="0" eb="2">
      <t>ヤハギ</t>
    </rPh>
    <phoneticPr fontId="1"/>
  </si>
  <si>
    <t>六ツ美</t>
    <rPh sb="0" eb="1">
      <t>ム</t>
    </rPh>
    <rPh sb="2" eb="3">
      <t>ミ</t>
    </rPh>
    <phoneticPr fontId="1"/>
  </si>
  <si>
    <t>美川</t>
    <rPh sb="0" eb="2">
      <t>ミカワ</t>
    </rPh>
    <phoneticPr fontId="1"/>
  </si>
  <si>
    <t>新香山</t>
    <rPh sb="0" eb="1">
      <t>シン</t>
    </rPh>
    <rPh sb="1" eb="3">
      <t>カヤマ</t>
    </rPh>
    <phoneticPr fontId="1"/>
  </si>
  <si>
    <t>竜南</t>
    <rPh sb="0" eb="1">
      <t>リュウ</t>
    </rPh>
    <rPh sb="1" eb="2">
      <t>ミナミ</t>
    </rPh>
    <phoneticPr fontId="1"/>
  </si>
  <si>
    <t>北</t>
    <rPh sb="0" eb="1">
      <t>キタ</t>
    </rPh>
    <phoneticPr fontId="1"/>
  </si>
  <si>
    <t>六ツ美北</t>
    <rPh sb="0" eb="1">
      <t>ム</t>
    </rPh>
    <rPh sb="2" eb="3">
      <t>ミ</t>
    </rPh>
    <rPh sb="3" eb="4">
      <t>キタ</t>
    </rPh>
    <phoneticPr fontId="1"/>
  </si>
  <si>
    <t>額田</t>
    <rPh sb="0" eb="2">
      <t>ヌカタ</t>
    </rPh>
    <phoneticPr fontId="1"/>
  </si>
  <si>
    <t>翔南</t>
    <rPh sb="0" eb="2">
      <t>ショウナン</t>
    </rPh>
    <phoneticPr fontId="1"/>
  </si>
  <si>
    <t>現地調査申込書</t>
    <rPh sb="0" eb="2">
      <t>ゲンチ</t>
    </rPh>
    <rPh sb="2" eb="4">
      <t>チョウサ</t>
    </rPh>
    <rPh sb="4" eb="7">
      <t>モウシコミショ</t>
    </rPh>
    <phoneticPr fontId="4"/>
  </si>
  <si>
    <t>　下記のとおり、「岡崎市立小中学校空調設備整備事業」に係る現地調査を希望します。</t>
    <rPh sb="1" eb="3">
      <t>カキ</t>
    </rPh>
    <rPh sb="31" eb="33">
      <t>チョウサ</t>
    </rPh>
    <rPh sb="34" eb="36">
      <t>キボウ</t>
    </rPh>
    <phoneticPr fontId="1"/>
  </si>
  <si>
    <t>※ 調査は企業ごとでの申込としてください。</t>
    <rPh sb="2" eb="4">
      <t>チョウサ</t>
    </rPh>
    <rPh sb="5" eb="7">
      <t>キギョウ</t>
    </rPh>
    <phoneticPr fontId="1"/>
  </si>
  <si>
    <t>※　現地調査の際はヘルメットを持参してください。</t>
    <rPh sb="2" eb="4">
      <t>ゲンチ</t>
    </rPh>
    <rPh sb="4" eb="6">
      <t>チョウサ</t>
    </rPh>
    <rPh sb="7" eb="8">
      <t>サイ</t>
    </rPh>
    <phoneticPr fontId="1"/>
  </si>
  <si>
    <t>2　現地調査を希望する学校</t>
    <rPh sb="4" eb="6">
      <t>チョウサ</t>
    </rPh>
    <rPh sb="11" eb="13">
      <t>ガッコウ</t>
    </rPh>
    <phoneticPr fontId="1"/>
  </si>
  <si>
    <t>梅園小学校</t>
  </si>
  <si>
    <t>根石小学校</t>
  </si>
  <si>
    <t>男川小学校</t>
  </si>
  <si>
    <t>美合小学校</t>
  </si>
  <si>
    <t>緑丘小学校</t>
  </si>
  <si>
    <t>羽根小学校</t>
  </si>
  <si>
    <t>岡崎小学校</t>
  </si>
  <si>
    <t>六名小学校</t>
  </si>
  <si>
    <t>三島小学校</t>
  </si>
  <si>
    <t>竜美丘小学校</t>
  </si>
  <si>
    <t>連尺小学校</t>
  </si>
  <si>
    <t>広幡小学校</t>
  </si>
  <si>
    <t>井田小学校</t>
  </si>
  <si>
    <t>愛宕小学校</t>
  </si>
  <si>
    <t>福岡小学校</t>
  </si>
  <si>
    <t>竜谷小学校</t>
  </si>
  <si>
    <t>藤川小学校</t>
  </si>
  <si>
    <t>山中小学校</t>
  </si>
  <si>
    <t>本宿小学校</t>
  </si>
  <si>
    <t>生平小学校</t>
  </si>
  <si>
    <t>秦梨小学校</t>
  </si>
  <si>
    <t>常磐南小学校</t>
  </si>
  <si>
    <t>常磐東小学校</t>
  </si>
  <si>
    <t>常磐小学校</t>
  </si>
  <si>
    <t>恵田小学校</t>
  </si>
  <si>
    <t>奥殿小学校</t>
  </si>
  <si>
    <t>細川小学校</t>
  </si>
  <si>
    <t>岩津小学校</t>
  </si>
  <si>
    <t>大樹寺小学校</t>
  </si>
  <si>
    <t>大門小学校</t>
  </si>
  <si>
    <t>矢作東小学校</t>
  </si>
  <si>
    <t>矢作北小学校</t>
  </si>
  <si>
    <t>矢作西小学校</t>
  </si>
  <si>
    <t>矢作南小学校</t>
  </si>
  <si>
    <t>六ツ美中部小学校</t>
  </si>
  <si>
    <t>六ツ美北部小学校</t>
  </si>
  <si>
    <t>六ツ美南部小学校</t>
  </si>
  <si>
    <t>城南小学校</t>
  </si>
  <si>
    <t>上地小学校</t>
  </si>
  <si>
    <t>小豆坂小学校</t>
  </si>
  <si>
    <t>北野小学校</t>
  </si>
  <si>
    <t>六ツ美西部小学校</t>
  </si>
  <si>
    <t>豊富小学校</t>
  </si>
  <si>
    <t>夏山小学校</t>
  </si>
  <si>
    <t>宮崎小学校</t>
  </si>
  <si>
    <t>形埜小学校</t>
  </si>
  <si>
    <t>下山小学校</t>
  </si>
  <si>
    <t>甲山中学校</t>
  </si>
  <si>
    <t>美川中学校</t>
  </si>
  <si>
    <t>南中学校</t>
  </si>
  <si>
    <t>竜海中学校</t>
  </si>
  <si>
    <t>葵中学校</t>
  </si>
  <si>
    <t>城北中学校</t>
  </si>
  <si>
    <t>福岡中学校</t>
  </si>
  <si>
    <t>東海中学校</t>
  </si>
  <si>
    <t>河合中学校</t>
  </si>
  <si>
    <t>常磐中学校</t>
  </si>
  <si>
    <t>岩津中学校</t>
  </si>
  <si>
    <t>矢作中学校</t>
  </si>
  <si>
    <t>六ツ美中学校</t>
  </si>
  <si>
    <t>矢作北中学校</t>
  </si>
  <si>
    <t>新香山中学校</t>
  </si>
  <si>
    <t>竜南中学校</t>
  </si>
  <si>
    <t>北中学校</t>
  </si>
  <si>
    <t>六ツ美北中学校</t>
  </si>
  <si>
    <t>額田中学校</t>
  </si>
  <si>
    <t>翔南中学校</t>
  </si>
  <si>
    <t>調査希望</t>
    <rPh sb="0" eb="2">
      <t>チョウサ</t>
    </rPh>
    <rPh sb="2" eb="4">
      <t>キボウ</t>
    </rPh>
    <phoneticPr fontId="1"/>
  </si>
  <si>
    <t>人数</t>
    <rPh sb="0" eb="2">
      <t>ニンズウ</t>
    </rPh>
    <phoneticPr fontId="1"/>
  </si>
  <si>
    <t>・調査を希望する学校名の右欄に○を付け、参加人数を記入してください。</t>
    <rPh sb="1" eb="3">
      <t>チョウサ</t>
    </rPh>
    <rPh sb="8" eb="10">
      <t>ガッコウ</t>
    </rPh>
    <rPh sb="10" eb="11">
      <t>メイ</t>
    </rPh>
    <rPh sb="12" eb="13">
      <t>ミギ</t>
    </rPh>
    <rPh sb="13" eb="14">
      <t>ラン</t>
    </rPh>
    <rPh sb="17" eb="18">
      <t>ツ</t>
    </rPh>
    <rPh sb="20" eb="22">
      <t>サンカ</t>
    </rPh>
    <rPh sb="22" eb="24">
      <t>ニンズウ</t>
    </rPh>
    <phoneticPr fontId="1"/>
  </si>
  <si>
    <t>・調査希望校と日程を調整いたします。</t>
    <rPh sb="1" eb="3">
      <t>チョウサ</t>
    </rPh>
    <rPh sb="3" eb="5">
      <t>キボウ</t>
    </rPh>
    <rPh sb="5" eb="6">
      <t>コウ</t>
    </rPh>
    <rPh sb="7" eb="9">
      <t>ニッテイ</t>
    </rPh>
    <rPh sb="10" eb="12">
      <t>チョウセイ</t>
    </rPh>
    <phoneticPr fontId="1"/>
  </si>
  <si>
    <t>・なお各対象校の所在や現地見学会の詳細については、募集要項 別紙1「対象校の所在地、</t>
    <phoneticPr fontId="1"/>
  </si>
  <si>
    <t>　対象室」を参照してください。</t>
    <phoneticPr fontId="1"/>
  </si>
  <si>
    <t>※2  第1期工事の整備設備の引渡し日から2020年3月までの9箇月分を計上すること。</t>
    <rPh sb="4" eb="5">
      <t>ダイ</t>
    </rPh>
    <rPh sb="6" eb="7">
      <t>キ</t>
    </rPh>
    <rPh sb="7" eb="9">
      <t>コウジ</t>
    </rPh>
    <rPh sb="10" eb="12">
      <t>セイビ</t>
    </rPh>
    <rPh sb="12" eb="14">
      <t>セツビ</t>
    </rPh>
    <rPh sb="15" eb="17">
      <t>ヒキワタシ</t>
    </rPh>
    <rPh sb="18" eb="19">
      <t>ビ</t>
    </rPh>
    <rPh sb="25" eb="26">
      <t>ネン</t>
    </rPh>
    <rPh sb="27" eb="28">
      <t>ガツ</t>
    </rPh>
    <rPh sb="32" eb="34">
      <t>カゲツ</t>
    </rPh>
    <rPh sb="34" eb="35">
      <t>ブン</t>
    </rPh>
    <rPh sb="36" eb="38">
      <t>ケイジョウ</t>
    </rPh>
    <phoneticPr fontId="1"/>
  </si>
  <si>
    <t>金額は、消費税及び地方消費税相当額（2019年10月以降の業務に係る対価は消費税率10％として計算）を加えた額を記入すること。</t>
    <rPh sb="22" eb="23">
      <t>ネン</t>
    </rPh>
    <rPh sb="25" eb="28">
      <t>ガツイコウ</t>
    </rPh>
    <rPh sb="29" eb="31">
      <t>ギョウム</t>
    </rPh>
    <rPh sb="32" eb="33">
      <t>カカ</t>
    </rPh>
    <rPh sb="34" eb="36">
      <t>タイカ</t>
    </rPh>
    <rPh sb="37" eb="40">
      <t>ショウヒゼイ</t>
    </rPh>
    <rPh sb="40" eb="41">
      <t>リツ</t>
    </rPh>
    <rPh sb="47" eb="49">
      <t>ケイサン</t>
    </rPh>
    <phoneticPr fontId="1"/>
  </si>
  <si>
    <t>■空調設備の性能の設定</t>
    <rPh sb="6" eb="8">
      <t>セイノウ</t>
    </rPh>
    <rPh sb="9" eb="11">
      <t>セッテイ</t>
    </rPh>
    <phoneticPr fontId="4"/>
  </si>
  <si>
    <t>※薄黄色のセルの必要箇所に入力すること。LPガスを利用する場合はLPガスと記載すること。</t>
    <rPh sb="1" eb="2">
      <t>ウス</t>
    </rPh>
    <rPh sb="2" eb="4">
      <t>キイロ</t>
    </rPh>
    <rPh sb="8" eb="10">
      <t>ヒツヨウ</t>
    </rPh>
    <rPh sb="10" eb="12">
      <t>カショ</t>
    </rPh>
    <rPh sb="13" eb="15">
      <t>ニュウリョク</t>
    </rPh>
    <rPh sb="25" eb="27">
      <t>リヨウ</t>
    </rPh>
    <rPh sb="29" eb="31">
      <t>バアイ</t>
    </rPh>
    <rPh sb="37" eb="39">
      <t>キサイ</t>
    </rPh>
    <phoneticPr fontId="4"/>
  </si>
  <si>
    <r>
      <t>■都市ガス消費量総括表(m</t>
    </r>
    <r>
      <rPr>
        <vertAlign val="superscript"/>
        <sz val="10"/>
        <rFont val="ＭＳ Ｐゴシック"/>
        <family val="3"/>
        <charset val="128"/>
      </rPr>
      <t>3</t>
    </r>
    <r>
      <rPr>
        <sz val="10"/>
        <rFont val="ＭＳ Ｐゴシック"/>
        <family val="3"/>
        <charset val="128"/>
      </rPr>
      <t>)</t>
    </r>
    <rPh sb="1" eb="3">
      <t>トシ</t>
    </rPh>
    <rPh sb="5" eb="7">
      <t>ショウヒ</t>
    </rPh>
    <rPh sb="7" eb="8">
      <t>リョウ</t>
    </rPh>
    <rPh sb="8" eb="10">
      <t>ソウカツ</t>
    </rPh>
    <rPh sb="10" eb="11">
      <t>ヒョウ</t>
    </rPh>
    <phoneticPr fontId="4"/>
  </si>
  <si>
    <r>
      <t>■LPガス消費量総括表(m</t>
    </r>
    <r>
      <rPr>
        <vertAlign val="superscript"/>
        <sz val="10"/>
        <rFont val="ＭＳ Ｐゴシック"/>
        <family val="3"/>
        <charset val="128"/>
      </rPr>
      <t>3</t>
    </r>
    <r>
      <rPr>
        <sz val="10"/>
        <rFont val="ＭＳ Ｐゴシック"/>
        <family val="3"/>
        <charset val="128"/>
      </rPr>
      <t>)</t>
    </r>
    <rPh sb="5" eb="7">
      <t>ショウヒ</t>
    </rPh>
    <rPh sb="7" eb="8">
      <t>リョウ</t>
    </rPh>
    <rPh sb="8" eb="10">
      <t>ソウカツ</t>
    </rPh>
    <rPh sb="10" eb="11">
      <t>ヒョウ</t>
    </rPh>
    <phoneticPr fontId="4"/>
  </si>
  <si>
    <t>都市ガス消費原単位</t>
    <rPh sb="0" eb="2">
      <t>トシ</t>
    </rPh>
    <rPh sb="4" eb="6">
      <t>ショウヒ</t>
    </rPh>
    <rPh sb="6" eb="9">
      <t>ゲンタンイ</t>
    </rPh>
    <phoneticPr fontId="4"/>
  </si>
  <si>
    <r>
      <t>都市ガス使用量(m</t>
    </r>
    <r>
      <rPr>
        <vertAlign val="superscript"/>
        <sz val="10"/>
        <rFont val="ＭＳ Ｐゴシック"/>
        <family val="3"/>
        <charset val="128"/>
      </rPr>
      <t>3</t>
    </r>
    <r>
      <rPr>
        <sz val="10"/>
        <rFont val="ＭＳ Ｐゴシック"/>
        <family val="3"/>
        <charset val="128"/>
      </rPr>
      <t>)</t>
    </r>
    <rPh sb="0" eb="2">
      <t>トシ</t>
    </rPh>
    <rPh sb="4" eb="7">
      <t>シヨウリョウ</t>
    </rPh>
    <phoneticPr fontId="4"/>
  </si>
  <si>
    <t>LPガス消費原単位</t>
    <rPh sb="4" eb="6">
      <t>ショウヒ</t>
    </rPh>
    <rPh sb="6" eb="9">
      <t>ゲンタンイ</t>
    </rPh>
    <phoneticPr fontId="4"/>
  </si>
  <si>
    <r>
      <t>LPガス使用量(m</t>
    </r>
    <r>
      <rPr>
        <vertAlign val="superscript"/>
        <sz val="10"/>
        <rFont val="ＭＳ Ｐゴシック"/>
        <family val="3"/>
        <charset val="128"/>
      </rPr>
      <t>3</t>
    </r>
    <r>
      <rPr>
        <sz val="10"/>
        <rFont val="ＭＳ Ｐゴシック"/>
        <family val="3"/>
        <charset val="128"/>
      </rPr>
      <t>)</t>
    </r>
    <rPh sb="4" eb="7">
      <t>シヨウリョウ</t>
    </rPh>
    <phoneticPr fontId="4"/>
  </si>
  <si>
    <t>都市ガス料金の種別</t>
    <rPh sb="0" eb="2">
      <t>トシ</t>
    </rPh>
    <rPh sb="4" eb="6">
      <t>リョウキン</t>
    </rPh>
    <rPh sb="7" eb="9">
      <t>シュベツ</t>
    </rPh>
    <phoneticPr fontId="4"/>
  </si>
  <si>
    <t>LPガス料金の種別</t>
    <rPh sb="4" eb="6">
      <t>リョウキン</t>
    </rPh>
    <rPh sb="7" eb="9">
      <t>シュベツ</t>
    </rPh>
    <phoneticPr fontId="4"/>
  </si>
  <si>
    <t>都市ガス料金</t>
    <rPh sb="0" eb="2">
      <t>トシ</t>
    </rPh>
    <rPh sb="4" eb="6">
      <t>リョウキン</t>
    </rPh>
    <phoneticPr fontId="1"/>
  </si>
  <si>
    <t>LPガス料金</t>
    <rPh sb="4" eb="6">
      <t>リョウキン</t>
    </rPh>
    <phoneticPr fontId="1"/>
  </si>
  <si>
    <t>平成30年　 月　　日</t>
    <rPh sb="0" eb="2">
      <t>ヘイセイ</t>
    </rPh>
    <rPh sb="7" eb="8">
      <t>ガツ</t>
    </rPh>
    <rPh sb="10" eb="11">
      <t>ニチ</t>
    </rPh>
    <phoneticPr fontId="4"/>
  </si>
  <si>
    <t>※LPガスを利用する場合はLPガスと記載すること。</t>
    <rPh sb="6" eb="8">
      <t>リヨウ</t>
    </rPh>
    <rPh sb="10" eb="12">
      <t>バアイ</t>
    </rPh>
    <rPh sb="18" eb="20">
      <t>キサイ</t>
    </rPh>
    <phoneticPr fontId="4"/>
  </si>
  <si>
    <t>ガス</t>
    <phoneticPr fontId="4"/>
  </si>
  <si>
    <t>（kW）</t>
    <phoneticPr fontId="4"/>
  </si>
  <si>
    <t>（kW）</t>
    <phoneticPr fontId="4"/>
  </si>
  <si>
    <t>０１</t>
    <phoneticPr fontId="1"/>
  </si>
  <si>
    <t>０２</t>
    <phoneticPr fontId="1"/>
  </si>
  <si>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</si>
  <si>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</si>
  <si>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</si>
  <si>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</si>
  <si>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</si>
  <si>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</si>
  <si>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</si>
  <si>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</si>
  <si>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</si>
  <si>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</si>
  <si>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</si>
  <si>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※最大電力算定時は，「月別負荷率」にかかわらず，当該校における普通教室（特別教室等を除く）の全室が一斉運転するものとして，算定すること。</t>
    <phoneticPr fontId="4"/>
  </si>
  <si>
    <t>（MW）</t>
    <phoneticPr fontId="4"/>
  </si>
  <si>
    <t>（MW）</t>
    <phoneticPr fontId="4"/>
  </si>
  <si>
    <r>
      <t>(m</t>
    </r>
    <r>
      <rPr>
        <vertAlign val="superscript"/>
        <sz val="10"/>
        <rFont val="ＭＳ Ｐゴシック"/>
        <family val="3"/>
        <charset val="128"/>
      </rPr>
      <t>3</t>
    </r>
    <r>
      <rPr>
        <sz val="10"/>
        <rFont val="ＭＳ Ｐゴシック"/>
        <family val="3"/>
        <charset val="128"/>
      </rPr>
      <t>/kW)</t>
    </r>
    <phoneticPr fontId="4"/>
  </si>
  <si>
    <r>
      <t>(m</t>
    </r>
    <r>
      <rPr>
        <vertAlign val="superscript"/>
        <sz val="10"/>
        <rFont val="ＭＳ Ｐゴシック"/>
        <family val="3"/>
        <charset val="128"/>
      </rPr>
      <t>3</t>
    </r>
    <r>
      <rPr>
        <sz val="10"/>
        <rFont val="ＭＳ Ｐゴシック"/>
        <family val="3"/>
        <charset val="128"/>
      </rPr>
      <t>/kW)</t>
    </r>
    <phoneticPr fontId="4"/>
  </si>
  <si>
    <t>kW</t>
    <phoneticPr fontId="4"/>
  </si>
  <si>
    <t>×</t>
    <phoneticPr fontId="4"/>
  </si>
  <si>
    <t>(</t>
    <phoneticPr fontId="4"/>
  </si>
  <si>
    <t>+</t>
    <phoneticPr fontId="4"/>
  </si>
  <si>
    <t>kWh</t>
    <phoneticPr fontId="4"/>
  </si>
  <si>
    <t>kWh</t>
    <phoneticPr fontId="4"/>
  </si>
  <si>
    <t>(</t>
    <phoneticPr fontId="4"/>
  </si>
  <si>
    <t>+</t>
    <phoneticPr fontId="4"/>
  </si>
  <si>
    <r>
      <t>m</t>
    </r>
    <r>
      <rPr>
        <vertAlign val="superscript"/>
        <sz val="10"/>
        <rFont val="ＭＳ Ｐゴシック"/>
        <family val="3"/>
        <charset val="128"/>
      </rPr>
      <t>3</t>
    </r>
    <r>
      <rPr>
        <sz val="10"/>
        <rFont val="ＭＳ Ｐゴシック"/>
        <family val="3"/>
        <charset val="128"/>
      </rPr>
      <t>　</t>
    </r>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</si>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</sst>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0"/>
    <numFmt numFmtId="178" formatCode="0.00_ "/>
    <numFmt numFmtId="179" formatCode="0.000_ "/>
    <numFmt numFmtId="180" formatCode="#,##0.0;[Red]\-#,##0.0"/>
    <numFmt numFmtId="181" formatCode="0.0000_ "/>
    <numFmt numFmtId="182" formatCode="yyyy&quot;年&quot;"/>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vertAlign val="superscript"/>
      <sz val="1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sz val="16"/>
      <name val="ＭＳ Ｐ明朝"/>
      <family val="1"/>
      <charset val="128"/>
    </font>
    <font>
      <sz val="10.5"/>
      <color theme="1"/>
      <name val="ＭＳ Ｐ明朝"/>
      <family val="2"/>
      <charset val="128"/>
    </font>
    <font>
      <b/>
      <sz val="14"/>
      <name val="ＭＳ Ｐ明朝"/>
      <family val="1"/>
      <charset val="128"/>
    </font>
    <font>
      <sz val="11"/>
      <color indexed="10"/>
      <name val="ＭＳ Ｐ明朝"/>
      <family val="1"/>
      <charset val="128"/>
    </font>
    <font>
      <b/>
      <sz val="11"/>
      <name val="ＭＳ Ｐ明朝"/>
      <family val="1"/>
      <charset val="128"/>
    </font>
    <font>
      <sz val="11"/>
      <color theme="1"/>
      <name val="ＭＳ Ｐゴシック"/>
      <family val="2"/>
      <charset val="128"/>
      <scheme val="minor"/>
    </font>
    <font>
      <sz val="10"/>
      <color indexed="10"/>
      <name val="ＭＳ Ｐゴシック"/>
      <family val="3"/>
      <charset val="128"/>
    </font>
    <font>
      <sz val="10"/>
      <name val="ＭＳ Ｐゴシック"/>
      <family val="2"/>
      <charset val="128"/>
    </font>
    <font>
      <sz val="10"/>
      <name val="HGS創英角ｺﾞｼｯｸUB"/>
      <family val="3"/>
      <charset val="128"/>
    </font>
    <font>
      <sz val="10"/>
      <name val="ＭＳ ゴシック"/>
      <family val="3"/>
      <charset val="128"/>
    </font>
    <font>
      <sz val="6"/>
      <name val="ＭＳ Ｐ明朝"/>
      <family val="2"/>
      <charset val="128"/>
    </font>
    <font>
      <sz val="10.5"/>
      <color theme="1"/>
      <name val="ＭＳ Ｐゴシック"/>
      <family val="2"/>
      <charset val="128"/>
      <scheme val="minor"/>
    </font>
    <font>
      <sz val="10.5"/>
      <name val="ＭＳ ゴシック"/>
      <family val="3"/>
      <charset val="128"/>
    </font>
    <font>
      <sz val="9.5"/>
      <name val="ＭＳ Ｐ明朝"/>
      <family val="1"/>
      <charset val="128"/>
    </font>
    <font>
      <sz val="6"/>
      <color indexed="10"/>
      <name val="ＭＳ Ｐゴシック"/>
      <family val="3"/>
      <charset val="128"/>
    </font>
    <font>
      <sz val="6"/>
      <color rgb="FFFF0000"/>
      <name val="ＭＳ Ｐゴシック"/>
      <family val="3"/>
      <charset val="128"/>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indexed="65"/>
        <bgColor indexed="64"/>
      </patternFill>
    </fill>
    <fill>
      <patternFill patternType="solid">
        <fgColor rgb="FFFFFF99"/>
        <bgColor indexed="64"/>
      </patternFill>
    </fill>
    <fill>
      <patternFill patternType="solid">
        <fgColor theme="0" tint="-0.1498458815271462"/>
        <bgColor indexed="64"/>
      </patternFill>
    </fill>
    <fill>
      <patternFill patternType="solid">
        <fgColor theme="8" tint="0.79998168889431442"/>
        <bgColor indexed="64"/>
      </patternFill>
    </fill>
  </fills>
  <borders count="2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double">
        <color indexed="64"/>
      </top>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bottom style="thin">
        <color indexed="64"/>
      </bottom>
      <diagonal style="hair">
        <color indexed="64"/>
      </diagonal>
    </border>
    <border diagonalUp="1">
      <left style="thin">
        <color indexed="64"/>
      </left>
      <right style="double">
        <color indexed="64"/>
      </right>
      <top/>
      <bottom style="thin">
        <color indexed="64"/>
      </bottom>
      <diagonal style="hair">
        <color indexed="64"/>
      </diagonal>
    </border>
    <border>
      <left style="hair">
        <color indexed="64"/>
      </left>
      <right style="hair">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19" fillId="0" borderId="0" applyFont="0" applyFill="0" applyBorder="0" applyAlignment="0" applyProtection="0">
      <alignment vertical="center"/>
    </xf>
    <xf numFmtId="38" fontId="23" fillId="0" borderId="0" applyFont="0" applyFill="0" applyBorder="0" applyAlignment="0" applyProtection="0">
      <alignment vertical="center"/>
    </xf>
  </cellStyleXfs>
  <cellXfs count="955">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12" xfId="1" applyFont="1" applyFill="1" applyBorder="1" applyAlignment="1">
      <alignment horizontal="center" vertical="center"/>
    </xf>
    <xf numFmtId="0" fontId="3" fillId="0" borderId="13" xfId="1" applyFont="1" applyFill="1" applyBorder="1"/>
    <xf numFmtId="0" fontId="3" fillId="0" borderId="14" xfId="1" applyFont="1" applyFill="1" applyBorder="1"/>
    <xf numFmtId="0" fontId="3" fillId="0" borderId="16" xfId="1" applyFont="1" applyFill="1" applyBorder="1"/>
    <xf numFmtId="0" fontId="3" fillId="0" borderId="18" xfId="1" applyFont="1" applyFill="1" applyBorder="1"/>
    <xf numFmtId="0" fontId="3" fillId="0" borderId="19" xfId="1" applyFont="1" applyFill="1" applyBorder="1" applyAlignment="1">
      <alignment horizontal="center" vertical="center"/>
    </xf>
    <xf numFmtId="0" fontId="3" fillId="0" borderId="20" xfId="1" applyFont="1" applyFill="1" applyBorder="1"/>
    <xf numFmtId="0" fontId="3" fillId="0" borderId="21" xfId="1" applyFont="1" applyFill="1" applyBorder="1"/>
    <xf numFmtId="0" fontId="3" fillId="0" borderId="22" xfId="1" applyFont="1" applyFill="1" applyBorder="1"/>
    <xf numFmtId="0" fontId="3" fillId="0" borderId="24" xfId="1" applyFont="1" applyFill="1" applyBorder="1"/>
    <xf numFmtId="0" fontId="3" fillId="0" borderId="25" xfId="1" applyFont="1" applyFill="1" applyBorder="1" applyAlignment="1">
      <alignment shrinkToFit="1"/>
    </xf>
    <xf numFmtId="0" fontId="3" fillId="0" borderId="27" xfId="1" applyFont="1" applyFill="1" applyBorder="1"/>
    <xf numFmtId="0" fontId="3" fillId="0" borderId="25" xfId="1" applyFont="1" applyFill="1" applyBorder="1"/>
    <xf numFmtId="0" fontId="3" fillId="0" borderId="28" xfId="1" applyFont="1" applyFill="1" applyBorder="1"/>
    <xf numFmtId="0" fontId="3" fillId="0" borderId="29" xfId="1" applyFont="1" applyFill="1" applyBorder="1" applyAlignment="1">
      <alignment horizontal="center" vertical="center"/>
    </xf>
    <xf numFmtId="0" fontId="3" fillId="0" borderId="30" xfId="1" applyFont="1" applyFill="1" applyBorder="1"/>
    <xf numFmtId="0" fontId="3" fillId="0" borderId="31" xfId="1" applyFont="1" applyFill="1" applyBorder="1"/>
    <xf numFmtId="0" fontId="3" fillId="0" borderId="32" xfId="1" applyFont="1" applyFill="1" applyBorder="1"/>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applyAlignment="1">
      <alignment horizontal="center" vertical="center"/>
    </xf>
    <xf numFmtId="0" fontId="3" fillId="0" borderId="39" xfId="1" applyFont="1" applyFill="1" applyBorder="1"/>
    <xf numFmtId="0" fontId="3" fillId="0" borderId="41" xfId="1" applyFont="1" applyFill="1" applyBorder="1" applyAlignment="1">
      <alignment horizontal="center" vertical="center"/>
    </xf>
    <xf numFmtId="0" fontId="3" fillId="0" borderId="42" xfId="1" applyFont="1" applyFill="1" applyBorder="1"/>
    <xf numFmtId="0" fontId="3" fillId="0" borderId="43" xfId="1" applyFont="1" applyFill="1" applyBorder="1"/>
    <xf numFmtId="0" fontId="3" fillId="0" borderId="44" xfId="1" applyFont="1" applyFill="1" applyBorder="1"/>
    <xf numFmtId="0" fontId="3" fillId="0" borderId="45"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29" xfId="1" applyFont="1" applyBorder="1" applyAlignment="1">
      <alignment horizontal="left"/>
    </xf>
    <xf numFmtId="0" fontId="3" fillId="0" borderId="46" xfId="1" applyFont="1" applyBorder="1" applyAlignment="1">
      <alignment horizontal="left"/>
    </xf>
    <xf numFmtId="0" fontId="3" fillId="0" borderId="47" xfId="1" applyFont="1" applyBorder="1" applyAlignment="1"/>
    <xf numFmtId="0" fontId="3" fillId="0" borderId="19" xfId="1" applyFont="1" applyBorder="1"/>
    <xf numFmtId="0" fontId="3" fillId="0" borderId="0" xfId="1" applyFont="1" applyBorder="1"/>
    <xf numFmtId="0" fontId="3" fillId="0" borderId="48" xfId="1" applyFont="1" applyBorder="1"/>
    <xf numFmtId="0" fontId="3" fillId="0" borderId="20" xfId="1" applyFont="1" applyBorder="1"/>
    <xf numFmtId="0" fontId="3" fillId="0" borderId="49" xfId="1" applyFont="1" applyBorder="1"/>
    <xf numFmtId="0" fontId="3" fillId="0" borderId="21" xfId="1" applyFont="1" applyBorder="1"/>
    <xf numFmtId="0" fontId="3" fillId="0" borderId="22" xfId="1" applyFont="1" applyBorder="1"/>
    <xf numFmtId="0" fontId="3" fillId="0" borderId="24" xfId="1" applyFont="1" applyBorder="1"/>
    <xf numFmtId="0" fontId="3" fillId="0" borderId="30" xfId="1" applyFont="1" applyBorder="1"/>
    <xf numFmtId="0" fontId="3" fillId="0" borderId="31" xfId="1" applyFont="1" applyBorder="1"/>
    <xf numFmtId="0" fontId="3" fillId="0" borderId="32" xfId="1" applyFont="1" applyBorder="1"/>
    <xf numFmtId="0" fontId="3" fillId="0" borderId="29" xfId="1" applyFont="1" applyBorder="1"/>
    <xf numFmtId="0" fontId="3" fillId="0" borderId="46" xfId="1" applyFont="1" applyBorder="1"/>
    <xf numFmtId="0" fontId="3" fillId="0" borderId="51" xfId="1" applyFont="1" applyBorder="1"/>
    <xf numFmtId="0" fontId="3" fillId="0" borderId="52" xfId="1" applyFont="1" applyBorder="1"/>
    <xf numFmtId="0" fontId="3" fillId="0" borderId="53" xfId="1" applyFont="1" applyBorder="1"/>
    <xf numFmtId="0" fontId="3" fillId="0" borderId="47" xfId="1" applyFont="1" applyBorder="1"/>
    <xf numFmtId="0" fontId="3" fillId="0" borderId="38" xfId="1" applyFont="1" applyBorder="1"/>
    <xf numFmtId="0" fontId="3" fillId="0" borderId="36" xfId="1" applyFont="1" applyBorder="1"/>
    <xf numFmtId="0" fontId="3" fillId="0" borderId="34" xfId="1" applyFont="1" applyBorder="1"/>
    <xf numFmtId="0" fontId="3" fillId="0" borderId="35" xfId="1" applyFont="1" applyBorder="1"/>
    <xf numFmtId="0" fontId="3" fillId="0" borderId="37" xfId="1" applyFont="1" applyBorder="1"/>
    <xf numFmtId="0" fontId="3" fillId="0" borderId="41" xfId="1" applyFont="1" applyBorder="1"/>
    <xf numFmtId="0" fontId="3" fillId="0" borderId="55" xfId="1" applyFont="1" applyBorder="1"/>
    <xf numFmtId="0" fontId="3" fillId="0" borderId="56" xfId="1" applyFont="1" applyBorder="1"/>
    <xf numFmtId="0" fontId="3" fillId="0" borderId="57" xfId="1" applyFont="1" applyBorder="1"/>
    <xf numFmtId="0" fontId="3" fillId="0" borderId="58" xfId="1" applyFont="1" applyBorder="1"/>
    <xf numFmtId="0" fontId="3" fillId="0" borderId="39" xfId="1" applyFont="1" applyBorder="1"/>
    <xf numFmtId="0" fontId="5" fillId="0" borderId="0" xfId="1" applyFont="1"/>
    <xf numFmtId="0" fontId="5" fillId="0" borderId="0" xfId="1" applyFont="1" applyFill="1"/>
    <xf numFmtId="0" fontId="2" fillId="0" borderId="0" xfId="1" applyAlignment="1">
      <alignment vertical="center"/>
    </xf>
    <xf numFmtId="0" fontId="2" fillId="0" borderId="0" xfId="1" applyAlignment="1">
      <alignment horizontal="center" vertical="center"/>
    </xf>
    <xf numFmtId="176" fontId="2" fillId="0" borderId="53" xfId="1" applyNumberFormat="1" applyBorder="1" applyAlignment="1">
      <alignment horizontal="center" vertical="center"/>
    </xf>
    <xf numFmtId="0" fontId="2" fillId="3" borderId="54" xfId="1" applyFill="1" applyBorder="1" applyAlignment="1">
      <alignment horizontal="center" vertical="center"/>
    </xf>
    <xf numFmtId="38" fontId="0" fillId="0" borderId="54" xfId="2" applyFont="1" applyBorder="1" applyAlignment="1">
      <alignment horizontal="center" vertical="center"/>
    </xf>
    <xf numFmtId="0" fontId="2" fillId="3" borderId="53" xfId="1" applyFill="1" applyBorder="1" applyAlignment="1">
      <alignment horizontal="center" vertical="center"/>
    </xf>
    <xf numFmtId="176" fontId="2" fillId="0" borderId="54" xfId="1" applyNumberFormat="1" applyBorder="1" applyAlignment="1">
      <alignment horizontal="center" vertical="center"/>
    </xf>
    <xf numFmtId="0" fontId="2" fillId="3" borderId="39" xfId="1" applyFill="1" applyBorder="1" applyAlignment="1">
      <alignment horizontal="center" vertical="center"/>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177" fontId="2" fillId="0" borderId="99" xfId="1" applyNumberFormat="1" applyFont="1" applyBorder="1" applyAlignment="1">
      <alignment horizontal="center" vertical="center"/>
    </xf>
    <xf numFmtId="177" fontId="2" fillId="0" borderId="100" xfId="1" applyNumberFormat="1" applyFont="1" applyBorder="1" applyAlignment="1">
      <alignment horizontal="center" vertical="center"/>
    </xf>
    <xf numFmtId="177" fontId="2" fillId="0" borderId="103" xfId="1" applyNumberFormat="1" applyFont="1" applyBorder="1" applyAlignment="1">
      <alignment horizontal="center" vertical="center"/>
    </xf>
    <xf numFmtId="177" fontId="2" fillId="0" borderId="50" xfId="1" applyNumberFormat="1" applyFont="1" applyBorder="1" applyAlignment="1">
      <alignment horizontal="center" vertical="center"/>
    </xf>
    <xf numFmtId="177" fontId="2" fillId="0" borderId="105" xfId="1" applyNumberFormat="1" applyFont="1" applyBorder="1" applyAlignment="1">
      <alignment horizontal="center" vertical="center"/>
    </xf>
    <xf numFmtId="177" fontId="2" fillId="0" borderId="106" xfId="1" applyNumberFormat="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2" fillId="0" borderId="40" xfId="1" applyFont="1" applyBorder="1" applyAlignment="1">
      <alignment vertical="center"/>
    </xf>
    <xf numFmtId="0" fontId="5" fillId="0" borderId="20" xfId="1" applyFont="1" applyBorder="1" applyAlignment="1">
      <alignment horizontal="center" vertical="center"/>
    </xf>
    <xf numFmtId="0" fontId="5" fillId="0" borderId="86" xfId="1" applyFont="1" applyBorder="1" applyAlignment="1">
      <alignment horizontal="center" vertical="center"/>
    </xf>
    <xf numFmtId="0" fontId="5" fillId="0" borderId="111" xfId="1" applyFont="1" applyBorder="1" applyAlignment="1">
      <alignment horizontal="center" vertical="center"/>
    </xf>
    <xf numFmtId="0" fontId="5" fillId="0" borderId="0" xfId="1" applyFont="1" applyBorder="1" applyAlignment="1">
      <alignment horizontal="center" vertical="center"/>
    </xf>
    <xf numFmtId="0" fontId="5" fillId="0" borderId="85" xfId="1" applyFont="1" applyBorder="1" applyAlignment="1">
      <alignment horizontal="center" vertical="center"/>
    </xf>
    <xf numFmtId="0" fontId="5" fillId="0" borderId="78" xfId="1" applyFont="1" applyBorder="1" applyAlignment="1">
      <alignment horizontal="center" vertical="center"/>
    </xf>
    <xf numFmtId="0" fontId="5" fillId="0" borderId="114" xfId="1" applyFont="1" applyBorder="1" applyAlignment="1">
      <alignment horizontal="center" vertical="center"/>
    </xf>
    <xf numFmtId="0" fontId="5" fillId="0" borderId="8"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5" fillId="0" borderId="81" xfId="1" quotePrefix="1" applyFont="1" applyBorder="1" applyAlignment="1">
      <alignment horizontal="center" vertical="center"/>
    </xf>
    <xf numFmtId="0" fontId="5" fillId="0" borderId="81" xfId="1" applyFont="1" applyBorder="1" applyAlignment="1">
      <alignment horizontal="center" vertical="center"/>
    </xf>
    <xf numFmtId="0" fontId="5" fillId="0" borderId="35" xfId="1" applyFont="1" applyBorder="1" applyAlignment="1">
      <alignment horizontal="left" vertical="center"/>
    </xf>
    <xf numFmtId="0" fontId="5" fillId="0" borderId="36" xfId="1" quotePrefix="1" applyFont="1" applyBorder="1" applyAlignment="1">
      <alignment horizontal="center" vertical="center"/>
    </xf>
    <xf numFmtId="38" fontId="0" fillId="0" borderId="40" xfId="2" applyFont="1" applyBorder="1" applyAlignment="1">
      <alignment horizontal="center" vertical="center"/>
    </xf>
    <xf numFmtId="0" fontId="2" fillId="3" borderId="40" xfId="1" applyFill="1" applyBorder="1" applyAlignment="1">
      <alignment horizontal="center" vertical="center"/>
    </xf>
    <xf numFmtId="176" fontId="2" fillId="0" borderId="39" xfId="1" applyNumberFormat="1" applyBorder="1" applyAlignment="1">
      <alignment horizontal="center" vertical="center"/>
    </xf>
    <xf numFmtId="0" fontId="6" fillId="0" borderId="0" xfId="1" applyFont="1" applyAlignment="1">
      <alignment horizontal="right" vertical="center"/>
    </xf>
    <xf numFmtId="176" fontId="2" fillId="0" borderId="40" xfId="1" applyNumberFormat="1" applyBorder="1" applyAlignment="1">
      <alignment horizontal="center" vertical="center"/>
    </xf>
    <xf numFmtId="0" fontId="13" fillId="0" borderId="0" xfId="5" applyFont="1" applyAlignment="1">
      <alignment vertical="top"/>
    </xf>
    <xf numFmtId="0" fontId="13" fillId="2" borderId="0" xfId="5" applyFont="1" applyFill="1" applyAlignment="1">
      <alignment vertical="top"/>
    </xf>
    <xf numFmtId="0" fontId="13" fillId="2" borderId="0" xfId="5" applyFont="1" applyFill="1" applyAlignment="1">
      <alignment vertical="top" wrapText="1"/>
    </xf>
    <xf numFmtId="0" fontId="13" fillId="2" borderId="39" xfId="5" applyFont="1" applyFill="1" applyBorder="1" applyAlignment="1">
      <alignment vertical="top" wrapText="1"/>
    </xf>
    <xf numFmtId="0" fontId="13" fillId="2" borderId="64" xfId="5" applyFont="1" applyFill="1" applyBorder="1" applyAlignment="1">
      <alignment vertical="top"/>
    </xf>
    <xf numFmtId="0" fontId="13" fillId="2" borderId="63" xfId="5" applyFont="1" applyFill="1" applyBorder="1" applyAlignment="1">
      <alignment vertical="top"/>
    </xf>
    <xf numFmtId="0" fontId="13" fillId="5" borderId="0" xfId="5" applyFont="1" applyFill="1" applyAlignment="1"/>
    <xf numFmtId="0" fontId="13" fillId="2" borderId="0" xfId="5" applyFont="1" applyFill="1" applyAlignment="1"/>
    <xf numFmtId="0" fontId="13" fillId="2" borderId="178" xfId="5" applyFont="1" applyFill="1" applyBorder="1" applyAlignment="1"/>
    <xf numFmtId="0" fontId="14" fillId="0" borderId="0" xfId="5" applyFont="1" applyAlignment="1"/>
    <xf numFmtId="0" fontId="14" fillId="5" borderId="0" xfId="5" applyFont="1" applyFill="1" applyAlignment="1"/>
    <xf numFmtId="0" fontId="14" fillId="2" borderId="0" xfId="5" applyFont="1" applyFill="1" applyAlignment="1"/>
    <xf numFmtId="0" fontId="13" fillId="5" borderId="0" xfId="5" applyFont="1" applyFill="1" applyAlignment="1">
      <alignment vertical="top"/>
    </xf>
    <xf numFmtId="0" fontId="13" fillId="2" borderId="178" xfId="5" applyFont="1" applyFill="1" applyBorder="1" applyAlignment="1">
      <alignment vertical="top"/>
    </xf>
    <xf numFmtId="0" fontId="13" fillId="0" borderId="0" xfId="5" applyFont="1" applyAlignment="1">
      <alignment horizontal="left" vertical="top" wrapText="1"/>
    </xf>
    <xf numFmtId="0" fontId="13" fillId="0" borderId="0" xfId="5" applyFont="1" applyAlignment="1" applyProtection="1">
      <protection locked="0"/>
    </xf>
    <xf numFmtId="0" fontId="13" fillId="0" borderId="0" xfId="5" applyFont="1" applyBorder="1" applyAlignment="1" applyProtection="1">
      <protection locked="0"/>
    </xf>
    <xf numFmtId="0" fontId="13" fillId="0" borderId="0" xfId="5" applyFont="1" applyBorder="1" applyAlignment="1"/>
    <xf numFmtId="0" fontId="10" fillId="2" borderId="39" xfId="5" applyFont="1" applyFill="1" applyBorder="1" applyAlignment="1">
      <alignment vertical="top" wrapText="1"/>
    </xf>
    <xf numFmtId="0" fontId="14" fillId="0" borderId="0" xfId="5" applyFont="1" applyAlignment="1">
      <alignment vertical="top"/>
    </xf>
    <xf numFmtId="0" fontId="13" fillId="0" borderId="0" xfId="5" applyFont="1" applyFill="1" applyBorder="1" applyAlignment="1"/>
    <xf numFmtId="0" fontId="13" fillId="0" borderId="0" xfId="5" applyFont="1" applyAlignment="1"/>
    <xf numFmtId="0" fontId="13" fillId="0" borderId="61" xfId="5" applyFont="1" applyBorder="1" applyAlignment="1" applyProtection="1">
      <alignment horizontal="left" vertical="top" wrapText="1"/>
      <protection locked="0"/>
    </xf>
    <xf numFmtId="0" fontId="13" fillId="0" borderId="0" xfId="5" applyFont="1" applyBorder="1" applyAlignment="1" applyProtection="1">
      <alignment horizontal="left" vertical="top" wrapText="1"/>
      <protection locked="0"/>
    </xf>
    <xf numFmtId="0" fontId="14" fillId="0" borderId="0" xfId="5" applyFont="1" applyBorder="1" applyAlignment="1">
      <alignment horizontal="left" vertical="center"/>
    </xf>
    <xf numFmtId="0" fontId="13" fillId="0" borderId="0" xfId="5" applyFont="1" applyAlignment="1">
      <alignment horizontal="left" vertical="top"/>
    </xf>
    <xf numFmtId="0" fontId="14" fillId="0" borderId="0" xfId="5" applyFont="1" applyBorder="1" applyAlignment="1">
      <alignment vertical="top"/>
    </xf>
    <xf numFmtId="0" fontId="14" fillId="0" borderId="46" xfId="5" applyFont="1" applyBorder="1" applyAlignment="1">
      <alignment vertical="top"/>
    </xf>
    <xf numFmtId="0" fontId="13" fillId="0" borderId="0" xfId="5" applyFont="1" applyBorder="1" applyAlignment="1">
      <alignment horizontal="left" vertical="center"/>
    </xf>
    <xf numFmtId="0" fontId="13" fillId="0" borderId="20" xfId="5" applyFont="1" applyBorder="1" applyAlignment="1" applyProtection="1">
      <alignment horizontal="left" vertical="top" wrapText="1"/>
      <protection locked="0"/>
    </xf>
    <xf numFmtId="0" fontId="13" fillId="0" borderId="54" xfId="5" applyFont="1" applyBorder="1" applyAlignment="1" applyProtection="1">
      <alignment horizontal="left" vertical="top" wrapText="1"/>
      <protection locked="0"/>
    </xf>
    <xf numFmtId="0" fontId="14" fillId="2" borderId="178" xfId="5" applyFont="1" applyFill="1" applyBorder="1" applyAlignment="1">
      <alignment vertical="top"/>
    </xf>
    <xf numFmtId="0" fontId="14" fillId="2" borderId="0" xfId="5" applyFont="1" applyFill="1" applyAlignment="1">
      <alignment vertical="top"/>
    </xf>
    <xf numFmtId="0" fontId="14" fillId="5" borderId="0" xfId="5" applyFont="1" applyFill="1" applyAlignment="1">
      <alignment vertical="top"/>
    </xf>
    <xf numFmtId="0" fontId="16" fillId="0" borderId="0" xfId="5" applyFont="1" applyAlignment="1"/>
    <xf numFmtId="0" fontId="16" fillId="2" borderId="178" xfId="5" applyFont="1" applyFill="1" applyBorder="1" applyAlignment="1"/>
    <xf numFmtId="0" fontId="16" fillId="2" borderId="0" xfId="5" applyFont="1" applyFill="1" applyAlignment="1"/>
    <xf numFmtId="0" fontId="16" fillId="0" borderId="0" xfId="5" applyFont="1" applyAlignment="1" applyProtection="1">
      <alignment horizontal="center"/>
      <protection locked="0"/>
    </xf>
    <xf numFmtId="0" fontId="16" fillId="0" borderId="0" xfId="5" applyFont="1" applyAlignment="1">
      <alignment wrapText="1"/>
    </xf>
    <xf numFmtId="0" fontId="13" fillId="0" borderId="0" xfId="5" applyFont="1" applyBorder="1" applyAlignment="1" applyProtection="1">
      <alignment wrapText="1"/>
      <protection locked="0"/>
    </xf>
    <xf numFmtId="0" fontId="13" fillId="2" borderId="0" xfId="5" applyFont="1" applyFill="1" applyAlignment="1">
      <alignment wrapText="1"/>
    </xf>
    <xf numFmtId="0" fontId="10" fillId="2" borderId="39" xfId="5" applyFont="1" applyFill="1" applyBorder="1" applyAlignment="1">
      <alignment wrapText="1"/>
    </xf>
    <xf numFmtId="0" fontId="13" fillId="0" borderId="0" xfId="5" applyFont="1" applyAlignment="1">
      <alignment wrapText="1"/>
    </xf>
    <xf numFmtId="0" fontId="13" fillId="0" borderId="0" xfId="5" applyFont="1" applyFill="1" applyBorder="1" applyAlignment="1">
      <alignment horizontal="left"/>
    </xf>
    <xf numFmtId="0" fontId="16" fillId="0" borderId="0" xfId="5" applyFont="1" applyBorder="1" applyAlignment="1"/>
    <xf numFmtId="0" fontId="13" fillId="2" borderId="0" xfId="5" applyFont="1" applyFill="1" applyBorder="1" applyAlignment="1"/>
    <xf numFmtId="0" fontId="14" fillId="2" borderId="0" xfId="5" applyFont="1" applyFill="1" applyBorder="1" applyAlignment="1"/>
    <xf numFmtId="0" fontId="13" fillId="0" borderId="0" xfId="5" applyFont="1" applyFill="1" applyBorder="1" applyAlignment="1">
      <alignment horizontal="left" wrapText="1"/>
    </xf>
    <xf numFmtId="0" fontId="14" fillId="0" borderId="0" xfId="1" applyFont="1" applyFill="1" applyAlignment="1">
      <alignment vertical="top"/>
    </xf>
    <xf numFmtId="0" fontId="14" fillId="0" borderId="0" xfId="1" applyFont="1" applyFill="1" applyAlignment="1">
      <alignment horizontal="center" vertical="top" wrapText="1"/>
    </xf>
    <xf numFmtId="0" fontId="16" fillId="0" borderId="0" xfId="1" applyFont="1" applyAlignment="1">
      <alignment horizontal="right" vertical="top"/>
    </xf>
    <xf numFmtId="0" fontId="13" fillId="0" borderId="0" xfId="1" applyFont="1"/>
    <xf numFmtId="0" fontId="16" fillId="0" borderId="0" xfId="5" applyFont="1" applyFill="1" applyAlignment="1" applyProtection="1">
      <alignment horizontal="right" vertical="top"/>
      <protection locked="0"/>
    </xf>
    <xf numFmtId="0" fontId="16" fillId="0" borderId="0" xfId="5" applyFont="1" applyFill="1" applyAlignment="1" applyProtection="1">
      <alignment vertical="top"/>
      <protection locked="0"/>
    </xf>
    <xf numFmtId="0" fontId="13" fillId="0" borderId="0" xfId="1" applyFont="1" applyAlignment="1">
      <alignment vertical="top"/>
    </xf>
    <xf numFmtId="0" fontId="13" fillId="0" borderId="39" xfId="1" applyFont="1" applyFill="1" applyBorder="1" applyAlignment="1">
      <alignment vertical="center" wrapText="1"/>
    </xf>
    <xf numFmtId="0" fontId="13" fillId="0" borderId="39" xfId="1" applyFont="1" applyBorder="1" applyAlignment="1">
      <alignment vertical="center"/>
    </xf>
    <xf numFmtId="0" fontId="13" fillId="0" borderId="39" xfId="1" applyFont="1" applyFill="1" applyBorder="1" applyAlignment="1">
      <alignment vertical="center"/>
    </xf>
    <xf numFmtId="0" fontId="14" fillId="0" borderId="46" xfId="1" applyFont="1" applyFill="1" applyBorder="1" applyAlignment="1">
      <alignment horizontal="right" vertical="top" wrapText="1"/>
    </xf>
    <xf numFmtId="0" fontId="13" fillId="10" borderId="72" xfId="1" applyFont="1" applyFill="1" applyBorder="1" applyAlignment="1">
      <alignment horizontal="center" vertical="top" wrapText="1"/>
    </xf>
    <xf numFmtId="0" fontId="13" fillId="0" borderId="53" xfId="1" applyNumberFormat="1" applyFont="1" applyFill="1" applyBorder="1" applyAlignment="1">
      <alignment horizontal="center" vertical="center" wrapText="1"/>
    </xf>
    <xf numFmtId="0" fontId="13" fillId="0" borderId="53" xfId="1" applyFont="1" applyFill="1" applyBorder="1" applyAlignment="1">
      <alignment horizontal="left" vertical="top" wrapText="1"/>
    </xf>
    <xf numFmtId="0" fontId="13" fillId="0" borderId="53" xfId="1" applyNumberFormat="1" applyFont="1" applyFill="1" applyBorder="1" applyAlignment="1">
      <alignment horizontal="left" vertical="top" wrapText="1"/>
    </xf>
    <xf numFmtId="0" fontId="13" fillId="0" borderId="53" xfId="1" applyFont="1" applyBorder="1" applyAlignment="1">
      <alignment horizontal="left" vertical="top"/>
    </xf>
    <xf numFmtId="0" fontId="13" fillId="0" borderId="0" xfId="1" applyFont="1" applyBorder="1"/>
    <xf numFmtId="0" fontId="13" fillId="0" borderId="39" xfId="1" applyNumberFormat="1" applyFont="1" applyFill="1" applyBorder="1" applyAlignment="1">
      <alignment horizontal="center" vertical="center" wrapText="1"/>
    </xf>
    <xf numFmtId="0" fontId="21" fillId="0" borderId="39" xfId="1" applyFont="1" applyFill="1" applyBorder="1" applyAlignment="1">
      <alignment horizontal="left" vertical="top" wrapText="1"/>
    </xf>
    <xf numFmtId="0" fontId="21" fillId="0" borderId="39" xfId="1" applyNumberFormat="1" applyFont="1" applyFill="1" applyBorder="1" applyAlignment="1">
      <alignment horizontal="left" vertical="top" wrapText="1"/>
    </xf>
    <xf numFmtId="0" fontId="13" fillId="0" borderId="39" xfId="1" applyFont="1" applyBorder="1" applyAlignment="1">
      <alignment horizontal="left" vertical="top"/>
    </xf>
    <xf numFmtId="0" fontId="22" fillId="0" borderId="0" xfId="1" applyFont="1" applyFill="1" applyAlignment="1">
      <alignment vertical="top" wrapText="1"/>
    </xf>
    <xf numFmtId="0" fontId="13" fillId="0" borderId="0" xfId="1" applyFont="1" applyFill="1" applyAlignment="1">
      <alignment horizontal="center" vertical="top" wrapText="1"/>
    </xf>
    <xf numFmtId="0" fontId="13" fillId="0" borderId="0" xfId="1" applyFont="1" applyFill="1" applyAlignment="1">
      <alignment vertical="top" wrapText="1"/>
    </xf>
    <xf numFmtId="0" fontId="5" fillId="0" borderId="0" xfId="1" applyFont="1" applyFill="1" applyBorder="1"/>
    <xf numFmtId="0" fontId="5" fillId="0" borderId="0" xfId="1" applyFont="1" applyFill="1" applyAlignment="1">
      <alignment horizontal="right"/>
    </xf>
    <xf numFmtId="0" fontId="5" fillId="0" borderId="0" xfId="1" applyFont="1" applyAlignment="1">
      <alignment horizontal="center" vertical="center"/>
    </xf>
    <xf numFmtId="0" fontId="24" fillId="0" borderId="0" xfId="1" applyFont="1" applyAlignment="1">
      <alignment vertical="center"/>
    </xf>
    <xf numFmtId="0" fontId="2" fillId="0" borderId="196" xfId="1" applyFill="1" applyBorder="1" applyAlignment="1">
      <alignment horizontal="center" vertical="center"/>
    </xf>
    <xf numFmtId="0" fontId="2" fillId="0" borderId="197" xfId="1" applyFill="1" applyBorder="1" applyAlignment="1">
      <alignment horizontal="center" vertical="center"/>
    </xf>
    <xf numFmtId="38" fontId="2" fillId="9" borderId="101" xfId="8" applyFont="1" applyFill="1" applyBorder="1" applyAlignment="1">
      <alignment vertical="center"/>
    </xf>
    <xf numFmtId="38" fontId="2" fillId="0" borderId="102" xfId="8" applyFont="1" applyFill="1" applyBorder="1" applyAlignment="1">
      <alignment vertical="center"/>
    </xf>
    <xf numFmtId="38" fontId="2" fillId="0" borderId="102" xfId="8" applyFont="1" applyBorder="1" applyAlignment="1">
      <alignment vertical="center"/>
    </xf>
    <xf numFmtId="38" fontId="2" fillId="9" borderId="107" xfId="8" applyFont="1" applyFill="1" applyBorder="1" applyAlignment="1">
      <alignment vertical="center"/>
    </xf>
    <xf numFmtId="38" fontId="2" fillId="0" borderId="108" xfId="8" applyFont="1" applyFill="1" applyBorder="1" applyAlignment="1">
      <alignment vertical="center"/>
    </xf>
    <xf numFmtId="38" fontId="2" fillId="0" borderId="108" xfId="8" applyFont="1" applyBorder="1" applyAlignment="1">
      <alignment vertical="center"/>
    </xf>
    <xf numFmtId="38" fontId="2" fillId="9" borderId="31" xfId="8" applyFont="1" applyFill="1" applyBorder="1" applyAlignment="1">
      <alignment vertical="center"/>
    </xf>
    <xf numFmtId="177" fontId="2" fillId="0" borderId="199" xfId="1" applyNumberFormat="1" applyFont="1" applyBorder="1" applyAlignment="1">
      <alignment horizontal="center" vertical="center"/>
    </xf>
    <xf numFmtId="177" fontId="2" fillId="0" borderId="183" xfId="1" applyNumberFormat="1" applyFont="1" applyBorder="1" applyAlignment="1">
      <alignment horizontal="center" vertical="center"/>
    </xf>
    <xf numFmtId="38" fontId="2" fillId="0" borderId="106" xfId="8" applyFont="1" applyBorder="1" applyAlignment="1">
      <alignment vertical="center"/>
    </xf>
    <xf numFmtId="38" fontId="2" fillId="0" borderId="105" xfId="8" applyFont="1" applyFill="1" applyBorder="1" applyAlignment="1">
      <alignment vertical="center"/>
    </xf>
    <xf numFmtId="0" fontId="2" fillId="0" borderId="0" xfId="1" applyAlignment="1">
      <alignment horizontal="left" vertical="center"/>
    </xf>
    <xf numFmtId="0" fontId="5" fillId="6" borderId="39" xfId="1" quotePrefix="1" applyFont="1" applyFill="1" applyBorder="1" applyAlignment="1">
      <alignment horizontal="center" vertical="center"/>
    </xf>
    <xf numFmtId="14" fontId="26" fillId="0" borderId="0" xfId="1" applyNumberFormat="1" applyFont="1" applyBorder="1" applyAlignment="1">
      <alignment vertical="center"/>
    </xf>
    <xf numFmtId="38" fontId="5" fillId="0" borderId="0" xfId="2" applyFont="1" applyBorder="1" applyAlignment="1">
      <alignment horizontal="center" vertical="center"/>
    </xf>
    <xf numFmtId="0" fontId="27" fillId="0" borderId="0" xfId="1" applyFont="1" applyBorder="1" applyAlignment="1">
      <alignment horizontal="right" vertical="center"/>
    </xf>
    <xf numFmtId="0" fontId="5" fillId="0" borderId="200" xfId="1" applyFont="1" applyBorder="1" applyAlignment="1">
      <alignment vertical="center"/>
    </xf>
    <xf numFmtId="0" fontId="5" fillId="0" borderId="203" xfId="1" applyFont="1" applyBorder="1" applyAlignment="1">
      <alignment vertical="center"/>
    </xf>
    <xf numFmtId="0" fontId="5" fillId="0" borderId="204" xfId="1" applyFont="1" applyBorder="1" applyAlignment="1">
      <alignment vertical="center"/>
    </xf>
    <xf numFmtId="0" fontId="5" fillId="0" borderId="91" xfId="1" applyFont="1" applyBorder="1" applyAlignment="1">
      <alignment horizontal="center" vertical="center"/>
    </xf>
    <xf numFmtId="0" fontId="5" fillId="0" borderId="72" xfId="1" applyFont="1" applyBorder="1" applyAlignment="1">
      <alignment horizontal="center" vertical="center"/>
    </xf>
    <xf numFmtId="0" fontId="5" fillId="0" borderId="97" xfId="1" applyFont="1" applyBorder="1" applyAlignment="1">
      <alignment horizontal="center" vertical="center"/>
    </xf>
    <xf numFmtId="0" fontId="5" fillId="0" borderId="77" xfId="1" applyFont="1" applyBorder="1" applyAlignment="1">
      <alignment horizontal="center" vertical="center"/>
    </xf>
    <xf numFmtId="0" fontId="5" fillId="0" borderId="205" xfId="1" applyFont="1" applyBorder="1" applyAlignment="1">
      <alignment vertical="center"/>
    </xf>
    <xf numFmtId="0" fontId="5" fillId="0" borderId="116" xfId="1" applyFont="1" applyBorder="1" applyAlignment="1">
      <alignment horizontal="center" vertical="center"/>
    </xf>
    <xf numFmtId="0" fontId="5" fillId="0" borderId="17" xfId="1" applyFont="1" applyBorder="1" applyAlignment="1">
      <alignment horizontal="center" vertical="center"/>
    </xf>
    <xf numFmtId="0" fontId="5" fillId="0" borderId="117" xfId="1" applyFont="1" applyBorder="1" applyAlignment="1">
      <alignment horizontal="center" vertical="center"/>
    </xf>
    <xf numFmtId="0" fontId="24" fillId="0" borderId="200" xfId="1" applyFont="1" applyBorder="1" applyAlignment="1">
      <alignment vertical="center" shrinkToFit="1"/>
    </xf>
    <xf numFmtId="0" fontId="5" fillId="6" borderId="177" xfId="1" applyFont="1" applyFill="1" applyBorder="1" applyAlignment="1">
      <alignment horizontal="center" vertical="center"/>
    </xf>
    <xf numFmtId="176" fontId="5" fillId="6" borderId="82" xfId="1" applyNumberFormat="1" applyFont="1" applyFill="1" applyBorder="1" applyAlignment="1">
      <alignment vertical="center"/>
    </xf>
    <xf numFmtId="176" fontId="5" fillId="6" borderId="35" xfId="1" applyNumberFormat="1" applyFont="1" applyFill="1" applyBorder="1" applyAlignment="1">
      <alignment vertical="center"/>
    </xf>
    <xf numFmtId="0" fontId="5" fillId="6" borderId="39" xfId="1" applyFont="1" applyFill="1" applyBorder="1" applyAlignment="1">
      <alignment horizontal="center" vertical="center"/>
    </xf>
    <xf numFmtId="176" fontId="5" fillId="0" borderId="82" xfId="1" applyNumberFormat="1" applyFont="1" applyBorder="1" applyAlignment="1">
      <alignment vertical="center"/>
    </xf>
    <xf numFmtId="176" fontId="5" fillId="0" borderId="81" xfId="1" applyNumberFormat="1" applyFont="1" applyBorder="1" applyAlignment="1">
      <alignment vertical="center"/>
    </xf>
    <xf numFmtId="178" fontId="5" fillId="6" borderId="82" xfId="1" applyNumberFormat="1" applyFont="1" applyFill="1" applyBorder="1" applyAlignment="1">
      <alignment vertical="center"/>
    </xf>
    <xf numFmtId="178" fontId="5" fillId="6" borderId="35" xfId="1" applyNumberFormat="1" applyFont="1" applyFill="1" applyBorder="1" applyAlignment="1">
      <alignment vertical="center"/>
    </xf>
    <xf numFmtId="178" fontId="5" fillId="0" borderId="39" xfId="1" applyNumberFormat="1" applyFont="1" applyBorder="1" applyAlignment="1">
      <alignment vertical="center"/>
    </xf>
    <xf numFmtId="178" fontId="5" fillId="0" borderId="81" xfId="1" applyNumberFormat="1" applyFont="1" applyBorder="1" applyAlignment="1">
      <alignment vertical="center"/>
    </xf>
    <xf numFmtId="179" fontId="5" fillId="6" borderId="82" xfId="1" applyNumberFormat="1" applyFont="1" applyFill="1" applyBorder="1" applyAlignment="1">
      <alignment vertical="center"/>
    </xf>
    <xf numFmtId="179" fontId="5" fillId="6" borderId="39" xfId="1" applyNumberFormat="1" applyFont="1" applyFill="1" applyBorder="1" applyAlignment="1">
      <alignment vertical="center"/>
    </xf>
    <xf numFmtId="179" fontId="5" fillId="0" borderId="39" xfId="1" applyNumberFormat="1" applyFont="1" applyBorder="1" applyAlignment="1">
      <alignment vertical="center"/>
    </xf>
    <xf numFmtId="179" fontId="5" fillId="0" borderId="81" xfId="1" applyNumberFormat="1" applyFont="1" applyBorder="1" applyAlignment="1">
      <alignment vertical="center"/>
    </xf>
    <xf numFmtId="176" fontId="5" fillId="6" borderId="39" xfId="1" applyNumberFormat="1" applyFont="1" applyFill="1" applyBorder="1" applyAlignment="1">
      <alignment vertical="center"/>
    </xf>
    <xf numFmtId="176" fontId="5" fillId="0" borderId="39" xfId="1" applyNumberFormat="1" applyFont="1" applyBorder="1" applyAlignment="1">
      <alignment vertical="center"/>
    </xf>
    <xf numFmtId="0" fontId="24" fillId="0" borderId="203" xfId="1" applyFont="1" applyBorder="1" applyAlignment="1">
      <alignment vertical="center" shrinkToFit="1"/>
    </xf>
    <xf numFmtId="0" fontId="24" fillId="0" borderId="203" xfId="1" applyFont="1" applyBorder="1" applyAlignment="1">
      <alignment vertical="center"/>
    </xf>
    <xf numFmtId="0" fontId="5" fillId="0" borderId="206" xfId="1" applyFont="1" applyBorder="1" applyAlignment="1">
      <alignment vertical="center"/>
    </xf>
    <xf numFmtId="0" fontId="5" fillId="4" borderId="91" xfId="1" applyFont="1" applyFill="1" applyBorder="1" applyAlignment="1">
      <alignment horizontal="center" vertical="center"/>
    </xf>
    <xf numFmtId="0" fontId="5" fillId="4" borderId="71" xfId="1" applyFont="1" applyFill="1" applyBorder="1" applyAlignment="1">
      <alignment horizontal="center" vertical="center"/>
    </xf>
    <xf numFmtId="176" fontId="5" fillId="0" borderId="91" xfId="1" applyNumberFormat="1" applyFont="1" applyBorder="1" applyAlignment="1">
      <alignment vertical="center"/>
    </xf>
    <xf numFmtId="176" fontId="5" fillId="0" borderId="97" xfId="1" applyNumberFormat="1" applyFont="1" applyBorder="1" applyAlignment="1">
      <alignment vertical="center"/>
    </xf>
    <xf numFmtId="178" fontId="5" fillId="0" borderId="72" xfId="1" applyNumberFormat="1" applyFont="1" applyBorder="1" applyAlignment="1">
      <alignment vertical="center"/>
    </xf>
    <xf numFmtId="178" fontId="5" fillId="0" borderId="97" xfId="1" applyNumberFormat="1" applyFont="1" applyBorder="1" applyAlignment="1">
      <alignment vertical="center"/>
    </xf>
    <xf numFmtId="179" fontId="5" fillId="4" borderId="91" xfId="1" applyNumberFormat="1" applyFont="1" applyFill="1" applyBorder="1" applyAlignment="1">
      <alignment horizontal="center" vertical="center"/>
    </xf>
    <xf numFmtId="179" fontId="5" fillId="4" borderId="72" xfId="1" applyNumberFormat="1" applyFont="1" applyFill="1" applyBorder="1" applyAlignment="1">
      <alignment horizontal="center" vertical="center"/>
    </xf>
    <xf numFmtId="179" fontId="5" fillId="0" borderId="72" xfId="1" applyNumberFormat="1" applyFont="1" applyBorder="1" applyAlignment="1">
      <alignment vertical="center"/>
    </xf>
    <xf numFmtId="179" fontId="5" fillId="0" borderId="97" xfId="1" applyNumberFormat="1" applyFont="1" applyBorder="1" applyAlignment="1">
      <alignment vertical="center"/>
    </xf>
    <xf numFmtId="176" fontId="5" fillId="4" borderId="91" xfId="1" applyNumberFormat="1" applyFont="1" applyFill="1" applyBorder="1" applyAlignment="1">
      <alignment horizontal="center" vertical="center"/>
    </xf>
    <xf numFmtId="176" fontId="5" fillId="4" borderId="71" xfId="1" applyNumberFormat="1" applyFont="1" applyFill="1" applyBorder="1" applyAlignment="1">
      <alignment horizontal="center" vertical="center"/>
    </xf>
    <xf numFmtId="176" fontId="5" fillId="0" borderId="72" xfId="1" applyNumberFormat="1" applyFont="1" applyBorder="1" applyAlignment="1">
      <alignment vertical="center"/>
    </xf>
    <xf numFmtId="0" fontId="5" fillId="0" borderId="207" xfId="1" applyFont="1" applyFill="1" applyBorder="1" applyAlignment="1">
      <alignment vertical="center"/>
    </xf>
    <xf numFmtId="0" fontId="5" fillId="0" borderId="118" xfId="1" applyFont="1" applyFill="1" applyBorder="1" applyAlignment="1">
      <alignment horizontal="center" vertical="center"/>
    </xf>
    <xf numFmtId="0" fontId="5" fillId="0" borderId="46" xfId="1" applyFont="1" applyFill="1" applyBorder="1" applyAlignment="1">
      <alignment horizontal="center" vertical="center"/>
    </xf>
    <xf numFmtId="179" fontId="5" fillId="0" borderId="116" xfId="1" applyNumberFormat="1" applyFont="1" applyBorder="1" applyAlignment="1">
      <alignment horizontal="center" vertical="center"/>
    </xf>
    <xf numFmtId="179" fontId="5" fillId="0" borderId="17" xfId="1" applyNumberFormat="1" applyFont="1" applyBorder="1" applyAlignment="1">
      <alignment horizontal="center" vertical="center"/>
    </xf>
    <xf numFmtId="179" fontId="5" fillId="6" borderId="35" xfId="1" applyNumberFormat="1" applyFont="1" applyFill="1" applyBorder="1" applyAlignment="1">
      <alignment vertical="center"/>
    </xf>
    <xf numFmtId="178" fontId="5" fillId="4" borderId="82" xfId="1" applyNumberFormat="1" applyFont="1" applyFill="1" applyBorder="1" applyAlignment="1">
      <alignment horizontal="center" vertical="center"/>
    </xf>
    <xf numFmtId="178" fontId="5" fillId="4" borderId="35" xfId="1" applyNumberFormat="1" applyFont="1" applyFill="1" applyBorder="1" applyAlignment="1">
      <alignment horizontal="center" vertical="center"/>
    </xf>
    <xf numFmtId="178" fontId="5" fillId="4" borderId="39" xfId="1" applyNumberFormat="1" applyFont="1" applyFill="1" applyBorder="1" applyAlignment="1">
      <alignment horizontal="center" vertical="center"/>
    </xf>
    <xf numFmtId="178" fontId="5" fillId="4" borderId="81" xfId="1" applyNumberFormat="1" applyFont="1" applyFill="1" applyBorder="1" applyAlignment="1">
      <alignment horizontal="center" vertical="center"/>
    </xf>
    <xf numFmtId="0" fontId="5" fillId="0" borderId="203" xfId="1" applyFont="1" applyBorder="1" applyAlignment="1">
      <alignment vertical="center" wrapText="1"/>
    </xf>
    <xf numFmtId="0" fontId="5" fillId="0" borderId="206" xfId="1" applyFont="1" applyFill="1" applyBorder="1" applyAlignment="1">
      <alignment vertical="center"/>
    </xf>
    <xf numFmtId="0" fontId="5" fillId="0" borderId="72" xfId="1" applyFont="1" applyFill="1" applyBorder="1" applyAlignment="1">
      <alignment horizontal="center" vertical="center"/>
    </xf>
    <xf numFmtId="179" fontId="5" fillId="4" borderId="71" xfId="1" applyNumberFormat="1" applyFont="1" applyFill="1" applyBorder="1" applyAlignment="1">
      <alignment horizontal="center" vertical="center"/>
    </xf>
    <xf numFmtId="178" fontId="5" fillId="4" borderId="91" xfId="1" applyNumberFormat="1" applyFont="1" applyFill="1" applyBorder="1" applyAlignment="1">
      <alignment horizontal="center" vertical="center"/>
    </xf>
    <xf numFmtId="178" fontId="5" fillId="4" borderId="71" xfId="1" applyNumberFormat="1" applyFont="1" applyFill="1" applyBorder="1" applyAlignment="1">
      <alignment horizontal="center" vertical="center"/>
    </xf>
    <xf numFmtId="178" fontId="5" fillId="4" borderId="72" xfId="1" applyNumberFormat="1" applyFont="1" applyFill="1" applyBorder="1" applyAlignment="1">
      <alignment horizontal="center" vertical="center"/>
    </xf>
    <xf numFmtId="178" fontId="5" fillId="4" borderId="97" xfId="1" applyNumberFormat="1" applyFont="1" applyFill="1" applyBorder="1" applyAlignment="1">
      <alignment horizontal="center" vertical="center"/>
    </xf>
    <xf numFmtId="0" fontId="5" fillId="0" borderId="204" xfId="1" applyFont="1" applyBorder="1" applyAlignment="1">
      <alignment vertical="center" wrapText="1"/>
    </xf>
    <xf numFmtId="0" fontId="5" fillId="0" borderId="208" xfId="1" applyFont="1" applyBorder="1" applyAlignment="1">
      <alignment vertical="center"/>
    </xf>
    <xf numFmtId="0" fontId="5" fillId="4" borderId="123" xfId="1" applyFont="1" applyFill="1" applyBorder="1" applyAlignment="1">
      <alignment horizontal="center" vertical="center"/>
    </xf>
    <xf numFmtId="0" fontId="5" fillId="4" borderId="109" xfId="1" applyFont="1" applyFill="1" applyBorder="1" applyAlignment="1">
      <alignment horizontal="center" vertical="center"/>
    </xf>
    <xf numFmtId="0" fontId="5" fillId="4" borderId="98" xfId="1" applyFont="1" applyFill="1" applyBorder="1" applyAlignment="1">
      <alignment horizontal="center" vertical="center"/>
    </xf>
    <xf numFmtId="0" fontId="5" fillId="4" borderId="124" xfId="1" applyFont="1" applyFill="1" applyBorder="1" applyAlignment="1">
      <alignment horizontal="center" vertical="center"/>
    </xf>
    <xf numFmtId="178" fontId="5" fillId="0" borderId="98" xfId="1" applyNumberFormat="1" applyFont="1" applyBorder="1" applyAlignment="1">
      <alignment vertical="center"/>
    </xf>
    <xf numFmtId="179" fontId="5" fillId="4" borderId="123" xfId="1" applyNumberFormat="1" applyFont="1" applyFill="1" applyBorder="1" applyAlignment="1">
      <alignment horizontal="center" vertical="center"/>
    </xf>
    <xf numFmtId="179" fontId="5" fillId="4" borderId="109" xfId="1" applyNumberFormat="1" applyFont="1" applyFill="1" applyBorder="1" applyAlignment="1">
      <alignment horizontal="center" vertical="center"/>
    </xf>
    <xf numFmtId="176" fontId="5" fillId="0" borderId="98" xfId="1" applyNumberFormat="1" applyFont="1" applyBorder="1" applyAlignment="1">
      <alignment vertical="center"/>
    </xf>
    <xf numFmtId="176" fontId="5" fillId="0" borderId="124" xfId="1" applyNumberFormat="1" applyFont="1" applyBorder="1" applyAlignment="1">
      <alignment vertical="center"/>
    </xf>
    <xf numFmtId="0" fontId="5" fillId="0" borderId="208" xfId="1" applyFont="1" applyBorder="1" applyAlignment="1">
      <alignment vertical="center" wrapText="1"/>
    </xf>
    <xf numFmtId="178" fontId="5" fillId="0" borderId="123" xfId="1" applyNumberFormat="1" applyFont="1" applyBorder="1" applyAlignment="1">
      <alignment horizontal="center" vertical="center"/>
    </xf>
    <xf numFmtId="0" fontId="5" fillId="0" borderId="198" xfId="1" applyFont="1" applyBorder="1" applyAlignment="1">
      <alignment horizontal="left" vertical="center"/>
    </xf>
    <xf numFmtId="0" fontId="24" fillId="0" borderId="195" xfId="1" applyFont="1" applyBorder="1" applyAlignment="1">
      <alignment vertical="center"/>
    </xf>
    <xf numFmtId="0" fontId="5" fillId="0" borderId="195" xfId="1" applyFont="1" applyBorder="1" applyAlignment="1">
      <alignment vertical="center" wrapText="1"/>
    </xf>
    <xf numFmtId="0" fontId="17" fillId="0" borderId="0" xfId="1" applyFont="1" applyBorder="1" applyAlignment="1">
      <alignment vertical="center"/>
    </xf>
    <xf numFmtId="178" fontId="5" fillId="0" borderId="0" xfId="1" applyNumberFormat="1" applyFont="1" applyBorder="1" applyAlignment="1">
      <alignment horizontal="center" vertical="center"/>
    </xf>
    <xf numFmtId="0" fontId="5" fillId="0" borderId="0" xfId="1" applyFont="1" applyBorder="1" applyAlignment="1">
      <alignment horizontal="left" vertical="center"/>
    </xf>
    <xf numFmtId="0" fontId="24" fillId="0" borderId="0" xfId="1" applyFont="1" applyBorder="1" applyAlignment="1">
      <alignment vertical="center"/>
    </xf>
    <xf numFmtId="0" fontId="5" fillId="0" borderId="120" xfId="1" applyFont="1" applyBorder="1" applyAlignment="1">
      <alignment vertical="center"/>
    </xf>
    <xf numFmtId="0" fontId="5" fillId="0" borderId="13" xfId="1" applyFont="1" applyBorder="1" applyAlignment="1">
      <alignment vertical="center"/>
    </xf>
    <xf numFmtId="0" fontId="5" fillId="0" borderId="129" xfId="1" applyFont="1" applyBorder="1" applyAlignment="1">
      <alignment vertical="center"/>
    </xf>
    <xf numFmtId="0" fontId="5" fillId="0" borderId="115" xfId="1" applyFont="1" applyBorder="1" applyAlignment="1">
      <alignment vertical="center"/>
    </xf>
    <xf numFmtId="0" fontId="5" fillId="0" borderId="8" xfId="1" applyFont="1" applyBorder="1" applyAlignment="1">
      <alignment vertical="center"/>
    </xf>
    <xf numFmtId="0" fontId="5" fillId="0" borderId="114" xfId="1" applyFont="1" applyBorder="1" applyAlignment="1">
      <alignment vertical="center"/>
    </xf>
    <xf numFmtId="0" fontId="5" fillId="7" borderId="71" xfId="1" applyFont="1" applyFill="1" applyBorder="1" applyAlignment="1">
      <alignment horizontal="center" vertical="center"/>
    </xf>
    <xf numFmtId="0" fontId="5" fillId="7" borderId="72" xfId="1" applyFont="1" applyFill="1" applyBorder="1" applyAlignment="1">
      <alignment horizontal="center" vertical="center"/>
    </xf>
    <xf numFmtId="0" fontId="5" fillId="7" borderId="97" xfId="1" applyFont="1" applyFill="1" applyBorder="1" applyAlignment="1">
      <alignment horizontal="center" vertical="center"/>
    </xf>
    <xf numFmtId="0" fontId="5" fillId="7" borderId="91" xfId="1" applyFont="1" applyFill="1" applyBorder="1" applyAlignment="1">
      <alignment horizontal="center" vertical="center"/>
    </xf>
    <xf numFmtId="0" fontId="5" fillId="0" borderId="126" xfId="1" applyFont="1" applyBorder="1" applyAlignment="1">
      <alignment horizontal="center" vertical="center"/>
    </xf>
    <xf numFmtId="0" fontId="5" fillId="0" borderId="127" xfId="1" applyFont="1" applyBorder="1" applyAlignment="1">
      <alignment horizontal="center" vertical="center"/>
    </xf>
    <xf numFmtId="0" fontId="5" fillId="4" borderId="17" xfId="1" applyFont="1" applyFill="1" applyBorder="1" applyAlignment="1">
      <alignment vertical="center"/>
    </xf>
    <xf numFmtId="0" fontId="5" fillId="4" borderId="117" xfId="1" applyFont="1" applyFill="1" applyBorder="1" applyAlignment="1">
      <alignment vertical="center"/>
    </xf>
    <xf numFmtId="0" fontId="5" fillId="4" borderId="90" xfId="1" applyFont="1" applyFill="1" applyBorder="1" applyAlignment="1">
      <alignment horizontal="center" vertical="center"/>
    </xf>
    <xf numFmtId="0" fontId="5" fillId="4" borderId="89" xfId="1" applyFont="1" applyFill="1" applyBorder="1" applyAlignment="1">
      <alignment horizontal="center" vertical="center"/>
    </xf>
    <xf numFmtId="0" fontId="5" fillId="4" borderId="120" xfId="1" applyFont="1" applyFill="1" applyBorder="1" applyAlignment="1">
      <alignment horizontal="center" vertical="center"/>
    </xf>
    <xf numFmtId="0" fontId="5" fillId="4" borderId="129" xfId="1" applyFont="1" applyFill="1" applyBorder="1" applyAlignment="1">
      <alignment horizontal="center" vertical="center"/>
    </xf>
    <xf numFmtId="38" fontId="5" fillId="0" borderId="22" xfId="2" applyFont="1" applyBorder="1" applyAlignment="1">
      <alignment horizontal="center" vertical="center"/>
    </xf>
    <xf numFmtId="38" fontId="5" fillId="0" borderId="21" xfId="2" applyFont="1" applyBorder="1" applyAlignment="1">
      <alignment vertical="center"/>
    </xf>
    <xf numFmtId="0" fontId="5" fillId="0" borderId="130" xfId="1" applyFont="1" applyBorder="1" applyAlignment="1">
      <alignment horizontal="center" vertical="center"/>
    </xf>
    <xf numFmtId="0" fontId="5" fillId="4" borderId="80"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118" xfId="1" applyFont="1" applyFill="1" applyBorder="1" applyAlignment="1">
      <alignment horizontal="center" vertical="center"/>
    </xf>
    <xf numFmtId="0" fontId="5" fillId="4" borderId="119" xfId="1" applyFont="1" applyFill="1" applyBorder="1" applyAlignment="1">
      <alignment horizontal="center" vertical="center"/>
    </xf>
    <xf numFmtId="38" fontId="5" fillId="0" borderId="30" xfId="2" applyFont="1" applyBorder="1" applyAlignment="1">
      <alignment vertical="center"/>
    </xf>
    <xf numFmtId="0" fontId="5" fillId="0" borderId="23" xfId="1" applyFont="1" applyBorder="1" applyAlignment="1">
      <alignment horizontal="center" vertical="center"/>
    </xf>
    <xf numFmtId="0" fontId="5" fillId="0" borderId="135" xfId="1" applyFont="1" applyBorder="1" applyAlignment="1">
      <alignment horizontal="center" vertical="center"/>
    </xf>
    <xf numFmtId="0" fontId="5" fillId="0" borderId="84" xfId="1" applyFont="1" applyFill="1" applyBorder="1" applyAlignment="1">
      <alignment horizontal="center" vertical="center"/>
    </xf>
    <xf numFmtId="0" fontId="5" fillId="0" borderId="74" xfId="1" applyFont="1" applyFill="1" applyBorder="1" applyAlignment="1">
      <alignment horizontal="center" vertical="center"/>
    </xf>
    <xf numFmtId="0" fontId="5" fillId="0" borderId="85" xfId="1" applyFont="1" applyFill="1" applyBorder="1" applyAlignment="1">
      <alignment horizontal="center" vertical="center"/>
    </xf>
    <xf numFmtId="0" fontId="5" fillId="4" borderId="20"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113" xfId="1" applyFont="1" applyFill="1" applyBorder="1" applyAlignment="1">
      <alignment horizontal="center" vertical="center"/>
    </xf>
    <xf numFmtId="0" fontId="5" fillId="4" borderId="111" xfId="1" applyFont="1" applyFill="1" applyBorder="1" applyAlignment="1">
      <alignment horizontal="center" vertical="center"/>
    </xf>
    <xf numFmtId="0" fontId="17" fillId="0" borderId="113" xfId="1" applyFont="1" applyBorder="1" applyAlignment="1">
      <alignment vertical="center"/>
    </xf>
    <xf numFmtId="0" fontId="17" fillId="0" borderId="111" xfId="1" applyFont="1" applyBorder="1" applyAlignment="1">
      <alignment vertical="center"/>
    </xf>
    <xf numFmtId="38" fontId="5" fillId="0" borderId="159" xfId="2" applyFont="1" applyBorder="1" applyAlignment="1">
      <alignment horizontal="center" vertical="center"/>
    </xf>
    <xf numFmtId="38" fontId="5" fillId="0" borderId="160" xfId="2" applyFont="1" applyBorder="1" applyAlignment="1">
      <alignment vertical="center"/>
    </xf>
    <xf numFmtId="0" fontId="5" fillId="0" borderId="184" xfId="1" applyFont="1" applyBorder="1" applyAlignment="1">
      <alignment horizontal="center" vertical="center"/>
    </xf>
    <xf numFmtId="38" fontId="5" fillId="0" borderId="19" xfId="2" applyFont="1" applyBorder="1" applyAlignment="1">
      <alignment horizontal="center" vertical="center"/>
    </xf>
    <xf numFmtId="38" fontId="5" fillId="0" borderId="49" xfId="2" applyFont="1" applyBorder="1" applyAlignment="1">
      <alignment vertical="center"/>
    </xf>
    <xf numFmtId="38" fontId="5" fillId="0" borderId="0" xfId="1" applyNumberFormat="1" applyFont="1" applyAlignment="1">
      <alignment horizontal="center" vertical="center"/>
    </xf>
    <xf numFmtId="0" fontId="5" fillId="4" borderId="136" xfId="1" applyFont="1" applyFill="1" applyBorder="1" applyAlignment="1">
      <alignment horizontal="center" vertical="center"/>
    </xf>
    <xf numFmtId="176" fontId="5" fillId="0" borderId="22" xfId="1" applyNumberFormat="1" applyFont="1" applyFill="1" applyBorder="1" applyAlignment="1">
      <alignment horizontal="center" vertical="center"/>
    </xf>
    <xf numFmtId="176" fontId="5" fillId="0" borderId="135" xfId="1" applyNumberFormat="1" applyFont="1" applyFill="1" applyBorder="1" applyAlignment="1">
      <alignment horizontal="center" vertical="center"/>
    </xf>
    <xf numFmtId="0" fontId="5" fillId="4" borderId="22" xfId="1" applyFont="1" applyFill="1" applyBorder="1" applyAlignment="1">
      <alignment horizontal="center" vertical="center"/>
    </xf>
    <xf numFmtId="0" fontId="5" fillId="4" borderId="135" xfId="1" applyFont="1" applyFill="1" applyBorder="1" applyAlignment="1">
      <alignment horizontal="center" vertical="center"/>
    </xf>
    <xf numFmtId="176" fontId="5" fillId="0" borderId="138" xfId="1" applyNumberFormat="1" applyFont="1" applyBorder="1" applyAlignment="1">
      <alignment horizontal="center" vertical="center"/>
    </xf>
    <xf numFmtId="0" fontId="5" fillId="0" borderId="140" xfId="1" applyFont="1" applyBorder="1" applyAlignment="1">
      <alignment horizontal="center" vertical="center"/>
    </xf>
    <xf numFmtId="0" fontId="5" fillId="0" borderId="141" xfId="1" applyFont="1" applyBorder="1" applyAlignment="1">
      <alignment horizontal="center" vertical="center"/>
    </xf>
    <xf numFmtId="38" fontId="5" fillId="0" borderId="161" xfId="2" applyFont="1" applyBorder="1" applyAlignment="1">
      <alignment vertical="center"/>
    </xf>
    <xf numFmtId="0" fontId="5" fillId="0" borderId="143" xfId="1" applyFont="1" applyBorder="1" applyAlignment="1">
      <alignment horizontal="center" vertical="center"/>
    </xf>
    <xf numFmtId="176" fontId="5" fillId="0" borderId="144" xfId="1" applyNumberFormat="1" applyFont="1" applyFill="1" applyBorder="1" applyAlignment="1">
      <alignment horizontal="center" vertical="center"/>
    </xf>
    <xf numFmtId="0" fontId="5" fillId="4" borderId="27" xfId="1" applyFont="1" applyFill="1" applyBorder="1" applyAlignment="1">
      <alignment horizontal="center" vertical="center"/>
    </xf>
    <xf numFmtId="0" fontId="5" fillId="4" borderId="143" xfId="1" applyFont="1" applyFill="1" applyBorder="1" applyAlignment="1">
      <alignment horizontal="center" vertical="center"/>
    </xf>
    <xf numFmtId="176" fontId="5" fillId="0" borderId="145" xfId="1" applyNumberFormat="1" applyFont="1" applyBorder="1" applyAlignment="1">
      <alignment horizontal="center" vertical="center"/>
    </xf>
    <xf numFmtId="0" fontId="5" fillId="0" borderId="147" xfId="1" applyFont="1" applyBorder="1" applyAlignment="1">
      <alignment horizontal="center" vertical="center"/>
    </xf>
    <xf numFmtId="0" fontId="5" fillId="0" borderId="148" xfId="1" applyFont="1" applyBorder="1" applyAlignment="1">
      <alignment horizontal="center" vertical="center"/>
    </xf>
    <xf numFmtId="0" fontId="5" fillId="0" borderId="171" xfId="1" applyFont="1" applyBorder="1" applyAlignment="1">
      <alignment horizontal="center" vertical="center"/>
    </xf>
    <xf numFmtId="0" fontId="5" fillId="0" borderId="149" xfId="1" applyFont="1" applyBorder="1" applyAlignment="1">
      <alignment horizontal="center" vertical="center"/>
    </xf>
    <xf numFmtId="176" fontId="5" fillId="4" borderId="80" xfId="1" applyNumberFormat="1" applyFont="1" applyFill="1" applyBorder="1" applyAlignment="1">
      <alignment horizontal="center" vertical="center"/>
    </xf>
    <xf numFmtId="176" fontId="5" fillId="4" borderId="53" xfId="1" applyNumberFormat="1" applyFont="1" applyFill="1" applyBorder="1" applyAlignment="1">
      <alignment horizontal="center" vertical="center"/>
    </xf>
    <xf numFmtId="176" fontId="5" fillId="4" borderId="119" xfId="1" applyNumberFormat="1" applyFont="1" applyFill="1" applyBorder="1" applyAlignment="1">
      <alignment horizontal="center" vertical="center"/>
    </xf>
    <xf numFmtId="176" fontId="5" fillId="0" borderId="53" xfId="1" applyNumberFormat="1" applyFont="1" applyFill="1" applyBorder="1" applyAlignment="1">
      <alignment horizontal="center" vertical="center"/>
    </xf>
    <xf numFmtId="176" fontId="5" fillId="0" borderId="119" xfId="1" applyNumberFormat="1" applyFont="1" applyFill="1" applyBorder="1" applyAlignment="1">
      <alignment horizontal="center" vertical="center"/>
    </xf>
    <xf numFmtId="176" fontId="5" fillId="4" borderId="131" xfId="1" applyNumberFormat="1" applyFont="1" applyFill="1" applyBorder="1" applyAlignment="1">
      <alignment horizontal="center" vertical="center"/>
    </xf>
    <xf numFmtId="176" fontId="5" fillId="0" borderId="119" xfId="2" applyNumberFormat="1" applyFont="1" applyBorder="1" applyAlignment="1">
      <alignment horizontal="center" vertical="center"/>
    </xf>
    <xf numFmtId="0" fontId="5" fillId="0" borderId="131" xfId="1" applyFont="1" applyBorder="1" applyAlignment="1">
      <alignment horizontal="center" vertical="center"/>
    </xf>
    <xf numFmtId="0" fontId="5" fillId="0" borderId="132" xfId="1" applyFont="1" applyBorder="1" applyAlignment="1">
      <alignment horizontal="center" vertical="center"/>
    </xf>
    <xf numFmtId="38" fontId="5" fillId="0" borderId="82" xfId="2" applyFont="1" applyFill="1" applyBorder="1" applyAlignment="1">
      <alignment horizontal="center" vertical="center"/>
    </xf>
    <xf numFmtId="38" fontId="5" fillId="0" borderId="39" xfId="2" applyFont="1" applyFill="1" applyBorder="1" applyAlignment="1">
      <alignment horizontal="center" vertical="center"/>
    </xf>
    <xf numFmtId="38" fontId="5" fillId="0" borderId="94" xfId="2" applyFont="1" applyFill="1" applyBorder="1" applyAlignment="1">
      <alignment horizontal="center" vertical="center"/>
    </xf>
    <xf numFmtId="38" fontId="5" fillId="0" borderId="81" xfId="2" applyFont="1" applyFill="1" applyBorder="1" applyAlignment="1">
      <alignment horizontal="center" vertical="center"/>
    </xf>
    <xf numFmtId="0" fontId="5" fillId="4" borderId="82" xfId="1" applyFont="1" applyFill="1" applyBorder="1" applyAlignment="1">
      <alignment horizontal="center" vertical="center"/>
    </xf>
    <xf numFmtId="0" fontId="5" fillId="4" borderId="39" xfId="1" applyFont="1" applyFill="1" applyBorder="1" applyAlignment="1">
      <alignment horizontal="center" vertical="center"/>
    </xf>
    <xf numFmtId="0" fontId="5" fillId="0" borderId="96" xfId="1" applyFont="1" applyBorder="1" applyAlignment="1">
      <alignment horizontal="left" vertical="center"/>
    </xf>
    <xf numFmtId="0" fontId="5" fillId="0" borderId="36" xfId="1" applyFont="1" applyBorder="1" applyAlignment="1">
      <alignment horizontal="left" vertical="center"/>
    </xf>
    <xf numFmtId="0" fontId="5" fillId="0" borderId="94" xfId="1" applyFont="1" applyBorder="1" applyAlignment="1">
      <alignment horizontal="left" vertical="center"/>
    </xf>
    <xf numFmtId="180" fontId="5" fillId="0" borderId="22" xfId="2" applyNumberFormat="1" applyFont="1" applyBorder="1" applyAlignment="1">
      <alignment horizontal="center" vertical="center"/>
    </xf>
    <xf numFmtId="180" fontId="5" fillId="0" borderId="135" xfId="2" applyNumberFormat="1" applyFont="1" applyBorder="1" applyAlignment="1">
      <alignment horizontal="center" vertical="center"/>
    </xf>
    <xf numFmtId="180" fontId="5" fillId="0" borderId="144" xfId="2" applyNumberFormat="1" applyFont="1" applyBorder="1" applyAlignment="1">
      <alignment horizontal="center" vertical="center"/>
    </xf>
    <xf numFmtId="180" fontId="5" fillId="0" borderId="119" xfId="2" applyNumberFormat="1" applyFont="1" applyBorder="1" applyAlignment="1">
      <alignment horizontal="center" vertical="center"/>
    </xf>
    <xf numFmtId="38" fontId="5" fillId="0" borderId="166" xfId="2" applyFont="1" applyBorder="1" applyAlignment="1">
      <alignment vertical="center"/>
    </xf>
    <xf numFmtId="0" fontId="5" fillId="0" borderId="152" xfId="1" applyFont="1" applyBorder="1" applyAlignment="1">
      <alignment horizontal="center" vertical="center"/>
    </xf>
    <xf numFmtId="0" fontId="5" fillId="0" borderId="153" xfId="1" applyFont="1" applyBorder="1" applyAlignment="1">
      <alignment horizontal="center" vertical="center"/>
    </xf>
    <xf numFmtId="176" fontId="5" fillId="4" borderId="154" xfId="1" applyNumberFormat="1" applyFont="1" applyFill="1" applyBorder="1" applyAlignment="1">
      <alignment horizontal="center" vertical="center"/>
    </xf>
    <xf numFmtId="176" fontId="5" fillId="4" borderId="104" xfId="1" applyNumberFormat="1" applyFont="1" applyFill="1" applyBorder="1" applyAlignment="1">
      <alignment horizontal="center" vertical="center"/>
    </xf>
    <xf numFmtId="176" fontId="5" fillId="4" borderId="130" xfId="1" applyNumberFormat="1" applyFont="1" applyFill="1" applyBorder="1" applyAlignment="1">
      <alignment horizontal="center" vertical="center"/>
    </xf>
    <xf numFmtId="180" fontId="5" fillId="0" borderId="104" xfId="2" applyNumberFormat="1" applyFont="1" applyBorder="1" applyAlignment="1">
      <alignment horizontal="center" vertical="center"/>
    </xf>
    <xf numFmtId="180" fontId="5" fillId="0" borderId="130" xfId="2" applyNumberFormat="1" applyFont="1" applyBorder="1" applyAlignment="1">
      <alignment horizontal="center" vertical="center"/>
    </xf>
    <xf numFmtId="176" fontId="5" fillId="0" borderId="130" xfId="2" applyNumberFormat="1" applyFont="1" applyBorder="1" applyAlignment="1">
      <alignment horizontal="center" vertical="center"/>
    </xf>
    <xf numFmtId="38" fontId="5" fillId="0" borderId="58" xfId="2" applyFont="1" applyBorder="1" applyAlignment="1">
      <alignment vertical="center"/>
    </xf>
    <xf numFmtId="0" fontId="5" fillId="0" borderId="156" xfId="1" applyFont="1" applyBorder="1" applyAlignment="1">
      <alignment horizontal="center" vertical="center"/>
    </xf>
    <xf numFmtId="180" fontId="5" fillId="4" borderId="84" xfId="2" applyNumberFormat="1" applyFont="1" applyFill="1" applyBorder="1" applyAlignment="1">
      <alignment horizontal="center" vertical="center"/>
    </xf>
    <xf numFmtId="180" fontId="5" fillId="4" borderId="74" xfId="2" applyNumberFormat="1" applyFont="1" applyFill="1" applyBorder="1" applyAlignment="1">
      <alignment horizontal="center" vertical="center"/>
    </xf>
    <xf numFmtId="180" fontId="5" fillId="0" borderId="138" xfId="2" applyNumberFormat="1" applyFont="1" applyFill="1" applyBorder="1" applyAlignment="1">
      <alignment horizontal="center" vertical="center"/>
    </xf>
    <xf numFmtId="176" fontId="5" fillId="4" borderId="139" xfId="1" applyNumberFormat="1" applyFont="1" applyFill="1" applyBorder="1" applyAlignment="1">
      <alignment vertical="center"/>
    </xf>
    <xf numFmtId="176" fontId="5" fillId="0" borderId="140" xfId="1" applyNumberFormat="1" applyFont="1" applyBorder="1" applyAlignment="1">
      <alignment horizontal="center" vertical="center"/>
    </xf>
    <xf numFmtId="176" fontId="5" fillId="4" borderId="146" xfId="1" applyNumberFormat="1" applyFont="1" applyFill="1" applyBorder="1" applyAlignment="1">
      <alignment vertical="center"/>
    </xf>
    <xf numFmtId="176" fontId="5" fillId="4" borderId="119" xfId="2" applyNumberFormat="1" applyFont="1" applyFill="1" applyBorder="1" applyAlignment="1">
      <alignment horizontal="center" vertical="center"/>
    </xf>
    <xf numFmtId="180" fontId="5" fillId="4" borderId="80" xfId="2" applyNumberFormat="1" applyFont="1" applyFill="1" applyBorder="1" applyAlignment="1">
      <alignment horizontal="center" vertical="center"/>
    </xf>
    <xf numFmtId="180" fontId="5" fillId="4" borderId="53" xfId="2" applyNumberFormat="1" applyFont="1" applyFill="1" applyBorder="1" applyAlignment="1">
      <alignment horizontal="center" vertical="center"/>
    </xf>
    <xf numFmtId="38" fontId="5" fillId="0" borderId="22" xfId="2" applyNumberFormat="1" applyFont="1" applyBorder="1" applyAlignment="1">
      <alignment horizontal="center" vertical="center"/>
    </xf>
    <xf numFmtId="38" fontId="5" fillId="0" borderId="135" xfId="2" applyNumberFormat="1" applyFont="1" applyBorder="1" applyAlignment="1">
      <alignment horizontal="center" vertical="center"/>
    </xf>
    <xf numFmtId="180" fontId="5" fillId="4" borderId="22" xfId="2" applyNumberFormat="1" applyFont="1" applyFill="1" applyBorder="1" applyAlignment="1">
      <alignment horizontal="center" vertical="center"/>
    </xf>
    <xf numFmtId="180" fontId="5" fillId="0" borderId="138" xfId="2" applyNumberFormat="1" applyFont="1" applyBorder="1" applyAlignment="1">
      <alignment horizontal="center" vertical="center"/>
    </xf>
    <xf numFmtId="38" fontId="5" fillId="0" borderId="144" xfId="2" applyNumberFormat="1" applyFont="1" applyBorder="1" applyAlignment="1">
      <alignment horizontal="center" vertical="center"/>
    </xf>
    <xf numFmtId="180" fontId="5" fillId="0" borderId="145" xfId="2" applyNumberFormat="1" applyFont="1" applyBorder="1" applyAlignment="1">
      <alignment horizontal="center" vertical="center"/>
    </xf>
    <xf numFmtId="0" fontId="5" fillId="0" borderId="73" xfId="1" applyFont="1" applyBorder="1" applyAlignment="1">
      <alignment horizontal="center" vertical="center"/>
    </xf>
    <xf numFmtId="0" fontId="5" fillId="0" borderId="71" xfId="1" applyFont="1" applyBorder="1" applyAlignment="1">
      <alignment horizontal="center" vertical="center"/>
    </xf>
    <xf numFmtId="178" fontId="5" fillId="4" borderId="80" xfId="1" applyNumberFormat="1" applyFont="1" applyFill="1" applyBorder="1" applyAlignment="1">
      <alignment horizontal="center" vertical="center"/>
    </xf>
    <xf numFmtId="38" fontId="5" fillId="0" borderId="119" xfId="2" applyNumberFormat="1" applyFont="1" applyBorder="1" applyAlignment="1">
      <alignment horizontal="center" vertical="center"/>
    </xf>
    <xf numFmtId="180" fontId="5" fillId="4" borderId="131" xfId="2" applyNumberFormat="1" applyFont="1" applyFill="1" applyBorder="1" applyAlignment="1">
      <alignment horizontal="center" vertical="center"/>
    </xf>
    <xf numFmtId="179" fontId="5" fillId="4" borderId="80" xfId="1" applyNumberFormat="1" applyFont="1" applyFill="1" applyBorder="1" applyAlignment="1">
      <alignment horizontal="center" vertical="center"/>
    </xf>
    <xf numFmtId="180" fontId="5" fillId="6" borderId="22" xfId="2" applyNumberFormat="1" applyFont="1" applyFill="1" applyBorder="1" applyAlignment="1">
      <alignment horizontal="center" vertical="center"/>
    </xf>
    <xf numFmtId="180" fontId="5" fillId="6" borderId="135" xfId="2" applyNumberFormat="1" applyFont="1" applyFill="1" applyBorder="1" applyAlignment="1">
      <alignment horizontal="center" vertical="center"/>
    </xf>
    <xf numFmtId="180" fontId="5" fillId="6" borderId="144" xfId="2" applyNumberFormat="1" applyFont="1" applyFill="1" applyBorder="1" applyAlignment="1">
      <alignment horizontal="center" vertical="center"/>
    </xf>
    <xf numFmtId="0" fontId="5" fillId="0" borderId="168" xfId="1" applyFont="1" applyBorder="1" applyAlignment="1">
      <alignment horizontal="center" vertical="center"/>
    </xf>
    <xf numFmtId="176" fontId="5" fillId="4" borderId="92" xfId="1" applyNumberFormat="1" applyFont="1" applyFill="1" applyBorder="1" applyAlignment="1">
      <alignment horizontal="center" vertical="center"/>
    </xf>
    <xf numFmtId="176" fontId="5" fillId="4" borderId="78" xfId="1" applyNumberFormat="1" applyFont="1" applyFill="1" applyBorder="1" applyAlignment="1">
      <alignment horizontal="center" vertical="center"/>
    </xf>
    <xf numFmtId="176" fontId="5" fillId="4" borderId="114" xfId="1" applyNumberFormat="1" applyFont="1" applyFill="1" applyBorder="1" applyAlignment="1">
      <alignment horizontal="center" vertical="center"/>
    </xf>
    <xf numFmtId="180" fontId="5" fillId="6" borderId="78" xfId="2" applyNumberFormat="1" applyFont="1" applyFill="1" applyBorder="1" applyAlignment="1">
      <alignment horizontal="center" vertical="center"/>
    </xf>
    <xf numFmtId="180" fontId="5" fillId="6" borderId="114" xfId="2" applyNumberFormat="1" applyFont="1" applyFill="1" applyBorder="1" applyAlignment="1">
      <alignment horizontal="center" vertical="center"/>
    </xf>
    <xf numFmtId="180" fontId="5" fillId="4" borderId="182" xfId="2" applyNumberFormat="1" applyFont="1" applyFill="1" applyBorder="1" applyAlignment="1">
      <alignment horizontal="center" vertical="center"/>
    </xf>
    <xf numFmtId="180" fontId="5" fillId="0" borderId="114" xfId="2" applyNumberFormat="1" applyFont="1" applyBorder="1" applyAlignment="1">
      <alignment horizontal="center" vertical="center"/>
    </xf>
    <xf numFmtId="0" fontId="5" fillId="0" borderId="182" xfId="1" applyFont="1" applyBorder="1" applyAlignment="1">
      <alignment horizontal="center" vertical="center"/>
    </xf>
    <xf numFmtId="0" fontId="5" fillId="0" borderId="181" xfId="1" applyFont="1" applyBorder="1" applyAlignment="1">
      <alignment horizontal="center" vertical="center"/>
    </xf>
    <xf numFmtId="0" fontId="5" fillId="0" borderId="180" xfId="1" applyFont="1" applyBorder="1" applyAlignment="1">
      <alignment horizontal="center" vertical="center"/>
    </xf>
    <xf numFmtId="180" fontId="5" fillId="4" borderId="27" xfId="2" applyNumberFormat="1" applyFont="1" applyFill="1" applyBorder="1" applyAlignment="1">
      <alignment horizontal="center" vertical="center"/>
    </xf>
    <xf numFmtId="0" fontId="5" fillId="0" borderId="137" xfId="1" applyFont="1" applyBorder="1" applyAlignment="1">
      <alignment horizontal="center" vertical="center"/>
    </xf>
    <xf numFmtId="180" fontId="5" fillId="4" borderId="135" xfId="2" applyNumberFormat="1" applyFont="1" applyFill="1" applyBorder="1" applyAlignment="1">
      <alignment horizontal="center" vertical="center"/>
    </xf>
    <xf numFmtId="180" fontId="5" fillId="4" borderId="183" xfId="2" applyNumberFormat="1" applyFont="1" applyFill="1" applyBorder="1" applyAlignment="1">
      <alignment horizontal="center" vertical="center"/>
    </xf>
    <xf numFmtId="180" fontId="5" fillId="4" borderId="107" xfId="2" applyNumberFormat="1" applyFont="1" applyFill="1" applyBorder="1" applyAlignment="1">
      <alignment horizontal="center" vertical="center"/>
    </xf>
    <xf numFmtId="180" fontId="5" fillId="4" borderId="105" xfId="2" applyNumberFormat="1" applyFont="1" applyFill="1" applyBorder="1" applyAlignment="1">
      <alignment horizontal="center" vertical="center"/>
    </xf>
    <xf numFmtId="38" fontId="5" fillId="0" borderId="107" xfId="2" applyFont="1" applyFill="1" applyBorder="1" applyAlignment="1">
      <alignment horizontal="center" vertical="center"/>
    </xf>
    <xf numFmtId="38" fontId="5" fillId="0" borderId="105" xfId="2" applyFont="1" applyFill="1" applyBorder="1" applyAlignment="1">
      <alignment horizontal="center" vertical="center"/>
    </xf>
    <xf numFmtId="0" fontId="24" fillId="0" borderId="0" xfId="1" applyFont="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24" fillId="0" borderId="0" xfId="1" applyFont="1" applyFill="1" applyBorder="1" applyAlignment="1">
      <alignment vertical="center" wrapText="1"/>
    </xf>
    <xf numFmtId="0" fontId="5" fillId="0" borderId="0" xfId="1" applyFont="1" applyAlignment="1">
      <alignment horizontal="left" vertical="center"/>
    </xf>
    <xf numFmtId="0" fontId="5" fillId="0" borderId="123" xfId="1" applyFont="1" applyBorder="1" applyAlignment="1">
      <alignment vertical="center"/>
    </xf>
    <xf numFmtId="0" fontId="5" fillId="0" borderId="195" xfId="1" applyFont="1" applyBorder="1" applyAlignment="1">
      <alignment horizontal="centerContinuous" vertical="center"/>
    </xf>
    <xf numFmtId="0" fontId="5" fillId="0" borderId="202" xfId="1" applyFont="1" applyBorder="1" applyAlignment="1">
      <alignment horizontal="centerContinuous" vertical="center"/>
    </xf>
    <xf numFmtId="40" fontId="5" fillId="0" borderId="147" xfId="1" applyNumberFormat="1" applyFont="1" applyBorder="1" applyAlignment="1">
      <alignment horizontal="center" vertical="center"/>
    </xf>
    <xf numFmtId="38" fontId="5" fillId="0" borderId="148" xfId="2" applyFont="1" applyBorder="1" applyAlignment="1">
      <alignment horizontal="center" vertical="center"/>
    </xf>
    <xf numFmtId="0" fontId="5" fillId="0" borderId="148" xfId="1" applyFont="1" applyFill="1" applyBorder="1" applyAlignment="1">
      <alignment horizontal="center" vertical="center"/>
    </xf>
    <xf numFmtId="0" fontId="5" fillId="0" borderId="173" xfId="1" applyFont="1" applyBorder="1" applyAlignment="1">
      <alignment horizontal="center" vertical="center"/>
    </xf>
    <xf numFmtId="0" fontId="5" fillId="0" borderId="174" xfId="1" applyFont="1" applyBorder="1" applyAlignment="1">
      <alignment horizontal="center" vertical="center"/>
    </xf>
    <xf numFmtId="0" fontId="5" fillId="0" borderId="172" xfId="1" applyFont="1" applyBorder="1" applyAlignment="1">
      <alignment vertical="center"/>
    </xf>
    <xf numFmtId="0" fontId="5" fillId="0" borderId="173" xfId="1" applyFont="1" applyBorder="1" applyAlignment="1">
      <alignment vertical="center"/>
    </xf>
    <xf numFmtId="40" fontId="5" fillId="0" borderId="0" xfId="1" applyNumberFormat="1" applyFont="1" applyBorder="1" applyAlignment="1">
      <alignment horizontal="center" vertical="center"/>
    </xf>
    <xf numFmtId="38" fontId="5" fillId="0" borderId="0" xfId="1" applyNumberFormat="1" applyFont="1" applyBorder="1" applyAlignment="1">
      <alignment horizontal="center" vertical="center"/>
    </xf>
    <xf numFmtId="0" fontId="5" fillId="0" borderId="70" xfId="1" applyFont="1" applyBorder="1" applyAlignment="1">
      <alignment horizontal="centerContinuous" vertical="center"/>
    </xf>
    <xf numFmtId="0" fontId="5" fillId="0" borderId="122" xfId="1" applyFont="1" applyBorder="1" applyAlignment="1">
      <alignment horizontal="centerContinuous" vertical="center"/>
    </xf>
    <xf numFmtId="0" fontId="5" fillId="0" borderId="121" xfId="1" applyFont="1" applyBorder="1" applyAlignment="1">
      <alignment horizontal="centerContinuous" vertical="center"/>
    </xf>
    <xf numFmtId="0" fontId="5" fillId="0" borderId="122" xfId="1" applyFont="1" applyBorder="1" applyAlignment="1">
      <alignment horizontal="center" vertical="center"/>
    </xf>
    <xf numFmtId="0" fontId="5" fillId="0" borderId="121" xfId="1" applyFont="1" applyBorder="1" applyAlignment="1">
      <alignment horizontal="center" vertical="center"/>
    </xf>
    <xf numFmtId="0" fontId="2" fillId="0" borderId="39" xfId="1" applyFont="1" applyBorder="1" applyAlignment="1">
      <alignment horizontal="center" vertical="center" shrinkToFit="1"/>
    </xf>
    <xf numFmtId="0" fontId="30" fillId="0" borderId="0" xfId="5" applyFont="1" applyAlignment="1">
      <alignment horizontal="right"/>
    </xf>
    <xf numFmtId="0" fontId="30" fillId="0" borderId="0" xfId="1" applyFont="1" applyAlignment="1">
      <alignment horizontal="right" vertical="top"/>
    </xf>
    <xf numFmtId="0" fontId="24" fillId="0" borderId="0" xfId="1" applyFont="1" applyFill="1" applyAlignment="1">
      <alignment vertical="center"/>
    </xf>
    <xf numFmtId="38" fontId="0" fillId="0" borderId="54" xfId="2" applyFont="1" applyFill="1" applyBorder="1" applyAlignment="1">
      <alignment horizontal="center" vertical="center"/>
    </xf>
    <xf numFmtId="38" fontId="0" fillId="0" borderId="210" xfId="2" applyFont="1" applyFill="1" applyBorder="1" applyAlignment="1">
      <alignment horizontal="center" vertical="center"/>
    </xf>
    <xf numFmtId="0" fontId="2" fillId="0" borderId="210" xfId="1" applyFill="1" applyBorder="1" applyAlignment="1">
      <alignment horizontal="center" vertical="center"/>
    </xf>
    <xf numFmtId="38" fontId="0" fillId="0" borderId="210" xfId="2" applyFont="1" applyBorder="1" applyAlignment="1">
      <alignment horizontal="center" vertical="center"/>
    </xf>
    <xf numFmtId="0" fontId="2" fillId="0" borderId="211" xfId="1" applyFill="1" applyBorder="1" applyAlignment="1">
      <alignment horizontal="center" vertical="center"/>
    </xf>
    <xf numFmtId="0" fontId="2" fillId="0" borderId="39" xfId="1" applyFill="1" applyBorder="1" applyAlignment="1">
      <alignment horizontal="center" vertical="center"/>
    </xf>
    <xf numFmtId="38" fontId="0" fillId="0" borderId="40" xfId="2" applyFont="1" applyFill="1" applyBorder="1" applyAlignment="1">
      <alignment horizontal="center" vertical="center"/>
    </xf>
    <xf numFmtId="0" fontId="13" fillId="0" borderId="0" xfId="5" applyFont="1" applyFill="1" applyBorder="1" applyAlignment="1">
      <alignment horizontal="left" wrapText="1"/>
    </xf>
    <xf numFmtId="0" fontId="13" fillId="2" borderId="0" xfId="5" applyFont="1" applyFill="1" applyBorder="1" applyAlignment="1">
      <alignment horizontal="center" textRotation="255"/>
    </xf>
    <xf numFmtId="0" fontId="13" fillId="0" borderId="33" xfId="5" applyFont="1" applyFill="1" applyBorder="1" applyAlignment="1">
      <alignment vertical="center"/>
    </xf>
    <xf numFmtId="0" fontId="13" fillId="0" borderId="33" xfId="5" applyFont="1" applyBorder="1" applyAlignment="1" applyProtection="1">
      <alignment vertical="center" wrapText="1"/>
      <protection locked="0"/>
    </xf>
    <xf numFmtId="0" fontId="13" fillId="0" borderId="0" xfId="5" applyFont="1" applyBorder="1" applyAlignment="1" applyProtection="1">
      <alignment vertical="top" wrapText="1"/>
      <protection locked="0"/>
    </xf>
    <xf numFmtId="0" fontId="13" fillId="0" borderId="20" xfId="5" applyFont="1" applyBorder="1" applyAlignment="1" applyProtection="1">
      <alignment vertical="top" wrapText="1"/>
      <protection locked="0"/>
    </xf>
    <xf numFmtId="0" fontId="13" fillId="0" borderId="46" xfId="5" applyFont="1" applyBorder="1" applyAlignment="1" applyProtection="1">
      <alignment vertical="top" wrapText="1"/>
      <protection locked="0"/>
    </xf>
    <xf numFmtId="0" fontId="13" fillId="0" borderId="52" xfId="5" applyFont="1" applyBorder="1" applyAlignment="1" applyProtection="1">
      <alignment vertical="top" wrapText="1"/>
      <protection locked="0"/>
    </xf>
    <xf numFmtId="0" fontId="10" fillId="0" borderId="59" xfId="5" applyFont="1" applyBorder="1" applyAlignment="1" applyProtection="1">
      <alignment vertical="top" wrapText="1"/>
      <protection locked="0"/>
    </xf>
    <xf numFmtId="0" fontId="10" fillId="0" borderId="33" xfId="5" applyFont="1" applyBorder="1" applyAlignment="1" applyProtection="1">
      <alignment vertical="top" wrapText="1"/>
      <protection locked="0"/>
    </xf>
    <xf numFmtId="0" fontId="10" fillId="0" borderId="60" xfId="5" applyFont="1" applyBorder="1" applyAlignment="1" applyProtection="1">
      <alignment vertical="top" wrapText="1"/>
      <protection locked="0"/>
    </xf>
    <xf numFmtId="0" fontId="13" fillId="0" borderId="20" xfId="5" applyFont="1" applyBorder="1" applyAlignment="1">
      <alignment vertical="center" textRotation="255"/>
    </xf>
    <xf numFmtId="0" fontId="13" fillId="0" borderId="0" xfId="5" applyFont="1" applyBorder="1" applyAlignment="1">
      <alignment vertical="center" textRotation="255"/>
    </xf>
    <xf numFmtId="0" fontId="14" fillId="0" borderId="0" xfId="5" applyFont="1" applyBorder="1" applyAlignment="1">
      <alignment horizontal="left" vertical="top" wrapText="1"/>
    </xf>
    <xf numFmtId="0" fontId="13" fillId="0" borderId="0" xfId="5" applyFont="1" applyAlignment="1">
      <alignment vertical="top" wrapText="1"/>
    </xf>
    <xf numFmtId="0" fontId="14" fillId="0" borderId="0" xfId="5" applyFont="1" applyBorder="1" applyAlignment="1">
      <alignment vertical="top" wrapText="1"/>
    </xf>
    <xf numFmtId="0" fontId="5" fillId="0" borderId="0" xfId="1" applyFont="1" applyFill="1" applyAlignment="1">
      <alignment horizontal="center" vertical="center"/>
    </xf>
    <xf numFmtId="0" fontId="5" fillId="0" borderId="0" xfId="1" applyFont="1" applyFill="1" applyAlignment="1">
      <alignment vertical="center"/>
    </xf>
    <xf numFmtId="0" fontId="14" fillId="0" borderId="0" xfId="5" applyFont="1" applyFill="1" applyBorder="1" applyAlignment="1">
      <alignment horizontal="left" wrapText="1"/>
    </xf>
    <xf numFmtId="0" fontId="13" fillId="0" borderId="0" xfId="5" applyFont="1" applyFill="1" applyBorder="1" applyAlignment="1">
      <alignment horizontal="left" vertical="center" wrapText="1"/>
    </xf>
    <xf numFmtId="0" fontId="2" fillId="0" borderId="0" xfId="1" applyFont="1" applyFill="1"/>
    <xf numFmtId="0" fontId="5" fillId="0" borderId="1" xfId="1" applyFont="1" applyFill="1" applyBorder="1" applyAlignment="1"/>
    <xf numFmtId="0" fontId="5" fillId="0" borderId="3" xfId="1" applyFont="1" applyFill="1" applyBorder="1" applyAlignment="1">
      <alignment horizontal="right"/>
    </xf>
    <xf numFmtId="0" fontId="5" fillId="0" borderId="0" xfId="1" applyFont="1" applyFill="1" applyBorder="1" applyAlignment="1">
      <alignment horizontal="center"/>
    </xf>
    <xf numFmtId="0" fontId="5" fillId="0" borderId="7" xfId="1" applyFont="1" applyFill="1" applyBorder="1" applyAlignment="1">
      <alignment horizontal="left"/>
    </xf>
    <xf numFmtId="0" fontId="5" fillId="0" borderId="9" xfId="1" applyFont="1" applyFill="1" applyBorder="1" applyAlignment="1"/>
    <xf numFmtId="0" fontId="5" fillId="0" borderId="78" xfId="1" applyFont="1" applyFill="1" applyBorder="1" applyAlignment="1">
      <alignment horizontal="center"/>
    </xf>
    <xf numFmtId="0" fontId="5" fillId="0" borderId="10" xfId="1" applyFont="1" applyFill="1" applyBorder="1" applyAlignment="1">
      <alignment horizontal="center"/>
    </xf>
    <xf numFmtId="0" fontId="5" fillId="0" borderId="12" xfId="1" applyFont="1" applyFill="1" applyBorder="1"/>
    <xf numFmtId="0" fontId="5" fillId="0" borderId="14" xfId="1" applyFont="1" applyFill="1" applyBorder="1"/>
    <xf numFmtId="0" fontId="5" fillId="0" borderId="15" xfId="1" applyFont="1" applyFill="1" applyBorder="1"/>
    <xf numFmtId="0" fontId="5" fillId="0" borderId="73" xfId="1" applyFont="1" applyFill="1" applyBorder="1"/>
    <xf numFmtId="0" fontId="5" fillId="0" borderId="45" xfId="1" applyFont="1" applyFill="1" applyBorder="1"/>
    <xf numFmtId="0" fontId="5" fillId="0" borderId="72" xfId="1" applyFont="1" applyFill="1" applyBorder="1"/>
    <xf numFmtId="0" fontId="5" fillId="8" borderId="71" xfId="1" applyFont="1" applyFill="1" applyBorder="1"/>
    <xf numFmtId="0" fontId="5" fillId="0" borderId="68" xfId="1" applyFont="1" applyFill="1" applyBorder="1"/>
    <xf numFmtId="0" fontId="5" fillId="0" borderId="58" xfId="1" applyFont="1" applyFill="1" applyBorder="1"/>
    <xf numFmtId="0" fontId="5" fillId="0" borderId="57" xfId="1" applyFont="1" applyFill="1" applyBorder="1"/>
    <xf numFmtId="0" fontId="5" fillId="0" borderId="67" xfId="1" applyFont="1" applyFill="1" applyBorder="1"/>
    <xf numFmtId="0" fontId="5" fillId="0" borderId="79" xfId="1" applyFont="1" applyFill="1" applyBorder="1" applyAlignment="1">
      <alignment horizontal="center"/>
    </xf>
    <xf numFmtId="0" fontId="5" fillId="0" borderId="76" xfId="1" applyFont="1" applyFill="1" applyBorder="1" applyAlignment="1">
      <alignment horizontal="center"/>
    </xf>
    <xf numFmtId="0" fontId="5" fillId="0" borderId="75" xfId="1" applyFont="1" applyFill="1" applyBorder="1"/>
    <xf numFmtId="0" fontId="5" fillId="0" borderId="187" xfId="1" applyFont="1" applyFill="1" applyBorder="1"/>
    <xf numFmtId="0" fontId="5" fillId="0" borderId="71" xfId="1" applyFont="1" applyFill="1" applyBorder="1"/>
    <xf numFmtId="0" fontId="5" fillId="0" borderId="69" xfId="1" applyFont="1" applyFill="1" applyBorder="1"/>
    <xf numFmtId="0" fontId="5" fillId="0" borderId="65" xfId="1" applyFont="1" applyFill="1" applyBorder="1"/>
    <xf numFmtId="0" fontId="14" fillId="0" borderId="0" xfId="5" applyFont="1" applyFill="1" applyBorder="1" applyAlignment="1">
      <alignment horizontal="left" vertical="center" wrapText="1"/>
    </xf>
    <xf numFmtId="0" fontId="3" fillId="0" borderId="8" xfId="1" applyFont="1" applyFill="1" applyBorder="1" applyAlignment="1">
      <alignment horizontal="left"/>
    </xf>
    <xf numFmtId="0" fontId="13" fillId="0" borderId="0" xfId="5" applyFont="1" applyFill="1" applyBorder="1" applyAlignment="1">
      <alignment wrapText="1"/>
    </xf>
    <xf numFmtId="0" fontId="3" fillId="0" borderId="7" xfId="1" applyFont="1" applyFill="1" applyBorder="1" applyAlignment="1"/>
    <xf numFmtId="0" fontId="5" fillId="0" borderId="39" xfId="1" applyFont="1" applyBorder="1" applyAlignment="1">
      <alignment horizontal="center" vertical="center" shrinkToFit="1"/>
    </xf>
    <xf numFmtId="38" fontId="0" fillId="0" borderId="82" xfId="2" applyFont="1" applyFill="1" applyBorder="1" applyAlignment="1">
      <alignment horizontal="center" vertical="center"/>
    </xf>
    <xf numFmtId="38" fontId="0" fillId="0" borderId="39" xfId="2" applyFont="1" applyFill="1" applyBorder="1" applyAlignment="1">
      <alignment horizontal="center" vertical="center"/>
    </xf>
    <xf numFmtId="38" fontId="0" fillId="3" borderId="82" xfId="2" applyFont="1" applyFill="1" applyBorder="1" applyAlignment="1">
      <alignment horizontal="center" vertical="center"/>
    </xf>
    <xf numFmtId="38" fontId="0" fillId="0" borderId="35" xfId="2" applyFont="1" applyBorder="1" applyAlignment="1">
      <alignment horizontal="center" vertical="center"/>
    </xf>
    <xf numFmtId="0" fontId="2" fillId="0" borderId="40" xfId="1" applyBorder="1" applyAlignment="1">
      <alignment horizontal="center" vertical="center" wrapText="1"/>
    </xf>
    <xf numFmtId="0" fontId="2" fillId="0" borderId="35" xfId="1" applyBorder="1" applyAlignment="1">
      <alignment horizontal="center" vertical="center" wrapText="1"/>
    </xf>
    <xf numFmtId="0" fontId="2" fillId="0" borderId="39" xfId="1" applyBorder="1" applyAlignment="1">
      <alignment horizontal="center" vertical="center" wrapText="1"/>
    </xf>
    <xf numFmtId="0" fontId="2" fillId="0" borderId="87" xfId="1" applyBorder="1" applyAlignment="1">
      <alignment horizontal="center" vertical="center" wrapText="1"/>
    </xf>
    <xf numFmtId="0" fontId="2" fillId="0" borderId="74" xfId="1" applyBorder="1" applyAlignment="1">
      <alignment horizontal="center" vertical="center" wrapText="1"/>
    </xf>
    <xf numFmtId="0" fontId="2" fillId="0" borderId="82" xfId="1" applyBorder="1" applyAlignment="1">
      <alignment horizontal="center" vertical="center" wrapText="1"/>
    </xf>
    <xf numFmtId="0" fontId="2" fillId="0" borderId="20" xfId="1" applyBorder="1" applyAlignment="1">
      <alignment horizontal="center" vertical="center" wrapText="1"/>
    </xf>
    <xf numFmtId="0" fontId="2" fillId="11" borderId="53" xfId="1" applyFill="1" applyBorder="1" applyAlignment="1">
      <alignment horizontal="center" vertical="center"/>
    </xf>
    <xf numFmtId="0" fontId="2" fillId="11" borderId="209" xfId="1" applyFill="1" applyBorder="1" applyAlignment="1">
      <alignment horizontal="center" vertical="center"/>
    </xf>
    <xf numFmtId="0" fontId="2" fillId="11" borderId="39" xfId="1" applyFill="1" applyBorder="1" applyAlignment="1">
      <alignment horizontal="center" vertical="center"/>
    </xf>
    <xf numFmtId="0" fontId="2" fillId="0" borderId="86" xfId="1" applyFill="1" applyBorder="1" applyAlignment="1">
      <alignment horizontal="center" vertical="center" wrapText="1"/>
    </xf>
    <xf numFmtId="0" fontId="2" fillId="0" borderId="74" xfId="1" applyFill="1" applyBorder="1" applyAlignment="1">
      <alignment horizontal="center" vertical="center" wrapText="1"/>
    </xf>
    <xf numFmtId="0" fontId="2" fillId="0" borderId="59" xfId="1" applyFill="1" applyBorder="1" applyAlignment="1">
      <alignment horizontal="center" vertical="center" wrapText="1"/>
    </xf>
    <xf numFmtId="0" fontId="2" fillId="0" borderId="59" xfId="1" applyBorder="1" applyAlignment="1">
      <alignment horizontal="center" vertical="center" wrapText="1"/>
    </xf>
    <xf numFmtId="0" fontId="2" fillId="0" borderId="212" xfId="1" applyFill="1" applyBorder="1" applyAlignment="1">
      <alignment horizontal="center" vertical="center"/>
    </xf>
    <xf numFmtId="0" fontId="2" fillId="0" borderId="213" xfId="1" applyFill="1" applyBorder="1" applyAlignment="1">
      <alignment horizontal="center" vertical="center"/>
    </xf>
    <xf numFmtId="0" fontId="2" fillId="0" borderId="39" xfId="1" applyFill="1" applyBorder="1" applyAlignment="1">
      <alignment horizontal="center" vertical="center" wrapText="1"/>
    </xf>
    <xf numFmtId="0" fontId="2" fillId="0" borderId="40" xfId="1" applyFill="1" applyBorder="1" applyAlignment="1">
      <alignment horizontal="center" vertical="center" wrapText="1"/>
    </xf>
    <xf numFmtId="0" fontId="2" fillId="0" borderId="40" xfId="1" applyFill="1" applyBorder="1" applyAlignment="1">
      <alignment horizontal="center" vertical="center"/>
    </xf>
    <xf numFmtId="0" fontId="2" fillId="0" borderId="81" xfId="1" applyFill="1" applyBorder="1" applyAlignment="1">
      <alignment horizontal="center" vertical="center"/>
    </xf>
    <xf numFmtId="182" fontId="5" fillId="0" borderId="4" xfId="1" applyNumberFormat="1" applyFont="1" applyFill="1" applyBorder="1" applyAlignment="1">
      <alignment horizontal="center"/>
    </xf>
    <xf numFmtId="182" fontId="5" fillId="0" borderId="5" xfId="1" applyNumberFormat="1" applyFont="1" applyFill="1" applyBorder="1" applyAlignment="1">
      <alignment horizontal="center"/>
    </xf>
    <xf numFmtId="0" fontId="5" fillId="0" borderId="146" xfId="1" applyFont="1" applyBorder="1" applyAlignment="1">
      <alignment horizontal="center" vertical="center"/>
    </xf>
    <xf numFmtId="40" fontId="5" fillId="0" borderId="215" xfId="1" applyNumberFormat="1" applyFont="1" applyBorder="1" applyAlignment="1">
      <alignment horizontal="center" vertical="center"/>
    </xf>
    <xf numFmtId="0" fontId="5" fillId="0" borderId="216" xfId="1" applyFont="1" applyBorder="1" applyAlignment="1">
      <alignment horizontal="center" vertical="center"/>
    </xf>
    <xf numFmtId="38" fontId="5" fillId="0" borderId="216" xfId="2" applyFont="1" applyBorder="1" applyAlignment="1">
      <alignment horizontal="center" vertical="center"/>
    </xf>
    <xf numFmtId="0" fontId="5" fillId="0" borderId="217" xfId="1" applyFont="1" applyBorder="1" applyAlignment="1">
      <alignment horizontal="left" vertical="center"/>
    </xf>
    <xf numFmtId="40" fontId="5" fillId="0" borderId="17" xfId="2" applyNumberFormat="1" applyFont="1" applyBorder="1" applyAlignment="1">
      <alignment horizontal="center" vertical="center"/>
    </xf>
    <xf numFmtId="0" fontId="2" fillId="0" borderId="20" xfId="1" applyFont="1" applyBorder="1" applyAlignment="1">
      <alignment horizontal="center" vertical="center"/>
    </xf>
    <xf numFmtId="0" fontId="2" fillId="0" borderId="86" xfId="1" applyFont="1" applyBorder="1" applyAlignment="1">
      <alignment horizontal="center" vertical="center" wrapText="1"/>
    </xf>
    <xf numFmtId="0" fontId="5" fillId="0" borderId="86" xfId="1" applyFont="1" applyBorder="1" applyAlignment="1">
      <alignment horizontal="center" vertical="center" shrinkToFit="1"/>
    </xf>
    <xf numFmtId="0" fontId="2" fillId="0" borderId="61" xfId="1" applyFont="1" applyBorder="1" applyAlignment="1">
      <alignment horizontal="center" vertical="center" wrapText="1"/>
    </xf>
    <xf numFmtId="0" fontId="2" fillId="0" borderId="87" xfId="1" applyFont="1" applyBorder="1" applyAlignment="1">
      <alignment horizontal="center" vertical="center"/>
    </xf>
    <xf numFmtId="0" fontId="10" fillId="2" borderId="0" xfId="5" applyFont="1" applyFill="1" applyBorder="1" applyAlignment="1">
      <alignment vertical="top" wrapText="1"/>
    </xf>
    <xf numFmtId="0" fontId="13" fillId="0" borderId="0" xfId="5" applyFont="1" applyFill="1" applyAlignment="1">
      <alignment wrapText="1"/>
    </xf>
    <xf numFmtId="0" fontId="13" fillId="0" borderId="0" xfId="5" applyFont="1" applyFill="1" applyAlignment="1"/>
    <xf numFmtId="0" fontId="10" fillId="0" borderId="39" xfId="5" applyFont="1" applyFill="1" applyBorder="1" applyAlignment="1">
      <alignment wrapText="1"/>
    </xf>
    <xf numFmtId="0" fontId="10" fillId="0" borderId="39" xfId="5" applyFont="1" applyFill="1" applyBorder="1" applyAlignment="1">
      <alignment vertical="top" wrapText="1"/>
    </xf>
    <xf numFmtId="0" fontId="10" fillId="0" borderId="0" xfId="5" applyFont="1" applyFill="1" applyBorder="1" applyAlignment="1">
      <alignment vertical="top" wrapText="1"/>
    </xf>
    <xf numFmtId="0" fontId="0" fillId="0" borderId="219" xfId="0" applyBorder="1">
      <alignment vertical="center"/>
    </xf>
    <xf numFmtId="182" fontId="5" fillId="0" borderId="3" xfId="1" applyNumberFormat="1" applyFont="1" applyFill="1" applyBorder="1" applyAlignment="1">
      <alignment horizontal="center"/>
    </xf>
    <xf numFmtId="0" fontId="5" fillId="0" borderId="9" xfId="1" applyFont="1" applyFill="1" applyBorder="1" applyAlignment="1">
      <alignment horizontal="center"/>
    </xf>
    <xf numFmtId="0" fontId="0" fillId="0" borderId="18" xfId="0" applyBorder="1">
      <alignment vertical="center"/>
    </xf>
    <xf numFmtId="0" fontId="5" fillId="0" borderId="161" xfId="1" applyFont="1" applyFill="1" applyBorder="1"/>
    <xf numFmtId="180" fontId="5" fillId="0" borderId="0" xfId="2" applyNumberFormat="1" applyFont="1" applyFill="1" applyBorder="1" applyAlignment="1">
      <alignment horizontal="center" vertical="center"/>
    </xf>
    <xf numFmtId="38" fontId="5" fillId="0" borderId="0" xfId="2"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2" xfId="1" applyFont="1" applyFill="1" applyBorder="1" applyAlignment="1">
      <alignment horizontal="center" vertical="center"/>
    </xf>
    <xf numFmtId="40" fontId="5" fillId="0" borderId="116" xfId="8" applyNumberFormat="1" applyFont="1" applyFill="1" applyBorder="1" applyAlignment="1">
      <alignment horizontal="center" vertical="center"/>
    </xf>
    <xf numFmtId="0" fontId="5" fillId="0" borderId="17" xfId="1" applyFont="1" applyBorder="1" applyAlignment="1">
      <alignment horizontal="left" vertical="center" shrinkToFit="1"/>
    </xf>
    <xf numFmtId="40" fontId="5" fillId="0" borderId="17" xfId="2" applyNumberFormat="1" applyFont="1" applyFill="1" applyBorder="1" applyAlignment="1">
      <alignment horizontal="center" vertical="center"/>
    </xf>
    <xf numFmtId="40" fontId="5" fillId="0" borderId="216" xfId="1" applyNumberFormat="1" applyFont="1" applyFill="1" applyBorder="1" applyAlignment="1">
      <alignment horizontal="center" vertical="center"/>
    </xf>
    <xf numFmtId="0" fontId="5" fillId="0" borderId="216" xfId="1" applyFont="1" applyFill="1" applyBorder="1" applyAlignment="1">
      <alignment horizontal="center" vertical="center"/>
    </xf>
    <xf numFmtId="0" fontId="5" fillId="0" borderId="216" xfId="1" applyFont="1" applyBorder="1" applyAlignment="1">
      <alignment horizontal="center" vertical="center" shrinkToFit="1"/>
    </xf>
    <xf numFmtId="40" fontId="5" fillId="0" borderId="148" xfId="1" applyNumberFormat="1" applyFont="1" applyFill="1" applyBorder="1" applyAlignment="1">
      <alignment horizontal="center" vertical="center"/>
    </xf>
    <xf numFmtId="0" fontId="5" fillId="0" borderId="148" xfId="1" applyFont="1" applyBorder="1" applyAlignment="1">
      <alignment horizontal="center" vertical="center" shrinkToFit="1"/>
    </xf>
    <xf numFmtId="40" fontId="5" fillId="0" borderId="147" xfId="1" applyNumberFormat="1" applyFont="1" applyFill="1" applyBorder="1" applyAlignment="1">
      <alignment horizontal="center" vertical="center"/>
    </xf>
    <xf numFmtId="38" fontId="5" fillId="0" borderId="148" xfId="1" applyNumberFormat="1" applyFont="1" applyFill="1" applyBorder="1" applyAlignment="1">
      <alignment horizontal="center" vertical="center"/>
    </xf>
    <xf numFmtId="0" fontId="2" fillId="0" borderId="109" xfId="1" applyFont="1" applyBorder="1" applyAlignment="1">
      <alignment horizontal="center" vertical="center"/>
    </xf>
    <xf numFmtId="0" fontId="2" fillId="0" borderId="39" xfId="1" applyFont="1" applyBorder="1" applyAlignment="1">
      <alignment horizontal="center" vertical="center"/>
    </xf>
    <xf numFmtId="0" fontId="2" fillId="0" borderId="88" xfId="1" applyFont="1" applyBorder="1" applyAlignment="1">
      <alignment horizontal="center" vertical="center"/>
    </xf>
    <xf numFmtId="0" fontId="5" fillId="0" borderId="35" xfId="1" applyFont="1" applyBorder="1" applyAlignment="1">
      <alignment horizontal="center" vertical="center"/>
    </xf>
    <xf numFmtId="0" fontId="5" fillId="0" borderId="195" xfId="1" applyFont="1" applyBorder="1" applyAlignment="1">
      <alignment horizontal="center" vertical="center"/>
    </xf>
    <xf numFmtId="0" fontId="5" fillId="0" borderId="202" xfId="1" applyFont="1" applyBorder="1" applyAlignment="1">
      <alignment horizontal="center" vertical="center"/>
    </xf>
    <xf numFmtId="0" fontId="5" fillId="0" borderId="176" xfId="1" applyFont="1" applyBorder="1" applyAlignment="1">
      <alignment horizontal="center" vertical="center"/>
    </xf>
    <xf numFmtId="0" fontId="5" fillId="0" borderId="170" xfId="1" applyFont="1" applyBorder="1" applyAlignment="1">
      <alignment horizontal="center" vertical="center"/>
    </xf>
    <xf numFmtId="0" fontId="5" fillId="0" borderId="118" xfId="1" applyFont="1" applyBorder="1" applyAlignment="1">
      <alignment horizontal="center" vertical="center"/>
    </xf>
    <xf numFmtId="0" fontId="5" fillId="0" borderId="46" xfId="1" applyFont="1" applyBorder="1" applyAlignment="1">
      <alignment horizontal="center" vertical="center"/>
    </xf>
    <xf numFmtId="0" fontId="5" fillId="0" borderId="60" xfId="1" applyFont="1" applyBorder="1" applyAlignment="1">
      <alignment horizontal="center" vertical="center"/>
    </xf>
    <xf numFmtId="0" fontId="5" fillId="0" borderId="10" xfId="1" applyFont="1" applyBorder="1" applyAlignment="1">
      <alignment horizontal="center" vertical="center"/>
    </xf>
    <xf numFmtId="38" fontId="5" fillId="0" borderId="135" xfId="2" applyFont="1" applyBorder="1" applyAlignment="1">
      <alignment horizontal="center" vertical="center"/>
    </xf>
    <xf numFmtId="0" fontId="5" fillId="0" borderId="150" xfId="1" applyFont="1" applyBorder="1" applyAlignment="1">
      <alignment horizontal="center" vertical="center"/>
    </xf>
    <xf numFmtId="0" fontId="5" fillId="0" borderId="165" xfId="1" applyFont="1" applyBorder="1" applyAlignment="1">
      <alignment horizontal="center" vertical="center"/>
    </xf>
    <xf numFmtId="0" fontId="5" fillId="0" borderId="87" xfId="1" applyFont="1" applyBorder="1" applyAlignment="1">
      <alignment horizontal="center" vertical="center"/>
    </xf>
    <xf numFmtId="0" fontId="5" fillId="0" borderId="92" xfId="1" applyFont="1" applyBorder="1" applyAlignment="1">
      <alignment horizontal="center" vertical="center"/>
    </xf>
    <xf numFmtId="180" fontId="5" fillId="0" borderId="53" xfId="2" applyNumberFormat="1" applyFont="1" applyBorder="1" applyAlignment="1">
      <alignment horizontal="center" vertical="center"/>
    </xf>
    <xf numFmtId="38" fontId="5" fillId="0" borderId="53" xfId="2" applyNumberFormat="1" applyFont="1" applyBorder="1" applyAlignment="1">
      <alignment horizontal="center" vertical="center"/>
    </xf>
    <xf numFmtId="0" fontId="5" fillId="0" borderId="82" xfId="1" applyFont="1" applyBorder="1" applyAlignment="1">
      <alignment horizontal="center" vertical="center"/>
    </xf>
    <xf numFmtId="0" fontId="5" fillId="0" borderId="36" xfId="1" applyFont="1" applyBorder="1" applyAlignment="1">
      <alignment horizontal="center" vertical="center"/>
    </xf>
    <xf numFmtId="0" fontId="5" fillId="4" borderId="96" xfId="1" applyFont="1" applyFill="1" applyBorder="1" applyAlignment="1">
      <alignment horizontal="center" vertical="center"/>
    </xf>
    <xf numFmtId="0" fontId="5" fillId="4" borderId="94" xfId="1" applyFont="1" applyFill="1" applyBorder="1" applyAlignment="1">
      <alignment horizontal="center" vertical="center"/>
    </xf>
    <xf numFmtId="38" fontId="5" fillId="0" borderId="17" xfId="2" applyFont="1" applyBorder="1" applyAlignment="1">
      <alignment horizontal="center" vertical="center"/>
    </xf>
    <xf numFmtId="0" fontId="5" fillId="0" borderId="203" xfId="1" applyFont="1" applyBorder="1" applyAlignment="1">
      <alignment horizontal="center" vertical="center"/>
    </xf>
    <xf numFmtId="0" fontId="5" fillId="0" borderId="39" xfId="1" applyFont="1" applyBorder="1" applyAlignment="1">
      <alignment horizontal="center" vertical="center"/>
    </xf>
    <xf numFmtId="0" fontId="2" fillId="0" borderId="35" xfId="1" applyFont="1" applyBorder="1" applyAlignment="1">
      <alignment horizontal="center" vertical="center"/>
    </xf>
    <xf numFmtId="0" fontId="5" fillId="0" borderId="93" xfId="1" applyFont="1" applyBorder="1" applyAlignment="1">
      <alignment horizontal="center" vertical="center"/>
    </xf>
    <xf numFmtId="0" fontId="5" fillId="0" borderId="119" xfId="1" applyFont="1" applyBorder="1" applyAlignment="1">
      <alignment horizontal="center" vertical="center"/>
    </xf>
    <xf numFmtId="0" fontId="5" fillId="0" borderId="40" xfId="1" applyFont="1" applyBorder="1" applyAlignment="1">
      <alignment horizontal="center" vertical="center"/>
    </xf>
    <xf numFmtId="0" fontId="14" fillId="0" borderId="0" xfId="5" applyFont="1" applyBorder="1" applyAlignment="1">
      <alignment horizontal="left" vertical="top" wrapText="1"/>
    </xf>
    <xf numFmtId="0" fontId="13" fillId="0" borderId="40" xfId="5" applyFont="1" applyBorder="1" applyAlignment="1">
      <alignment horizontal="left" vertical="center"/>
    </xf>
    <xf numFmtId="0" fontId="13" fillId="0" borderId="36" xfId="5" applyFont="1" applyBorder="1" applyAlignment="1">
      <alignment horizontal="left" vertical="center"/>
    </xf>
    <xf numFmtId="0" fontId="13" fillId="0" borderId="35" xfId="5" applyFont="1" applyBorder="1" applyAlignment="1">
      <alignment horizontal="left" vertical="center"/>
    </xf>
    <xf numFmtId="0" fontId="13" fillId="0" borderId="40" xfId="5" applyFont="1" applyBorder="1" applyAlignment="1" applyProtection="1">
      <alignment horizontal="left" vertical="center" wrapText="1"/>
      <protection locked="0"/>
    </xf>
    <xf numFmtId="0" fontId="13" fillId="0" borderId="36" xfId="5" applyFont="1" applyBorder="1" applyAlignment="1" applyProtection="1">
      <alignment horizontal="left" vertical="center" wrapText="1"/>
      <protection locked="0"/>
    </xf>
    <xf numFmtId="0" fontId="13" fillId="0" borderId="35" xfId="5" applyFont="1" applyBorder="1" applyAlignment="1" applyProtection="1">
      <alignment horizontal="left" vertical="center" wrapText="1"/>
      <protection locked="0"/>
    </xf>
    <xf numFmtId="0" fontId="13" fillId="0" borderId="0" xfId="5" applyFont="1" applyAlignment="1">
      <alignment horizontal="left"/>
    </xf>
    <xf numFmtId="0" fontId="15" fillId="0" borderId="0" xfId="5" applyFont="1" applyAlignment="1">
      <alignment horizontal="center" wrapText="1"/>
    </xf>
    <xf numFmtId="0" fontId="13" fillId="0" borderId="0" xfId="5" applyFont="1" applyAlignment="1">
      <alignment vertical="top" wrapText="1"/>
    </xf>
    <xf numFmtId="0" fontId="14" fillId="0" borderId="0" xfId="5" applyFont="1" applyAlignment="1">
      <alignment horizontal="center" vertical="center" wrapText="1"/>
    </xf>
    <xf numFmtId="0" fontId="14" fillId="0" borderId="0" xfId="5" applyFont="1" applyBorder="1" applyAlignment="1">
      <alignment vertical="top" wrapText="1"/>
    </xf>
    <xf numFmtId="0" fontId="14" fillId="0" borderId="0" xfId="5" applyFont="1" applyAlignment="1">
      <alignment vertical="top"/>
    </xf>
    <xf numFmtId="0" fontId="13" fillId="2" borderId="62" xfId="5" applyFont="1" applyFill="1" applyBorder="1" applyAlignment="1">
      <alignment horizontal="center" vertical="top" textRotation="255"/>
    </xf>
    <xf numFmtId="0" fontId="13" fillId="0" borderId="59" xfId="5" applyFont="1" applyBorder="1" applyAlignment="1">
      <alignment horizontal="center" vertical="center" textRotation="255"/>
    </xf>
    <xf numFmtId="0" fontId="13" fillId="0" borderId="60" xfId="5" applyFont="1" applyBorder="1" applyAlignment="1">
      <alignment horizontal="center" vertical="center" textRotation="255"/>
    </xf>
    <xf numFmtId="0" fontId="13" fillId="0" borderId="61" xfId="5" applyFont="1" applyBorder="1" applyAlignment="1">
      <alignment horizontal="center" vertical="center" textRotation="255"/>
    </xf>
    <xf numFmtId="0" fontId="13" fillId="0" borderId="20" xfId="5" applyFont="1" applyBorder="1" applyAlignment="1">
      <alignment horizontal="center" vertical="center" textRotation="255"/>
    </xf>
    <xf numFmtId="0" fontId="13" fillId="0" borderId="54" xfId="5" applyFont="1" applyBorder="1" applyAlignment="1">
      <alignment horizontal="center" vertical="center" textRotation="255"/>
    </xf>
    <xf numFmtId="0" fontId="13" fillId="0" borderId="52" xfId="5" applyFont="1" applyBorder="1" applyAlignment="1">
      <alignment horizontal="center" vertical="center" textRotation="255"/>
    </xf>
    <xf numFmtId="0" fontId="14" fillId="0" borderId="0" xfId="5" applyFont="1" applyAlignment="1">
      <alignment horizontal="left" vertical="center" wrapText="1"/>
    </xf>
    <xf numFmtId="0" fontId="13" fillId="0" borderId="0" xfId="5" applyFont="1" applyAlignment="1" applyProtection="1">
      <alignment horizontal="right"/>
      <protection locked="0"/>
    </xf>
    <xf numFmtId="0" fontId="14" fillId="0" borderId="193" xfId="5" applyFont="1" applyFill="1" applyBorder="1" applyAlignment="1">
      <alignment horizontal="center" wrapText="1"/>
    </xf>
    <xf numFmtId="0" fontId="14" fillId="0" borderId="218" xfId="5" applyFont="1" applyFill="1" applyBorder="1" applyAlignment="1">
      <alignment horizontal="center" wrapText="1"/>
    </xf>
    <xf numFmtId="0" fontId="31" fillId="0" borderId="193" xfId="5" applyFont="1" applyFill="1" applyBorder="1" applyAlignment="1">
      <alignment horizontal="left" vertical="center" wrapText="1"/>
    </xf>
    <xf numFmtId="0" fontId="14" fillId="0" borderId="193" xfId="5" applyFont="1" applyFill="1" applyBorder="1" applyAlignment="1">
      <alignment horizontal="left" vertical="center" shrinkToFit="1"/>
    </xf>
    <xf numFmtId="0" fontId="10" fillId="0" borderId="193" xfId="5" applyFont="1" applyFill="1" applyBorder="1" applyAlignment="1">
      <alignment horizontal="left" vertical="center" shrinkToFit="1"/>
    </xf>
    <xf numFmtId="49" fontId="14" fillId="0" borderId="155" xfId="5" applyNumberFormat="1" applyFont="1" applyFill="1" applyBorder="1" applyAlignment="1">
      <alignment horizontal="center" vertical="center" shrinkToFit="1"/>
    </xf>
    <xf numFmtId="49" fontId="14" fillId="0" borderId="193" xfId="5" applyNumberFormat="1" applyFont="1" applyFill="1" applyBorder="1" applyAlignment="1">
      <alignment horizontal="center" vertical="center" shrinkToFit="1"/>
    </xf>
    <xf numFmtId="0" fontId="13" fillId="0" borderId="176" xfId="5" applyFont="1" applyBorder="1" applyAlignment="1" applyProtection="1">
      <alignment vertical="center" wrapText="1"/>
      <protection locked="0"/>
    </xf>
    <xf numFmtId="0" fontId="13" fillId="0" borderId="190" xfId="5" applyFont="1" applyBorder="1" applyAlignment="1" applyProtection="1">
      <alignment vertical="center" wrapText="1"/>
      <protection locked="0"/>
    </xf>
    <xf numFmtId="0" fontId="14" fillId="0" borderId="0" xfId="5" applyFont="1" applyFill="1" applyBorder="1" applyAlignment="1">
      <alignment horizontal="left" vertical="center" wrapText="1"/>
    </xf>
    <xf numFmtId="0" fontId="14" fillId="0" borderId="155" xfId="5" applyFont="1" applyFill="1" applyBorder="1" applyAlignment="1">
      <alignment horizontal="center" vertical="center" wrapText="1"/>
    </xf>
    <xf numFmtId="0" fontId="14" fillId="0" borderId="193" xfId="5" applyFont="1" applyFill="1" applyBorder="1" applyAlignment="1">
      <alignment horizontal="center" vertical="center" wrapText="1"/>
    </xf>
    <xf numFmtId="0" fontId="14" fillId="0" borderId="218" xfId="5" applyFont="1" applyFill="1" applyBorder="1" applyAlignment="1">
      <alignment horizontal="center" vertical="center" wrapText="1"/>
    </xf>
    <xf numFmtId="0" fontId="13" fillId="2" borderId="62" xfId="5" applyFont="1" applyFill="1" applyBorder="1" applyAlignment="1">
      <alignment horizontal="center" textRotation="255"/>
    </xf>
    <xf numFmtId="0" fontId="16" fillId="0" borderId="0" xfId="5" applyFont="1" applyFill="1" applyAlignment="1" applyProtection="1">
      <alignment horizontal="center"/>
      <protection locked="0"/>
    </xf>
    <xf numFmtId="0" fontId="18" fillId="0" borderId="0" xfId="5" applyFont="1" applyAlignment="1">
      <alignment horizontal="center"/>
    </xf>
    <xf numFmtId="0" fontId="16" fillId="0" borderId="0" xfId="5" applyFont="1" applyBorder="1" applyAlignment="1">
      <alignment horizontal="center" wrapText="1"/>
    </xf>
    <xf numFmtId="0" fontId="13" fillId="0" borderId="157" xfId="5" applyFont="1" applyBorder="1" applyAlignment="1">
      <alignment vertical="center"/>
    </xf>
    <xf numFmtId="0" fontId="13" fillId="0" borderId="188" xfId="5" applyFont="1" applyBorder="1" applyAlignment="1">
      <alignment vertical="center"/>
    </xf>
    <xf numFmtId="0" fontId="13" fillId="0" borderId="188" xfId="5" applyFont="1" applyBorder="1" applyAlignment="1" applyProtection="1">
      <alignment vertical="center" wrapText="1"/>
      <protection locked="0"/>
    </xf>
    <xf numFmtId="0" fontId="13" fillId="0" borderId="189" xfId="5" applyFont="1" applyBorder="1" applyAlignment="1" applyProtection="1">
      <alignment vertical="center" wrapText="1"/>
      <protection locked="0"/>
    </xf>
    <xf numFmtId="0" fontId="13" fillId="0" borderId="179" xfId="5" applyFont="1" applyBorder="1" applyAlignment="1">
      <alignment vertical="center"/>
    </xf>
    <xf numFmtId="0" fontId="13" fillId="0" borderId="176" xfId="5" applyFont="1" applyBorder="1" applyAlignment="1">
      <alignment vertical="center"/>
    </xf>
    <xf numFmtId="0" fontId="14" fillId="0" borderId="179" xfId="5" applyFont="1" applyBorder="1" applyAlignment="1">
      <alignment horizontal="left" vertical="center" wrapText="1"/>
    </xf>
    <xf numFmtId="0" fontId="14" fillId="0" borderId="176" xfId="5" applyFont="1" applyBorder="1" applyAlignment="1">
      <alignment horizontal="left" vertical="center"/>
    </xf>
    <xf numFmtId="0" fontId="13" fillId="0" borderId="179" xfId="5" applyFont="1" applyFill="1" applyBorder="1" applyAlignment="1">
      <alignment vertical="center" wrapText="1"/>
    </xf>
    <xf numFmtId="0" fontId="13" fillId="0" borderId="176" xfId="5" applyFont="1" applyFill="1" applyBorder="1" applyAlignment="1">
      <alignment vertical="center" wrapText="1"/>
    </xf>
    <xf numFmtId="0" fontId="13" fillId="0" borderId="152" xfId="5" applyFont="1" applyFill="1" applyBorder="1" applyAlignment="1">
      <alignment vertical="center"/>
    </xf>
    <xf numFmtId="0" fontId="13" fillId="0" borderId="191" xfId="5" applyFont="1" applyFill="1" applyBorder="1" applyAlignment="1">
      <alignment vertical="center"/>
    </xf>
    <xf numFmtId="0" fontId="13" fillId="0" borderId="191" xfId="5" applyFont="1" applyBorder="1" applyAlignment="1" applyProtection="1">
      <alignment vertical="center" wrapText="1"/>
      <protection locked="0"/>
    </xf>
    <xf numFmtId="0" fontId="13" fillId="0" borderId="192" xfId="5" applyFont="1" applyBorder="1" applyAlignment="1" applyProtection="1">
      <alignment vertical="center" wrapText="1"/>
      <protection locked="0"/>
    </xf>
    <xf numFmtId="0" fontId="13" fillId="0" borderId="179" xfId="5" applyFont="1" applyFill="1" applyBorder="1" applyAlignment="1">
      <alignment vertical="center"/>
    </xf>
    <xf numFmtId="0" fontId="13" fillId="0" borderId="176" xfId="5" applyFont="1" applyFill="1" applyBorder="1" applyAlignment="1">
      <alignment vertical="center"/>
    </xf>
    <xf numFmtId="0" fontId="13" fillId="0" borderId="40" xfId="1" applyFont="1" applyFill="1" applyBorder="1" applyAlignment="1">
      <alignment horizontal="left" vertical="center"/>
    </xf>
    <xf numFmtId="0" fontId="13" fillId="0" borderId="36" xfId="1" applyFont="1" applyFill="1" applyBorder="1" applyAlignment="1">
      <alignment horizontal="left" vertical="center"/>
    </xf>
    <xf numFmtId="0" fontId="13" fillId="0" borderId="35" xfId="1" applyFont="1" applyFill="1" applyBorder="1" applyAlignment="1">
      <alignment horizontal="left" vertical="center"/>
    </xf>
    <xf numFmtId="0" fontId="14" fillId="0" borderId="33" xfId="1" applyFont="1" applyFill="1" applyBorder="1" applyAlignment="1">
      <alignment horizontal="left" vertical="top" wrapText="1"/>
    </xf>
    <xf numFmtId="0" fontId="13" fillId="0" borderId="0" xfId="1" applyFont="1" applyAlignment="1">
      <alignment horizontal="center" vertical="top" textRotation="255"/>
    </xf>
    <xf numFmtId="0" fontId="20" fillId="0" borderId="0" xfId="1" applyFont="1" applyFill="1" applyAlignment="1">
      <alignment horizontal="center" vertical="top"/>
    </xf>
    <xf numFmtId="0" fontId="13" fillId="0" borderId="46" xfId="1" applyFont="1" applyFill="1" applyBorder="1" applyAlignment="1">
      <alignment horizontal="left" vertical="top" wrapText="1"/>
    </xf>
    <xf numFmtId="0" fontId="13" fillId="0" borderId="74" xfId="1" applyFont="1" applyFill="1" applyBorder="1" applyAlignment="1">
      <alignment horizontal="center" vertical="center" wrapText="1"/>
    </xf>
    <xf numFmtId="0" fontId="13" fillId="0" borderId="86"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2" fillId="0" borderId="40" xfId="1" applyBorder="1" applyAlignment="1">
      <alignment horizontal="center" vertical="center" wrapText="1"/>
    </xf>
    <xf numFmtId="0" fontId="2" fillId="0" borderId="36" xfId="1" applyBorder="1" applyAlignment="1">
      <alignment horizontal="center" vertical="center" wrapText="1"/>
    </xf>
    <xf numFmtId="0" fontId="2" fillId="0" borderId="35" xfId="1" applyBorder="1" applyAlignment="1">
      <alignment horizontal="center" vertical="center" wrapText="1"/>
    </xf>
    <xf numFmtId="38" fontId="0" fillId="0" borderId="53" xfId="2" applyFont="1" applyBorder="1" applyAlignment="1">
      <alignment horizontal="center" vertical="center"/>
    </xf>
    <xf numFmtId="38" fontId="0" fillId="0" borderId="39" xfId="2" applyFont="1" applyBorder="1" applyAlignment="1">
      <alignment horizontal="center" vertical="center"/>
    </xf>
    <xf numFmtId="177" fontId="2" fillId="11" borderId="88" xfId="1" applyNumberFormat="1" applyFill="1" applyBorder="1" applyAlignment="1">
      <alignment horizontal="center" vertical="center"/>
    </xf>
    <xf numFmtId="177" fontId="2" fillId="11" borderId="83" xfId="1" applyNumberFormat="1" applyFill="1" applyBorder="1" applyAlignment="1">
      <alignment horizontal="center" vertical="center"/>
    </xf>
    <xf numFmtId="38" fontId="0" fillId="0" borderId="80" xfId="2" applyFont="1" applyFill="1" applyBorder="1" applyAlignment="1">
      <alignment horizontal="center" vertical="center"/>
    </xf>
    <xf numFmtId="38" fontId="0" fillId="0" borderId="82" xfId="2" applyFont="1" applyFill="1" applyBorder="1" applyAlignment="1">
      <alignment horizontal="center" vertical="center"/>
    </xf>
    <xf numFmtId="38" fontId="0" fillId="11" borderId="53" xfId="2" applyFont="1" applyFill="1" applyBorder="1" applyAlignment="1">
      <alignment horizontal="center" vertical="center"/>
    </xf>
    <xf numFmtId="38" fontId="0" fillId="11" borderId="39" xfId="2" applyFont="1" applyFill="1" applyBorder="1" applyAlignment="1">
      <alignment horizontal="center" vertical="center"/>
    </xf>
    <xf numFmtId="38" fontId="0" fillId="3" borderId="80" xfId="2" applyFont="1" applyFill="1" applyBorder="1" applyAlignment="1">
      <alignment horizontal="center" vertical="center"/>
    </xf>
    <xf numFmtId="38" fontId="0" fillId="3" borderId="82" xfId="2" applyFont="1" applyFill="1" applyBorder="1" applyAlignment="1">
      <alignment horizontal="center" vertical="center"/>
    </xf>
    <xf numFmtId="38" fontId="0" fillId="0" borderId="52" xfId="2" applyFont="1" applyBorder="1" applyAlignment="1">
      <alignment horizontal="center" vertical="center"/>
    </xf>
    <xf numFmtId="38" fontId="0" fillId="0" borderId="35" xfId="2" applyFont="1" applyBorder="1" applyAlignment="1">
      <alignment horizontal="center" vertical="center"/>
    </xf>
    <xf numFmtId="0" fontId="2" fillId="0" borderId="39" xfId="1" applyBorder="1" applyAlignment="1">
      <alignment horizontal="center" vertical="center" wrapText="1"/>
    </xf>
    <xf numFmtId="0" fontId="2" fillId="0" borderId="39" xfId="1" applyBorder="1" applyAlignment="1">
      <alignment horizontal="center" vertical="center"/>
    </xf>
    <xf numFmtId="0" fontId="2" fillId="0" borderId="74" xfId="1" applyBorder="1" applyAlignment="1">
      <alignment horizontal="center" vertical="center"/>
    </xf>
    <xf numFmtId="0" fontId="2" fillId="0" borderId="85" xfId="1" applyBorder="1" applyAlignment="1">
      <alignment horizontal="center" vertical="center"/>
    </xf>
    <xf numFmtId="0" fontId="2" fillId="0" borderId="88" xfId="1" applyBorder="1" applyAlignment="1">
      <alignment horizontal="center" vertical="center"/>
    </xf>
    <xf numFmtId="0" fontId="2" fillId="0" borderId="96" xfId="1" applyFill="1" applyBorder="1" applyAlignment="1">
      <alignment horizontal="center" vertical="center"/>
    </xf>
    <xf numFmtId="0" fontId="2" fillId="0" borderId="36" xfId="1" applyFill="1" applyBorder="1" applyAlignment="1">
      <alignment horizontal="center" vertical="center"/>
    </xf>
    <xf numFmtId="0" fontId="2" fillId="0" borderId="94" xfId="1" applyFill="1" applyBorder="1" applyAlignment="1">
      <alignment horizontal="center" vertical="center"/>
    </xf>
    <xf numFmtId="0" fontId="2" fillId="0" borderId="95" xfId="1" applyBorder="1" applyAlignment="1">
      <alignment horizontal="center" vertical="center"/>
    </xf>
    <xf numFmtId="0" fontId="2" fillId="0" borderId="33" xfId="1" applyBorder="1" applyAlignment="1">
      <alignment horizontal="center" vertical="center"/>
    </xf>
    <xf numFmtId="0" fontId="2" fillId="0" borderId="60" xfId="1" applyBorder="1" applyAlignment="1">
      <alignment horizontal="center" vertical="center"/>
    </xf>
    <xf numFmtId="0" fontId="2" fillId="0" borderId="84" xfId="1" applyBorder="1" applyAlignment="1">
      <alignment horizontal="center" vertical="center" wrapText="1"/>
    </xf>
    <xf numFmtId="0" fontId="2" fillId="0" borderId="87" xfId="1" applyBorder="1" applyAlignment="1">
      <alignment horizontal="center" vertical="center" wrapText="1"/>
    </xf>
    <xf numFmtId="0" fontId="2" fillId="0" borderId="74" xfId="1" applyBorder="1" applyAlignment="1">
      <alignment horizontal="center" vertical="center" wrapText="1"/>
    </xf>
    <xf numFmtId="0" fontId="2" fillId="0" borderId="86" xfId="1" applyBorder="1" applyAlignment="1">
      <alignment horizontal="center" vertical="center" wrapText="1"/>
    </xf>
    <xf numFmtId="0" fontId="2" fillId="0" borderId="94" xfId="1" applyBorder="1" applyAlignment="1">
      <alignment horizontal="center" vertical="center" wrapText="1"/>
    </xf>
    <xf numFmtId="0" fontId="2" fillId="0" borderId="82" xfId="1" applyBorder="1" applyAlignment="1">
      <alignment horizontal="center" vertical="center" wrapText="1"/>
    </xf>
    <xf numFmtId="0" fontId="2" fillId="0" borderId="60" xfId="1" applyBorder="1" applyAlignment="1">
      <alignment horizontal="center" vertical="center" wrapText="1"/>
    </xf>
    <xf numFmtId="0" fontId="2" fillId="0" borderId="20" xfId="1" applyBorder="1" applyAlignment="1">
      <alignment horizontal="center" vertical="center" wrapText="1"/>
    </xf>
    <xf numFmtId="177" fontId="2" fillId="11" borderId="85" xfId="1" applyNumberFormat="1" applyFill="1" applyBorder="1" applyAlignment="1">
      <alignment horizontal="center" vertical="center"/>
    </xf>
    <xf numFmtId="38" fontId="0" fillId="0" borderId="40" xfId="2" applyFont="1" applyBorder="1" applyAlignment="1">
      <alignment horizontal="center" vertical="center"/>
    </xf>
    <xf numFmtId="38" fontId="0" fillId="0" borderId="94" xfId="2" applyFont="1" applyBorder="1" applyAlignment="1">
      <alignment horizontal="center" vertical="center"/>
    </xf>
    <xf numFmtId="0" fontId="29" fillId="11" borderId="74" xfId="2" applyNumberFormat="1" applyFont="1" applyFill="1" applyBorder="1" applyAlignment="1">
      <alignment horizontal="center" vertical="center" wrapText="1" shrinkToFit="1"/>
    </xf>
    <xf numFmtId="0" fontId="29" fillId="11" borderId="53" xfId="2" applyNumberFormat="1" applyFont="1" applyFill="1" applyBorder="1" applyAlignment="1">
      <alignment horizontal="center" vertical="center" wrapText="1" shrinkToFit="1"/>
    </xf>
    <xf numFmtId="180" fontId="0" fillId="0" borderId="80" xfId="2" applyNumberFormat="1" applyFont="1" applyFill="1" applyBorder="1" applyAlignment="1">
      <alignment horizontal="center" vertical="center"/>
    </xf>
    <xf numFmtId="180" fontId="0" fillId="0" borderId="82" xfId="2" applyNumberFormat="1" applyFont="1" applyFill="1" applyBorder="1" applyAlignment="1">
      <alignment horizontal="center" vertical="center"/>
    </xf>
    <xf numFmtId="38" fontId="0" fillId="0" borderId="74" xfId="2" applyFont="1" applyBorder="1" applyAlignment="1">
      <alignment horizontal="center" vertical="center"/>
    </xf>
    <xf numFmtId="38" fontId="2" fillId="0" borderId="89" xfId="2" applyFont="1" applyBorder="1" applyAlignment="1">
      <alignment horizontal="center" vertical="center"/>
    </xf>
    <xf numFmtId="38" fontId="2" fillId="0" borderId="86" xfId="2" applyFont="1" applyBorder="1" applyAlignment="1">
      <alignment horizontal="center" vertical="center"/>
    </xf>
    <xf numFmtId="177" fontId="2" fillId="11" borderId="194" xfId="1" applyNumberFormat="1" applyFill="1" applyBorder="1" applyAlignment="1">
      <alignment horizontal="center" vertical="center"/>
    </xf>
    <xf numFmtId="177" fontId="2" fillId="11" borderId="93" xfId="1" applyNumberFormat="1" applyFill="1" applyBorder="1" applyAlignment="1">
      <alignment horizontal="center" vertical="center"/>
    </xf>
    <xf numFmtId="0" fontId="2" fillId="0" borderId="90" xfId="1" applyFont="1" applyFill="1" applyBorder="1" applyAlignment="1">
      <alignment horizontal="center" vertical="center"/>
    </xf>
    <xf numFmtId="0" fontId="2" fillId="0" borderId="87" xfId="1" applyFont="1" applyFill="1" applyBorder="1" applyAlignment="1">
      <alignment horizontal="center" vertical="center"/>
    </xf>
    <xf numFmtId="38" fontId="2" fillId="0" borderId="89" xfId="8" applyFont="1" applyBorder="1" applyAlignment="1">
      <alignment vertical="center"/>
    </xf>
    <xf numFmtId="38" fontId="2" fillId="0" borderId="86" xfId="8" applyFont="1" applyBorder="1" applyAlignment="1">
      <alignment vertical="center"/>
    </xf>
    <xf numFmtId="0" fontId="2" fillId="0" borderId="74" xfId="1" applyFont="1" applyBorder="1" applyAlignment="1">
      <alignment horizontal="center" vertical="center" wrapText="1"/>
    </xf>
    <xf numFmtId="0" fontId="2" fillId="0" borderId="78" xfId="1" applyFont="1" applyBorder="1" applyAlignment="1">
      <alignment horizontal="center" vertical="center" wrapText="1"/>
    </xf>
    <xf numFmtId="0" fontId="25" fillId="0" borderId="74" xfId="1" applyFont="1" applyBorder="1" applyAlignment="1">
      <alignment horizontal="center" vertical="center" wrapText="1" shrinkToFit="1"/>
    </xf>
    <xf numFmtId="0" fontId="5" fillId="0" borderId="78" xfId="1" applyFont="1" applyBorder="1" applyAlignment="1">
      <alignment horizontal="center" vertical="center" shrinkToFit="1"/>
    </xf>
    <xf numFmtId="38" fontId="2" fillId="0" borderId="98" xfId="2" applyFont="1" applyBorder="1" applyAlignment="1">
      <alignment horizontal="center" vertical="center"/>
    </xf>
    <xf numFmtId="0" fontId="2" fillId="0" borderId="92" xfId="1" applyFont="1" applyFill="1" applyBorder="1" applyAlignment="1">
      <alignment horizontal="center" vertical="center"/>
    </xf>
    <xf numFmtId="38" fontId="2" fillId="0" borderId="78" xfId="8" applyFont="1" applyBorder="1" applyAlignment="1">
      <alignment vertical="center"/>
    </xf>
    <xf numFmtId="0" fontId="2" fillId="0" borderId="39" xfId="1" applyFont="1" applyBorder="1" applyAlignment="1">
      <alignment horizontal="center" vertical="center" wrapText="1"/>
    </xf>
    <xf numFmtId="0" fontId="2" fillId="0" borderId="39" xfId="1" applyFont="1" applyBorder="1" applyAlignment="1">
      <alignment horizontal="center" vertical="center"/>
    </xf>
    <xf numFmtId="0" fontId="2" fillId="0" borderId="72" xfId="1" applyFont="1" applyBorder="1" applyAlignment="1">
      <alignment horizontal="center" vertical="center"/>
    </xf>
    <xf numFmtId="0" fontId="2" fillId="0" borderId="59" xfId="1" applyFont="1" applyBorder="1" applyAlignment="1">
      <alignment horizontal="center" vertical="center"/>
    </xf>
    <xf numFmtId="0" fontId="2" fillId="0" borderId="61" xfId="1" applyFont="1" applyBorder="1" applyAlignment="1">
      <alignment horizontal="center" vertical="center"/>
    </xf>
    <xf numFmtId="0" fontId="2" fillId="0" borderId="77" xfId="1" applyFont="1" applyBorder="1" applyAlignment="1">
      <alignment horizontal="center" vertical="center"/>
    </xf>
    <xf numFmtId="0" fontId="2" fillId="0" borderId="85" xfId="1" applyFont="1" applyBorder="1" applyAlignment="1">
      <alignment horizontal="center" vertical="center"/>
    </xf>
    <xf numFmtId="0" fontId="2" fillId="0" borderId="88" xfId="1" applyFont="1" applyBorder="1" applyAlignment="1">
      <alignment horizontal="center" vertical="center"/>
    </xf>
    <xf numFmtId="0" fontId="2" fillId="0" borderId="93" xfId="1" applyFont="1" applyBorder="1" applyAlignment="1">
      <alignment horizontal="center" vertical="center"/>
    </xf>
    <xf numFmtId="0" fontId="2" fillId="0" borderId="177" xfId="1" applyFont="1" applyBorder="1" applyAlignment="1">
      <alignment horizontal="center" vertical="center"/>
    </xf>
    <xf numFmtId="0" fontId="2" fillId="0" borderId="82" xfId="1" applyFont="1" applyBorder="1" applyAlignment="1">
      <alignment horizontal="center" vertical="center"/>
    </xf>
    <xf numFmtId="0" fontId="2" fillId="0" borderId="84" xfId="1" applyFont="1" applyBorder="1" applyAlignment="1">
      <alignment horizontal="center" vertical="center"/>
    </xf>
    <xf numFmtId="0" fontId="2" fillId="0" borderId="92" xfId="1" applyFont="1" applyBorder="1" applyAlignment="1">
      <alignment horizontal="center" vertical="center"/>
    </xf>
    <xf numFmtId="0" fontId="2" fillId="0" borderId="85" xfId="1" applyFont="1" applyBorder="1" applyAlignment="1">
      <alignment horizontal="center" vertical="center" wrapText="1"/>
    </xf>
    <xf numFmtId="0" fontId="2" fillId="0" borderId="93" xfId="1" applyFont="1" applyBorder="1" applyAlignment="1">
      <alignment horizontal="center" vertical="center" wrapText="1"/>
    </xf>
    <xf numFmtId="177" fontId="2" fillId="0" borderId="198" xfId="1" applyNumberFormat="1" applyFont="1" applyBorder="1" applyAlignment="1">
      <alignment horizontal="center" vertical="center"/>
    </xf>
    <xf numFmtId="177" fontId="2" fillId="0" borderId="109" xfId="1" applyNumberFormat="1" applyFont="1" applyBorder="1" applyAlignment="1">
      <alignment horizontal="center" vertical="center"/>
    </xf>
    <xf numFmtId="0" fontId="2" fillId="0" borderId="90" xfId="1" applyFont="1" applyBorder="1" applyAlignment="1">
      <alignment horizontal="center" vertical="center"/>
    </xf>
    <xf numFmtId="0" fontId="2" fillId="0" borderId="198" xfId="1" applyFont="1" applyBorder="1" applyAlignment="1">
      <alignment horizontal="center" vertical="center"/>
    </xf>
    <xf numFmtId="0" fontId="2" fillId="0" borderId="109" xfId="1" applyFont="1" applyBorder="1" applyAlignment="1">
      <alignment horizontal="center" vertical="center"/>
    </xf>
    <xf numFmtId="0" fontId="5" fillId="6" borderId="40" xfId="1" applyFont="1" applyFill="1" applyBorder="1" applyAlignment="1">
      <alignment horizontal="center" vertical="center"/>
    </xf>
    <xf numFmtId="0" fontId="5" fillId="6" borderId="35" xfId="1" applyFont="1" applyFill="1" applyBorder="1" applyAlignment="1">
      <alignment horizontal="center" vertical="center"/>
    </xf>
    <xf numFmtId="0" fontId="5" fillId="0" borderId="201" xfId="1" applyFont="1" applyBorder="1" applyAlignment="1">
      <alignment horizontal="center" vertical="center"/>
    </xf>
    <xf numFmtId="0" fontId="5" fillId="0" borderId="195" xfId="1" applyFont="1" applyBorder="1" applyAlignment="1">
      <alignment horizontal="center" vertical="center"/>
    </xf>
    <xf numFmtId="0" fontId="5" fillId="0" borderId="202" xfId="1" applyFont="1" applyBorder="1" applyAlignment="1">
      <alignment horizontal="center" vertical="center"/>
    </xf>
    <xf numFmtId="0" fontId="5" fillId="6" borderId="201" xfId="1" applyFont="1" applyFill="1" applyBorder="1" applyAlignment="1">
      <alignment horizontal="center" vertical="center"/>
    </xf>
    <xf numFmtId="0" fontId="5" fillId="6" borderId="195" xfId="1" applyFont="1" applyFill="1" applyBorder="1" applyAlignment="1">
      <alignment horizontal="center" vertical="center"/>
    </xf>
    <xf numFmtId="0" fontId="5" fillId="6" borderId="202"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117" xfId="1" applyFont="1" applyFill="1" applyBorder="1" applyAlignment="1">
      <alignment horizontal="center" vertical="center"/>
    </xf>
    <xf numFmtId="0" fontId="5" fillId="7" borderId="116" xfId="1" applyFont="1" applyFill="1" applyBorder="1" applyAlignment="1">
      <alignment horizontal="center" vertical="center"/>
    </xf>
    <xf numFmtId="0" fontId="5" fillId="7" borderId="120" xfId="1" applyFont="1" applyFill="1" applyBorder="1" applyAlignment="1">
      <alignment horizontal="center" vertical="center"/>
    </xf>
    <xf numFmtId="0" fontId="5" fillId="7" borderId="129" xfId="1" applyFont="1" applyFill="1" applyBorder="1" applyAlignment="1">
      <alignment horizontal="center" vertical="center"/>
    </xf>
    <xf numFmtId="0" fontId="5" fillId="7" borderId="115" xfId="1" applyFont="1" applyFill="1" applyBorder="1" applyAlignment="1">
      <alignment horizontal="center" vertical="center"/>
    </xf>
    <xf numFmtId="0" fontId="5" fillId="7" borderId="114" xfId="1" applyFont="1" applyFill="1" applyBorder="1" applyAlignment="1">
      <alignment horizontal="center" vertical="center"/>
    </xf>
    <xf numFmtId="0" fontId="5" fillId="0" borderId="150" xfId="1" applyFont="1" applyBorder="1" applyAlignment="1">
      <alignment horizontal="center" vertical="center"/>
    </xf>
    <xf numFmtId="0" fontId="5" fillId="0" borderId="110" xfId="1" applyFont="1" applyBorder="1" applyAlignment="1">
      <alignment horizontal="center" vertical="center"/>
    </xf>
    <xf numFmtId="0" fontId="5" fillId="0" borderId="151" xfId="1" applyFont="1" applyBorder="1" applyAlignment="1">
      <alignment horizontal="center" vertical="center"/>
    </xf>
    <xf numFmtId="0" fontId="5" fillId="0" borderId="200" xfId="1" applyFont="1" applyBorder="1" applyAlignment="1">
      <alignment horizontal="center" vertical="center"/>
    </xf>
    <xf numFmtId="0" fontId="5" fillId="0" borderId="203" xfId="1" applyFont="1" applyBorder="1" applyAlignment="1">
      <alignment horizontal="center" vertical="center"/>
    </xf>
    <xf numFmtId="0" fontId="5" fillId="0" borderId="204" xfId="1" applyFont="1" applyBorder="1" applyAlignment="1">
      <alignment horizontal="center" vertical="center"/>
    </xf>
    <xf numFmtId="0" fontId="5" fillId="0" borderId="80" xfId="1" applyFont="1" applyBorder="1" applyAlignment="1">
      <alignment horizontal="center" vertical="center"/>
    </xf>
    <xf numFmtId="0" fontId="5" fillId="0" borderId="53" xfId="1" applyFont="1" applyBorder="1" applyAlignment="1">
      <alignment horizontal="center" vertical="center"/>
    </xf>
    <xf numFmtId="0" fontId="5" fillId="0" borderId="82" xfId="1" applyFont="1" applyBorder="1" applyAlignment="1">
      <alignment horizontal="center" vertical="center"/>
    </xf>
    <xf numFmtId="0" fontId="5" fillId="0" borderId="39" xfId="1" applyFont="1" applyBorder="1" applyAlignment="1">
      <alignment horizontal="center" vertical="center"/>
    </xf>
    <xf numFmtId="0" fontId="5" fillId="0" borderId="118" xfId="1" applyFont="1" applyBorder="1" applyAlignment="1">
      <alignment horizontal="center" vertical="center" wrapText="1"/>
    </xf>
    <xf numFmtId="0" fontId="5" fillId="0" borderId="119"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112" xfId="1" applyFont="1" applyBorder="1" applyAlignment="1">
      <alignment horizontal="center" vertical="center" wrapText="1"/>
    </xf>
    <xf numFmtId="0" fontId="5" fillId="0" borderId="11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61" xfId="1" applyFont="1" applyBorder="1" applyAlignment="1">
      <alignment horizontal="center" vertical="center" wrapText="1" shrinkToFit="1"/>
    </xf>
    <xf numFmtId="0" fontId="5" fillId="0" borderId="111" xfId="1" applyFont="1" applyBorder="1" applyAlignment="1">
      <alignment horizontal="center" vertical="center" wrapText="1" shrinkToFit="1"/>
    </xf>
    <xf numFmtId="0" fontId="5" fillId="0" borderId="54" xfId="1" applyFont="1" applyBorder="1" applyAlignment="1">
      <alignment horizontal="center" vertical="center" wrapText="1" shrinkToFit="1"/>
    </xf>
    <xf numFmtId="0" fontId="5" fillId="0" borderId="119" xfId="1" applyFont="1" applyBorder="1" applyAlignment="1">
      <alignment horizontal="center" vertical="center" wrapText="1" shrinkToFit="1"/>
    </xf>
    <xf numFmtId="0" fontId="5" fillId="0" borderId="90" xfId="1" applyFont="1" applyBorder="1" applyAlignment="1">
      <alignment horizontal="center" vertical="center"/>
    </xf>
    <xf numFmtId="0" fontId="5" fillId="6" borderId="116" xfId="1" applyFont="1" applyFill="1" applyBorder="1" applyAlignment="1">
      <alignment horizontal="center" vertical="center"/>
    </xf>
    <xf numFmtId="0" fontId="5" fillId="6" borderId="17" xfId="1" applyFont="1" applyFill="1" applyBorder="1" applyAlignment="1">
      <alignment horizontal="center" vertical="center"/>
    </xf>
    <xf numFmtId="0" fontId="5" fillId="6" borderId="117" xfId="1" applyFont="1" applyFill="1" applyBorder="1" applyAlignment="1">
      <alignment horizontal="center" vertical="center"/>
    </xf>
    <xf numFmtId="0" fontId="32" fillId="0" borderId="128" xfId="1" applyFont="1" applyBorder="1" applyAlignment="1">
      <alignment vertical="center"/>
    </xf>
    <xf numFmtId="0" fontId="32" fillId="0" borderId="126" xfId="1" applyFont="1" applyBorder="1" applyAlignment="1">
      <alignment vertical="center"/>
    </xf>
    <xf numFmtId="0" fontId="32" fillId="0" borderId="127" xfId="1" applyFont="1" applyBorder="1" applyAlignment="1">
      <alignment vertical="center"/>
    </xf>
    <xf numFmtId="38" fontId="5" fillId="0" borderId="133" xfId="2" applyFont="1" applyBorder="1" applyAlignment="1">
      <alignment horizontal="center" vertical="center"/>
    </xf>
    <xf numFmtId="38" fontId="5" fillId="0" borderId="26" xfId="2" applyFont="1" applyBorder="1" applyAlignment="1">
      <alignment horizontal="center" vertical="center"/>
    </xf>
    <xf numFmtId="0" fontId="5" fillId="4" borderId="96"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94" xfId="1" applyFont="1" applyFill="1" applyBorder="1" applyAlignment="1">
      <alignment horizontal="center" vertical="center"/>
    </xf>
    <xf numFmtId="0" fontId="5" fillId="6" borderId="96" xfId="1" applyFont="1" applyFill="1" applyBorder="1" applyAlignment="1">
      <alignment horizontal="center" vertical="center"/>
    </xf>
    <xf numFmtId="0" fontId="5" fillId="6" borderId="36" xfId="1" applyFont="1" applyFill="1" applyBorder="1" applyAlignment="1">
      <alignment horizontal="center" vertical="center"/>
    </xf>
    <xf numFmtId="0" fontId="5" fillId="6" borderId="94" xfId="1" applyFont="1" applyFill="1" applyBorder="1" applyAlignment="1">
      <alignment horizontal="center" vertical="center"/>
    </xf>
    <xf numFmtId="0" fontId="33" fillId="0" borderId="131" xfId="1" applyFont="1" applyBorder="1" applyAlignment="1">
      <alignment vertical="center"/>
    </xf>
    <xf numFmtId="0" fontId="33" fillId="0" borderId="132" xfId="1" applyFont="1" applyBorder="1" applyAlignment="1">
      <alignment vertical="center"/>
    </xf>
    <xf numFmtId="0" fontId="33" fillId="0" borderId="130" xfId="1" applyFont="1" applyBorder="1" applyAlignment="1">
      <alignment vertical="center"/>
    </xf>
    <xf numFmtId="38" fontId="5" fillId="0" borderId="163" xfId="2" applyFont="1" applyBorder="1" applyAlignment="1">
      <alignment horizontal="center" vertical="center"/>
    </xf>
    <xf numFmtId="38" fontId="5" fillId="0" borderId="86" xfId="2" applyFont="1" applyBorder="1" applyAlignment="1">
      <alignment horizontal="center" vertical="center"/>
    </xf>
    <xf numFmtId="38" fontId="5" fillId="0" borderId="53" xfId="2" applyFont="1" applyBorder="1" applyAlignment="1">
      <alignment horizontal="center" vertical="center"/>
    </xf>
    <xf numFmtId="0" fontId="5" fillId="0" borderId="84" xfId="1" applyFont="1" applyBorder="1" applyAlignment="1">
      <alignment horizontal="center" vertical="center" wrapText="1"/>
    </xf>
    <xf numFmtId="0" fontId="5" fillId="0" borderId="87" xfId="1" applyFont="1" applyBorder="1" applyAlignment="1">
      <alignment horizontal="center" vertical="center" wrapText="1"/>
    </xf>
    <xf numFmtId="0" fontId="5" fillId="0" borderId="80" xfId="1" applyFont="1" applyBorder="1" applyAlignment="1">
      <alignment horizontal="center" vertical="center" wrapText="1"/>
    </xf>
    <xf numFmtId="0" fontId="5" fillId="0" borderId="96"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94" xfId="1" applyFont="1" applyFill="1" applyBorder="1" applyAlignment="1">
      <alignment horizontal="center" vertical="center"/>
    </xf>
    <xf numFmtId="0" fontId="5" fillId="0" borderId="134" xfId="1" applyFont="1" applyBorder="1" applyAlignment="1">
      <alignment horizontal="center" vertical="center"/>
    </xf>
    <xf numFmtId="0" fontId="5" fillId="0" borderId="142" xfId="1" applyFont="1" applyBorder="1" applyAlignment="1">
      <alignment horizontal="center" vertical="center"/>
    </xf>
    <xf numFmtId="176" fontId="5" fillId="0" borderId="139" xfId="1" applyNumberFormat="1" applyFont="1" applyBorder="1" applyAlignment="1">
      <alignment horizontal="center" vertical="center"/>
    </xf>
    <xf numFmtId="176" fontId="5" fillId="0" borderId="146" xfId="1" applyNumberFormat="1" applyFont="1" applyBorder="1" applyAlignment="1">
      <alignment horizontal="center" vertical="center"/>
    </xf>
    <xf numFmtId="38" fontId="5" fillId="0" borderId="73" xfId="2" applyFont="1" applyBorder="1" applyAlignment="1">
      <alignment horizontal="center" vertical="center"/>
    </xf>
    <xf numFmtId="38" fontId="5" fillId="0" borderId="71" xfId="2" applyFont="1" applyBorder="1" applyAlignment="1">
      <alignment horizontal="center" vertical="center"/>
    </xf>
    <xf numFmtId="38" fontId="5" fillId="0" borderId="186" xfId="2" applyFont="1" applyBorder="1" applyAlignment="1">
      <alignment horizontal="center" vertical="center"/>
    </xf>
    <xf numFmtId="38" fontId="5" fillId="0" borderId="17" xfId="2" applyFont="1" applyBorder="1" applyAlignment="1">
      <alignment horizontal="center" vertical="center"/>
    </xf>
    <xf numFmtId="38" fontId="5" fillId="0" borderId="14" xfId="2" applyFont="1" applyBorder="1" applyAlignment="1">
      <alignment horizontal="center" vertical="center"/>
    </xf>
    <xf numFmtId="38" fontId="5" fillId="0" borderId="150" xfId="2" applyFont="1" applyBorder="1" applyAlignment="1">
      <alignment horizontal="center" vertical="center"/>
    </xf>
    <xf numFmtId="38" fontId="5" fillId="0" borderId="165" xfId="2" applyFont="1" applyBorder="1" applyAlignment="1">
      <alignment horizontal="center" vertical="center"/>
    </xf>
    <xf numFmtId="38" fontId="5" fillId="0" borderId="164" xfId="2" applyFont="1" applyBorder="1" applyAlignment="1">
      <alignment horizontal="center" vertical="center"/>
    </xf>
    <xf numFmtId="38" fontId="5" fillId="0" borderId="167" xfId="2" applyFont="1" applyBorder="1" applyAlignment="1">
      <alignment horizontal="center" vertical="center"/>
    </xf>
    <xf numFmtId="0" fontId="5" fillId="0" borderId="96" xfId="1" applyFont="1" applyBorder="1" applyAlignment="1">
      <alignment horizontal="center" vertical="center"/>
    </xf>
    <xf numFmtId="0" fontId="5" fillId="0" borderId="36" xfId="1" applyFont="1" applyBorder="1" applyAlignment="1">
      <alignment horizontal="center" vertical="center"/>
    </xf>
    <xf numFmtId="0" fontId="5" fillId="0" borderId="94" xfId="1" applyFont="1" applyBorder="1" applyAlignment="1">
      <alignment horizontal="center" vertical="center"/>
    </xf>
    <xf numFmtId="0" fontId="5" fillId="0" borderId="87" xfId="1" applyFont="1" applyBorder="1" applyAlignment="1">
      <alignment horizontal="center" vertical="center"/>
    </xf>
    <xf numFmtId="38" fontId="5" fillId="0" borderId="125" xfId="2" applyFont="1" applyBorder="1" applyAlignment="1">
      <alignment horizontal="center" vertical="center"/>
    </xf>
    <xf numFmtId="38" fontId="5" fillId="0" borderId="185" xfId="2" applyFont="1" applyBorder="1" applyAlignment="1">
      <alignment horizontal="center" vertical="center"/>
    </xf>
    <xf numFmtId="0" fontId="5" fillId="0" borderId="82" xfId="1" applyFont="1" applyBorder="1" applyAlignment="1">
      <alignment horizontal="center" vertical="center" wrapText="1"/>
    </xf>
    <xf numFmtId="0" fontId="5" fillId="0" borderId="155" xfId="1" applyFont="1" applyBorder="1" applyAlignment="1">
      <alignment horizontal="center" vertical="center"/>
    </xf>
    <xf numFmtId="0" fontId="5" fillId="0" borderId="157" xfId="1" applyFont="1" applyBorder="1" applyAlignment="1">
      <alignment horizontal="center" vertical="center"/>
    </xf>
    <xf numFmtId="180" fontId="5" fillId="0" borderId="87" xfId="2" applyNumberFormat="1" applyFont="1" applyBorder="1" applyAlignment="1">
      <alignment horizontal="center" vertical="center"/>
    </xf>
    <xf numFmtId="180" fontId="5" fillId="0" borderId="80" xfId="2" applyNumberFormat="1" applyFont="1" applyBorder="1" applyAlignment="1">
      <alignment horizontal="center" vertical="center"/>
    </xf>
    <xf numFmtId="180" fontId="5" fillId="0" borderId="86" xfId="2" applyNumberFormat="1" applyFont="1" applyBorder="1" applyAlignment="1">
      <alignment horizontal="center" vertical="center"/>
    </xf>
    <xf numFmtId="180" fontId="5" fillId="0" borderId="53" xfId="2" applyNumberFormat="1" applyFont="1" applyBorder="1" applyAlignment="1">
      <alignment horizontal="center" vertical="center"/>
    </xf>
    <xf numFmtId="176" fontId="5" fillId="0" borderId="158" xfId="1" applyNumberFormat="1" applyFont="1" applyBorder="1" applyAlignment="1">
      <alignment horizontal="center" vertical="center"/>
    </xf>
    <xf numFmtId="176" fontId="5" fillId="0" borderId="118" xfId="1" applyNumberFormat="1" applyFont="1" applyBorder="1" applyAlignment="1">
      <alignment horizontal="center" vertical="center"/>
    </xf>
    <xf numFmtId="0" fontId="5" fillId="0" borderId="164" xfId="1" applyFont="1" applyBorder="1" applyAlignment="1">
      <alignment horizontal="center" vertical="center"/>
    </xf>
    <xf numFmtId="0" fontId="5" fillId="0" borderId="167" xfId="1" applyFont="1" applyBorder="1" applyAlignment="1">
      <alignment horizontal="center" vertical="center"/>
    </xf>
    <xf numFmtId="180" fontId="5" fillId="0" borderId="139" xfId="2" applyNumberFormat="1" applyFont="1" applyBorder="1" applyAlignment="1">
      <alignment horizontal="center" vertical="center"/>
    </xf>
    <xf numFmtId="180" fontId="5" fillId="0" borderId="146" xfId="2" applyNumberFormat="1" applyFont="1" applyBorder="1" applyAlignment="1">
      <alignment horizontal="center" vertical="center"/>
    </xf>
    <xf numFmtId="180" fontId="5" fillId="0" borderId="162" xfId="2" applyNumberFormat="1" applyFont="1" applyBorder="1" applyAlignment="1">
      <alignment horizontal="center" vertical="center"/>
    </xf>
    <xf numFmtId="180" fontId="5" fillId="0" borderId="163" xfId="2" applyNumberFormat="1" applyFont="1" applyBorder="1" applyAlignment="1">
      <alignment horizontal="center" vertical="center"/>
    </xf>
    <xf numFmtId="0" fontId="5" fillId="0" borderId="118" xfId="1" applyFont="1" applyBorder="1" applyAlignment="1">
      <alignment horizontal="center" vertical="center" shrinkToFit="1"/>
    </xf>
    <xf numFmtId="0" fontId="5" fillId="0" borderId="46" xfId="1" applyFont="1" applyBorder="1" applyAlignment="1">
      <alignment horizontal="center" vertical="center" shrinkToFit="1"/>
    </xf>
    <xf numFmtId="181" fontId="5" fillId="0" borderId="118" xfId="1" applyNumberFormat="1" applyFont="1" applyFill="1" applyBorder="1" applyAlignment="1">
      <alignment horizontal="center" vertical="center"/>
    </xf>
    <xf numFmtId="181" fontId="5" fillId="0" borderId="46" xfId="1" applyNumberFormat="1" applyFont="1" applyFill="1" applyBorder="1" applyAlignment="1">
      <alignment horizontal="center" vertical="center"/>
    </xf>
    <xf numFmtId="181" fontId="5" fillId="0" borderId="119" xfId="1" applyNumberFormat="1" applyFont="1" applyFill="1" applyBorder="1" applyAlignment="1">
      <alignment horizontal="center" vertical="center"/>
    </xf>
    <xf numFmtId="181" fontId="5" fillId="0" borderId="96" xfId="1" applyNumberFormat="1" applyFont="1" applyFill="1" applyBorder="1" applyAlignment="1">
      <alignment horizontal="center" vertical="center"/>
    </xf>
    <xf numFmtId="181" fontId="5" fillId="0" borderId="36" xfId="1" applyNumberFormat="1" applyFont="1" applyFill="1" applyBorder="1" applyAlignment="1">
      <alignment horizontal="center" vertical="center"/>
    </xf>
    <xf numFmtId="181" fontId="5" fillId="0" borderId="94" xfId="1" applyNumberFormat="1" applyFont="1" applyFill="1" applyBorder="1" applyAlignment="1">
      <alignment horizontal="center" vertical="center"/>
    </xf>
    <xf numFmtId="0" fontId="24" fillId="0" borderId="96" xfId="1" applyFont="1" applyBorder="1" applyAlignment="1">
      <alignment vertical="center" shrinkToFit="1"/>
    </xf>
    <xf numFmtId="0" fontId="24" fillId="0" borderId="36" xfId="1" applyFont="1" applyBorder="1" applyAlignment="1">
      <alignment vertical="center" shrinkToFit="1"/>
    </xf>
    <xf numFmtId="0" fontId="24" fillId="0" borderId="94" xfId="1" applyFont="1" applyBorder="1" applyAlignment="1">
      <alignment vertical="center" shrinkToFit="1"/>
    </xf>
    <xf numFmtId="38" fontId="5" fillId="0" borderId="162" xfId="2" applyNumberFormat="1" applyFont="1" applyBorder="1" applyAlignment="1">
      <alignment horizontal="center" vertical="center"/>
    </xf>
    <xf numFmtId="38" fontId="5" fillId="0" borderId="80" xfId="2" applyNumberFormat="1" applyFont="1" applyBorder="1" applyAlignment="1">
      <alignment horizontal="center" vertical="center"/>
    </xf>
    <xf numFmtId="38" fontId="5" fillId="0" borderId="163" xfId="2" applyNumberFormat="1" applyFont="1" applyBorder="1" applyAlignment="1">
      <alignment horizontal="center" vertical="center"/>
    </xf>
    <xf numFmtId="38" fontId="5" fillId="0" borderId="53" xfId="2" applyNumberFormat="1" applyFont="1" applyBorder="1" applyAlignment="1">
      <alignment horizontal="center" vertical="center"/>
    </xf>
    <xf numFmtId="0" fontId="5" fillId="0" borderId="95" xfId="1" applyFont="1" applyBorder="1" applyAlignment="1">
      <alignment horizontal="center" vertical="center"/>
    </xf>
    <xf numFmtId="0" fontId="5" fillId="0" borderId="60" xfId="1" applyFont="1" applyBorder="1" applyAlignment="1">
      <alignment horizontal="center" vertical="center"/>
    </xf>
    <xf numFmtId="0" fontId="5" fillId="0" borderId="115" xfId="1" applyFont="1" applyBorder="1" applyAlignment="1">
      <alignment horizontal="center" vertical="center"/>
    </xf>
    <xf numFmtId="0" fontId="5" fillId="0" borderId="10" xfId="1" applyFont="1" applyBorder="1" applyAlignment="1">
      <alignment horizontal="center" vertical="center"/>
    </xf>
    <xf numFmtId="38" fontId="5" fillId="0" borderId="140" xfId="2" applyFont="1" applyBorder="1" applyAlignment="1">
      <alignment horizontal="center" vertical="center"/>
    </xf>
    <xf numFmtId="38" fontId="5" fillId="0" borderId="135" xfId="2" applyFont="1" applyBorder="1" applyAlignment="1">
      <alignment horizontal="center" vertical="center"/>
    </xf>
    <xf numFmtId="0" fontId="24" fillId="0" borderId="140" xfId="1" applyFont="1" applyBorder="1" applyAlignment="1">
      <alignment vertical="center" shrinkToFit="1"/>
    </xf>
    <xf numFmtId="0" fontId="24" fillId="0" borderId="141" xfId="1" applyFont="1" applyBorder="1" applyAlignment="1">
      <alignment vertical="center" shrinkToFit="1"/>
    </xf>
    <xf numFmtId="0" fontId="24" fillId="0" borderId="135" xfId="1" applyFont="1" applyBorder="1" applyAlignment="1">
      <alignment vertical="center" shrinkToFit="1"/>
    </xf>
    <xf numFmtId="38" fontId="5" fillId="0" borderId="182" xfId="2" applyFont="1" applyBorder="1" applyAlignment="1">
      <alignment horizontal="center" vertical="center"/>
    </xf>
    <xf numFmtId="38" fontId="5" fillId="0" borderId="180" xfId="2" applyFont="1" applyBorder="1" applyAlignment="1">
      <alignment horizontal="center" vertical="center"/>
    </xf>
    <xf numFmtId="38" fontId="5" fillId="0" borderId="116" xfId="2" applyFont="1" applyFill="1" applyBorder="1" applyAlignment="1">
      <alignment horizontal="right" vertical="center"/>
    </xf>
    <xf numFmtId="38" fontId="5" fillId="0" borderId="117" xfId="2" applyFont="1" applyFill="1" applyBorder="1" applyAlignment="1">
      <alignment horizontal="right" vertical="center"/>
    </xf>
    <xf numFmtId="0" fontId="5" fillId="0" borderId="92" xfId="1" applyFont="1" applyBorder="1" applyAlignment="1">
      <alignment horizontal="center" vertical="center"/>
    </xf>
    <xf numFmtId="0" fontId="5" fillId="0" borderId="118" xfId="1" applyFont="1" applyBorder="1" applyAlignment="1">
      <alignment horizontal="center" vertical="center"/>
    </xf>
    <xf numFmtId="0" fontId="5" fillId="0" borderId="46" xfId="1" applyFont="1" applyBorder="1" applyAlignment="1">
      <alignment horizontal="center" vertical="center"/>
    </xf>
    <xf numFmtId="181" fontId="5" fillId="0" borderId="116" xfId="1" applyNumberFormat="1" applyFont="1" applyFill="1" applyBorder="1" applyAlignment="1">
      <alignment horizontal="center" vertical="center"/>
    </xf>
    <xf numFmtId="181" fontId="5" fillId="0" borderId="17" xfId="1" applyNumberFormat="1" applyFont="1" applyFill="1" applyBorder="1" applyAlignment="1">
      <alignment horizontal="center" vertical="center"/>
    </xf>
    <xf numFmtId="181" fontId="5" fillId="0" borderId="117" xfId="1" applyNumberFormat="1" applyFont="1" applyFill="1" applyBorder="1" applyAlignment="1">
      <alignment horizontal="center" vertical="center"/>
    </xf>
    <xf numFmtId="0" fontId="24" fillId="0" borderId="118" xfId="1" applyFont="1" applyBorder="1" applyAlignment="1">
      <alignment vertical="center" shrinkToFit="1"/>
    </xf>
    <xf numFmtId="0" fontId="24" fillId="0" borderId="46" xfId="1" applyFont="1" applyBorder="1" applyAlignment="1">
      <alignment vertical="center" shrinkToFit="1"/>
    </xf>
    <xf numFmtId="0" fontId="24" fillId="0" borderId="119" xfId="1" applyFont="1" applyBorder="1" applyAlignment="1">
      <alignment vertical="center" shrinkToFit="1"/>
    </xf>
    <xf numFmtId="0" fontId="5" fillId="0" borderId="165" xfId="1" applyFont="1" applyBorder="1" applyAlignment="1">
      <alignment horizontal="center" vertical="center"/>
    </xf>
    <xf numFmtId="0" fontId="5" fillId="6" borderId="169" xfId="1" applyFont="1" applyFill="1" applyBorder="1" applyAlignment="1">
      <alignment horizontal="center" vertical="center"/>
    </xf>
    <xf numFmtId="0" fontId="5" fillId="6" borderId="110" xfId="1" applyFont="1" applyFill="1" applyBorder="1" applyAlignment="1">
      <alignment horizontal="center" vertical="center"/>
    </xf>
    <xf numFmtId="0" fontId="5" fillId="6" borderId="151" xfId="1" applyFont="1" applyFill="1" applyBorder="1" applyAlignment="1">
      <alignment horizontal="center" vertical="center"/>
    </xf>
    <xf numFmtId="0" fontId="5" fillId="0" borderId="38" xfId="1" applyFont="1" applyBorder="1" applyAlignment="1">
      <alignment horizontal="center" vertical="center"/>
    </xf>
    <xf numFmtId="0" fontId="5" fillId="0" borderId="35" xfId="1" applyFont="1" applyBorder="1" applyAlignment="1">
      <alignment horizontal="center" vertical="center"/>
    </xf>
    <xf numFmtId="0" fontId="5" fillId="6" borderId="34" xfId="1" applyFont="1" applyFill="1" applyBorder="1" applyAlignment="1">
      <alignment horizontal="center" vertical="center"/>
    </xf>
    <xf numFmtId="0" fontId="5" fillId="0" borderId="41" xfId="1" applyFont="1" applyBorder="1" applyAlignment="1">
      <alignment horizontal="center" vertical="center"/>
    </xf>
    <xf numFmtId="0" fontId="5" fillId="0" borderId="57" xfId="1" applyFont="1" applyBorder="1" applyAlignment="1">
      <alignment horizontal="center" vertical="center"/>
    </xf>
    <xf numFmtId="0" fontId="5" fillId="6" borderId="66" xfId="1" applyFont="1" applyFill="1" applyBorder="1" applyAlignment="1">
      <alignment horizontal="center" vertical="center"/>
    </xf>
    <xf numFmtId="0" fontId="5" fillId="6" borderId="55" xfId="1" applyFont="1" applyFill="1" applyBorder="1" applyAlignment="1">
      <alignment horizontal="center" vertical="center"/>
    </xf>
    <xf numFmtId="0" fontId="5" fillId="6" borderId="56" xfId="1" applyFont="1" applyFill="1" applyBorder="1" applyAlignment="1">
      <alignment horizontal="center" vertical="center"/>
    </xf>
    <xf numFmtId="0" fontId="5" fillId="0" borderId="8" xfId="1" applyFont="1" applyBorder="1" applyAlignment="1">
      <alignment vertical="center" shrinkToFit="1"/>
    </xf>
    <xf numFmtId="0" fontId="5" fillId="0" borderId="90" xfId="1" applyFont="1" applyBorder="1" applyAlignment="1">
      <alignment vertical="center"/>
    </xf>
    <xf numFmtId="0" fontId="5" fillId="0" borderId="87" xfId="1" applyFont="1" applyBorder="1" applyAlignment="1">
      <alignment vertical="center"/>
    </xf>
    <xf numFmtId="0" fontId="5" fillId="0" borderId="92" xfId="1" applyFont="1" applyBorder="1" applyAlignment="1">
      <alignment vertical="center"/>
    </xf>
    <xf numFmtId="0" fontId="34" fillId="0" borderId="17" xfId="1" applyFont="1" applyBorder="1" applyAlignment="1">
      <alignment horizontal="left" vertical="center"/>
    </xf>
    <xf numFmtId="0" fontId="24" fillId="0" borderId="120" xfId="1" applyFont="1" applyBorder="1" applyAlignment="1">
      <alignment vertical="center" wrapText="1"/>
    </xf>
    <xf numFmtId="0" fontId="24" fillId="0" borderId="13" xfId="1" applyFont="1" applyBorder="1" applyAlignment="1">
      <alignment vertical="center" wrapText="1"/>
    </xf>
    <xf numFmtId="0" fontId="24" fillId="0" borderId="129" xfId="1" applyFont="1" applyBorder="1" applyAlignment="1">
      <alignment vertical="center" wrapText="1"/>
    </xf>
    <xf numFmtId="0" fontId="24" fillId="0" borderId="113" xfId="1" applyFont="1" applyBorder="1" applyAlignment="1">
      <alignment vertical="center" wrapText="1"/>
    </xf>
    <xf numFmtId="0" fontId="24" fillId="0" borderId="0" xfId="1" applyFont="1" applyBorder="1" applyAlignment="1">
      <alignment vertical="center" wrapText="1"/>
    </xf>
    <xf numFmtId="0" fontId="24" fillId="0" borderId="111" xfId="1" applyFont="1" applyBorder="1" applyAlignment="1">
      <alignment vertical="center" wrapText="1"/>
    </xf>
    <xf numFmtId="0" fontId="24" fillId="0" borderId="115" xfId="1" applyFont="1" applyBorder="1" applyAlignment="1">
      <alignment vertical="center" wrapText="1"/>
    </xf>
    <xf numFmtId="0" fontId="24" fillId="0" borderId="8" xfId="1" applyFont="1" applyBorder="1" applyAlignment="1">
      <alignment vertical="center" wrapText="1"/>
    </xf>
    <xf numFmtId="0" fontId="24" fillId="0" borderId="114" xfId="1" applyFont="1" applyBorder="1" applyAlignment="1">
      <alignment vertical="center" wrapText="1"/>
    </xf>
    <xf numFmtId="0" fontId="5" fillId="0" borderId="142" xfId="1" applyFont="1" applyBorder="1" applyAlignment="1">
      <alignment vertical="center"/>
    </xf>
    <xf numFmtId="0" fontId="5" fillId="0" borderId="179" xfId="1" applyFont="1" applyBorder="1" applyAlignment="1">
      <alignment vertical="center"/>
    </xf>
    <xf numFmtId="0" fontId="5" fillId="0" borderId="214" xfId="1" applyFont="1" applyBorder="1" applyAlignment="1">
      <alignment horizontal="center" vertical="center"/>
    </xf>
    <xf numFmtId="0" fontId="5" fillId="0" borderId="176" xfId="1" applyFont="1" applyBorder="1" applyAlignment="1">
      <alignment horizontal="center" vertical="center"/>
    </xf>
    <xf numFmtId="0" fontId="5" fillId="0" borderId="170" xfId="1" applyFont="1" applyBorder="1" applyAlignment="1">
      <alignment horizontal="center" vertical="center"/>
    </xf>
    <xf numFmtId="38" fontId="5" fillId="0" borderId="175" xfId="1" applyNumberFormat="1" applyFont="1" applyBorder="1" applyAlignment="1">
      <alignment vertical="center"/>
    </xf>
    <xf numFmtId="38" fontId="5" fillId="0" borderId="121" xfId="1" applyNumberFormat="1" applyFont="1" applyBorder="1" applyAlignment="1">
      <alignment vertical="center"/>
    </xf>
    <xf numFmtId="38" fontId="5" fillId="0" borderId="131" xfId="2" applyFont="1" applyFill="1" applyBorder="1" applyAlignment="1">
      <alignment horizontal="center" vertical="center"/>
    </xf>
    <xf numFmtId="38" fontId="5" fillId="0" borderId="130" xfId="2" applyFont="1" applyFill="1" applyBorder="1" applyAlignment="1">
      <alignment horizontal="center" vertical="center"/>
    </xf>
    <xf numFmtId="38" fontId="5" fillId="0" borderId="215" xfId="2" applyFont="1" applyFill="1" applyBorder="1" applyAlignment="1">
      <alignment horizontal="right" vertical="center"/>
    </xf>
    <xf numFmtId="38" fontId="5" fillId="0" borderId="143" xfId="2" applyFont="1" applyFill="1" applyBorder="1" applyAlignment="1">
      <alignment horizontal="right" vertical="center"/>
    </xf>
    <xf numFmtId="38" fontId="5" fillId="0" borderId="147" xfId="2" applyFont="1" applyFill="1" applyBorder="1" applyAlignment="1">
      <alignment horizontal="right" vertical="center"/>
    </xf>
    <xf numFmtId="38" fontId="5" fillId="0" borderId="171" xfId="2" applyFont="1" applyFill="1" applyBorder="1" applyAlignment="1">
      <alignment horizontal="right" vertical="center"/>
    </xf>
    <xf numFmtId="0" fontId="5" fillId="0" borderId="208" xfId="1" applyFont="1" applyBorder="1" applyAlignment="1">
      <alignment horizontal="center" vertical="center"/>
    </xf>
    <xf numFmtId="38" fontId="5" fillId="0" borderId="201" xfId="1" applyNumberFormat="1" applyFont="1" applyBorder="1" applyAlignment="1">
      <alignment vertical="center"/>
    </xf>
    <xf numFmtId="38" fontId="5" fillId="0" borderId="202" xfId="1" applyNumberFormat="1" applyFont="1" applyBorder="1" applyAlignment="1">
      <alignment vertical="center"/>
    </xf>
    <xf numFmtId="0" fontId="5" fillId="0" borderId="220" xfId="1" applyFont="1" applyBorder="1" applyAlignment="1">
      <alignment horizontal="center" vertical="center"/>
    </xf>
    <xf numFmtId="0" fontId="5" fillId="0" borderId="13" xfId="1" applyFont="1" applyBorder="1" applyAlignment="1">
      <alignment horizontal="center" vertical="center"/>
    </xf>
    <xf numFmtId="0" fontId="5" fillId="0" borderId="129" xfId="1" applyFont="1" applyBorder="1" applyAlignment="1">
      <alignment horizontal="center" vertical="center"/>
    </xf>
    <xf numFmtId="0" fontId="2" fillId="0" borderId="40" xfId="1" applyFont="1" applyBorder="1" applyAlignment="1">
      <alignment horizontal="center" vertical="center"/>
    </xf>
    <xf numFmtId="0" fontId="2" fillId="0" borderId="35" xfId="1" applyFont="1" applyBorder="1" applyAlignment="1">
      <alignment horizontal="center" vertical="center"/>
    </xf>
    <xf numFmtId="0" fontId="5" fillId="0" borderId="85" xfId="1" applyFont="1" applyBorder="1" applyAlignment="1">
      <alignment horizontal="center" vertical="center" wrapText="1"/>
    </xf>
    <xf numFmtId="0" fontId="5" fillId="0" borderId="88" xfId="1" applyFont="1" applyBorder="1" applyAlignment="1">
      <alignment horizontal="center" vertical="center"/>
    </xf>
    <xf numFmtId="0" fontId="5" fillId="0" borderId="93" xfId="1" applyFont="1" applyBorder="1" applyAlignment="1">
      <alignment horizontal="center" vertical="center"/>
    </xf>
    <xf numFmtId="0" fontId="5" fillId="0" borderId="33" xfId="1" applyFont="1" applyBorder="1" applyAlignment="1">
      <alignment horizontal="center" vertical="center"/>
    </xf>
    <xf numFmtId="0" fontId="5" fillId="0" borderId="112" xfId="1" applyFont="1" applyBorder="1" applyAlignment="1">
      <alignment horizontal="center" vertical="center"/>
    </xf>
    <xf numFmtId="0" fontId="5" fillId="0" borderId="119" xfId="1" applyFont="1" applyBorder="1" applyAlignment="1">
      <alignment horizontal="center" vertical="center"/>
    </xf>
    <xf numFmtId="0" fontId="5" fillId="0" borderId="40" xfId="1" applyFont="1" applyBorder="1" applyAlignment="1">
      <alignment horizontal="center" vertical="center"/>
    </xf>
    <xf numFmtId="38" fontId="2" fillId="0" borderId="78" xfId="2" applyFont="1" applyBorder="1" applyAlignment="1">
      <alignment horizontal="center" vertical="center"/>
    </xf>
    <xf numFmtId="0" fontId="2" fillId="0" borderId="124" xfId="1" applyFont="1" applyBorder="1" applyAlignment="1">
      <alignment horizontal="center" vertical="center"/>
    </xf>
    <xf numFmtId="0" fontId="2" fillId="0" borderId="98" xfId="1" applyFont="1" applyBorder="1" applyAlignment="1">
      <alignment horizontal="center" vertical="center" wrapText="1"/>
    </xf>
    <xf numFmtId="0" fontId="5" fillId="0" borderId="98" xfId="1" applyFont="1" applyBorder="1" applyAlignment="1">
      <alignment horizontal="center" vertical="center" shrinkToFit="1"/>
    </xf>
    <xf numFmtId="0" fontId="2" fillId="0" borderId="198" xfId="1" applyFont="1" applyBorder="1" applyAlignment="1">
      <alignment horizontal="center" vertical="center" wrapText="1"/>
    </xf>
    <xf numFmtId="0" fontId="2" fillId="0" borderId="123" xfId="1" applyFont="1" applyBorder="1" applyAlignment="1">
      <alignment horizontal="center" vertical="center"/>
    </xf>
    <xf numFmtId="38" fontId="2" fillId="0" borderId="221" xfId="8" applyFont="1" applyBorder="1" applyAlignment="1">
      <alignment vertical="center"/>
    </xf>
    <xf numFmtId="38" fontId="2" fillId="0" borderId="222" xfId="8" applyFont="1" applyFill="1" applyBorder="1" applyAlignment="1">
      <alignment vertical="center"/>
    </xf>
    <xf numFmtId="38" fontId="2" fillId="0" borderId="172" xfId="8" applyFont="1" applyBorder="1" applyAlignment="1">
      <alignment vertical="center"/>
    </xf>
    <xf numFmtId="38" fontId="2" fillId="0" borderId="107" xfId="8" applyFont="1" applyBorder="1" applyAlignment="1">
      <alignment vertical="center"/>
    </xf>
  </cellXfs>
  <cellStyles count="9">
    <cellStyle name="パーセント 2" xfId="4"/>
    <cellStyle name="桁区切り" xfId="8" builtinId="6"/>
    <cellStyle name="桁区切り 2" xfId="2"/>
    <cellStyle name="桁区切り 3" xfId="7"/>
    <cellStyle name="標準" xfId="0" builtinId="0"/>
    <cellStyle name="標準 2" xfId="1"/>
    <cellStyle name="標準 3" xfId="5"/>
    <cellStyle name="標準 4" xfId="6"/>
    <cellStyle name="未定義" xfId="3"/>
  </cellStyles>
  <dxfs count="2">
    <dxf>
      <font>
        <condense val="0"/>
        <extend val="0"/>
        <color indexed="22"/>
      </font>
    </dxf>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 xmlns:a16="http://schemas.microsoft.com/office/drawing/2014/main" id="{00000000-0008-0000-04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a:extLst>
            <a:ext uri="{FF2B5EF4-FFF2-40B4-BE49-F238E27FC236}">
              <a16:creationId xmlns="" xmlns:a16="http://schemas.microsoft.com/office/drawing/2014/main" id="{00000000-0008-0000-04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 xmlns:a16="http://schemas.microsoft.com/office/drawing/2014/main" id="{00000000-0008-0000-05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a:extLst>
            <a:ext uri="{FF2B5EF4-FFF2-40B4-BE49-F238E27FC236}">
              <a16:creationId xmlns="" xmlns:a16="http://schemas.microsoft.com/office/drawing/2014/main" id="{00000000-0008-0000-05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4" name="Line 1">
          <a:extLst>
            <a:ext uri="{FF2B5EF4-FFF2-40B4-BE49-F238E27FC236}">
              <a16:creationId xmlns="" xmlns:a16="http://schemas.microsoft.com/office/drawing/2014/main" id="{00000000-0008-0000-0500-000004000000}"/>
            </a:ext>
          </a:extLst>
        </xdr:cNvPr>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ada.yuichi/Downloads/&#23713;&#23822;&#24066;&#27096;&#24335;&#38598;&#65288;excel&#65289;ver.2(NSRI&#21152;&#315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２"/>
      <sheetName val="様式2-1"/>
      <sheetName val="様式6-8"/>
      <sheetName val="様式6-9"/>
      <sheetName val="様式9-2 "/>
      <sheetName val="様式9-3"/>
      <sheetName val="様式9-4"/>
      <sheetName val="様式9-5"/>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6"/>
  <sheetViews>
    <sheetView tabSelected="1" view="pageBreakPreview" zoomScaleNormal="100" zoomScaleSheetLayoutView="100" workbookViewId="0">
      <selection activeCell="V37" sqref="V37"/>
    </sheetView>
  </sheetViews>
  <sheetFormatPr defaultColWidth="2.625" defaultRowHeight="13.5" x14ac:dyDescent="0.15"/>
  <cols>
    <col min="1" max="31" width="2.625" style="123" customWidth="1"/>
    <col min="32" max="32" width="0.25" style="123" customWidth="1"/>
    <col min="33" max="33" width="2.625" style="123" customWidth="1"/>
    <col min="34" max="42" width="10.625" style="123" customWidth="1"/>
    <col min="43" max="16384" width="2.625" style="123"/>
  </cols>
  <sheetData>
    <row r="1" spans="1:81" s="144" customFormat="1" ht="21" customHeight="1" x14ac:dyDescent="0.15">
      <c r="AE1" s="461" t="s">
        <v>278</v>
      </c>
      <c r="AF1" s="131"/>
      <c r="AG1" s="627" t="s">
        <v>180</v>
      </c>
      <c r="AH1" s="130"/>
      <c r="AI1" s="130"/>
      <c r="AJ1" s="130"/>
      <c r="AK1" s="130"/>
      <c r="AL1" s="130"/>
      <c r="AM1" s="130"/>
      <c r="AN1" s="130"/>
      <c r="AO1" s="130"/>
      <c r="AP1" s="130"/>
      <c r="AQ1" s="130"/>
      <c r="AR1" s="130"/>
    </row>
    <row r="2" spans="1:81" s="144" customFormat="1" ht="21" customHeight="1" x14ac:dyDescent="0.15">
      <c r="W2" s="635" t="s">
        <v>312</v>
      </c>
      <c r="X2" s="635"/>
      <c r="Y2" s="635"/>
      <c r="Z2" s="635"/>
      <c r="AA2" s="635"/>
      <c r="AB2" s="635"/>
      <c r="AC2" s="635"/>
      <c r="AD2" s="635"/>
      <c r="AE2" s="635"/>
      <c r="AF2" s="131"/>
      <c r="AG2" s="627"/>
      <c r="AH2" s="130"/>
      <c r="AI2" s="130"/>
      <c r="AJ2" s="130"/>
      <c r="AK2" s="130"/>
      <c r="AL2" s="130"/>
      <c r="AM2" s="130"/>
      <c r="AN2" s="130"/>
      <c r="AO2" s="130"/>
      <c r="AP2" s="130"/>
      <c r="AQ2" s="130"/>
      <c r="AR2" s="130"/>
    </row>
    <row r="3" spans="1:81" s="144" customFormat="1" ht="21" customHeight="1" x14ac:dyDescent="0.15">
      <c r="A3" s="123"/>
      <c r="B3" s="621" t="s">
        <v>305</v>
      </c>
      <c r="C3" s="621"/>
      <c r="D3" s="621"/>
      <c r="E3" s="621"/>
      <c r="F3" s="621"/>
      <c r="G3" s="621"/>
      <c r="H3" s="621"/>
      <c r="I3" s="621"/>
      <c r="J3" s="621"/>
      <c r="K3" s="621"/>
      <c r="L3" s="621"/>
      <c r="M3" s="621"/>
      <c r="N3" s="621"/>
      <c r="Y3" s="138"/>
      <c r="Z3" s="138"/>
      <c r="AA3" s="138"/>
      <c r="AB3" s="138"/>
      <c r="AC3" s="138"/>
      <c r="AD3" s="138"/>
      <c r="AE3" s="138"/>
      <c r="AF3" s="131"/>
      <c r="AG3" s="627"/>
      <c r="AH3" s="130"/>
      <c r="AI3" s="130"/>
      <c r="AJ3" s="130"/>
      <c r="AK3" s="130"/>
      <c r="AL3" s="130"/>
      <c r="AM3" s="130"/>
      <c r="AN3" s="130"/>
      <c r="AO3" s="130"/>
      <c r="AP3" s="130"/>
      <c r="AQ3" s="130"/>
      <c r="AR3" s="130"/>
    </row>
    <row r="4" spans="1:81" s="144" customFormat="1" ht="21" customHeight="1" x14ac:dyDescent="0.15">
      <c r="Y4" s="138"/>
      <c r="Z4" s="138"/>
      <c r="AA4" s="138"/>
      <c r="AB4" s="138"/>
      <c r="AC4" s="138"/>
      <c r="AD4" s="138"/>
      <c r="AE4" s="138"/>
      <c r="AF4" s="131"/>
      <c r="AG4" s="627"/>
      <c r="AH4" s="130"/>
      <c r="AI4" s="130"/>
      <c r="AJ4" s="130"/>
      <c r="AK4" s="130"/>
      <c r="AL4" s="130"/>
      <c r="AM4" s="130"/>
      <c r="AN4" s="130"/>
      <c r="AO4" s="130"/>
      <c r="AP4" s="130"/>
      <c r="AQ4" s="130"/>
      <c r="AR4" s="130"/>
    </row>
    <row r="5" spans="1:81" s="144" customFormat="1" ht="21" customHeight="1" x14ac:dyDescent="0.15">
      <c r="Q5" s="140" t="s">
        <v>177</v>
      </c>
      <c r="S5" s="140"/>
      <c r="T5" s="140"/>
      <c r="U5" s="140"/>
      <c r="V5" s="140"/>
      <c r="W5" s="140"/>
      <c r="X5" s="140"/>
      <c r="Y5" s="139"/>
      <c r="Z5" s="139"/>
      <c r="AA5" s="139"/>
      <c r="AB5" s="139"/>
      <c r="AC5" s="139"/>
      <c r="AD5" s="139"/>
      <c r="AE5" s="138"/>
      <c r="AF5" s="131"/>
      <c r="AG5" s="627"/>
      <c r="AH5" s="130"/>
      <c r="AI5" s="130"/>
      <c r="AJ5" s="130"/>
      <c r="AK5" s="130"/>
      <c r="AL5" s="130"/>
      <c r="AM5" s="130"/>
      <c r="AN5" s="130"/>
      <c r="AO5" s="130"/>
      <c r="AP5" s="130"/>
      <c r="AQ5" s="130"/>
      <c r="AR5" s="130"/>
    </row>
    <row r="6" spans="1:81" s="144" customFormat="1" ht="21" customHeight="1" x14ac:dyDescent="0.15">
      <c r="Q6" s="140" t="s">
        <v>178</v>
      </c>
      <c r="S6" s="140"/>
      <c r="T6" s="140"/>
      <c r="U6" s="140"/>
      <c r="V6" s="140"/>
      <c r="W6" s="140"/>
      <c r="X6" s="140"/>
      <c r="Y6" s="139"/>
      <c r="Z6" s="139"/>
      <c r="AA6" s="139"/>
      <c r="AB6" s="139"/>
      <c r="AC6" s="139"/>
      <c r="AD6" s="139"/>
      <c r="AE6" s="138"/>
      <c r="AF6" s="131"/>
      <c r="AG6" s="627"/>
      <c r="AH6" s="130"/>
      <c r="AI6" s="130"/>
      <c r="AJ6" s="130"/>
      <c r="AK6" s="130"/>
      <c r="AL6" s="130"/>
      <c r="AM6" s="130"/>
      <c r="AN6" s="130"/>
      <c r="AO6" s="130"/>
      <c r="AP6" s="130"/>
      <c r="AQ6" s="130"/>
      <c r="AR6" s="130"/>
    </row>
    <row r="7" spans="1:81" s="144" customFormat="1" ht="21" customHeight="1" x14ac:dyDescent="0.15">
      <c r="Q7" s="140" t="s">
        <v>179</v>
      </c>
      <c r="S7" s="140"/>
      <c r="T7" s="140"/>
      <c r="U7" s="140"/>
      <c r="V7" s="140"/>
      <c r="W7" s="140"/>
      <c r="X7" s="140"/>
      <c r="Y7" s="139"/>
      <c r="Z7" s="139"/>
      <c r="AA7" s="139"/>
      <c r="AB7" s="139"/>
      <c r="AC7" s="139"/>
      <c r="AD7" s="139"/>
      <c r="AE7" s="138"/>
      <c r="AF7" s="131"/>
      <c r="AG7" s="627"/>
      <c r="AH7" s="130"/>
      <c r="AI7" s="130"/>
      <c r="AJ7" s="130"/>
      <c r="AK7" s="130"/>
      <c r="AL7" s="130"/>
      <c r="AM7" s="130"/>
      <c r="AN7" s="130"/>
      <c r="AO7" s="130"/>
      <c r="AP7" s="130"/>
      <c r="AQ7" s="130"/>
      <c r="AR7" s="130"/>
    </row>
    <row r="8" spans="1:81" s="144" customFormat="1" ht="21" customHeight="1" x14ac:dyDescent="0.15">
      <c r="Y8" s="138"/>
      <c r="Z8" s="138"/>
      <c r="AA8" s="138"/>
      <c r="AB8" s="138"/>
      <c r="AC8" s="138"/>
      <c r="AD8" s="138"/>
      <c r="AE8" s="138"/>
      <c r="AF8" s="131"/>
      <c r="AG8" s="627"/>
      <c r="AH8" s="130"/>
      <c r="AI8" s="130"/>
      <c r="AJ8" s="130"/>
      <c r="AK8" s="130"/>
      <c r="AL8" s="130"/>
      <c r="AM8" s="130"/>
      <c r="AN8" s="130"/>
      <c r="AO8" s="130"/>
      <c r="AP8" s="130"/>
      <c r="AQ8" s="130"/>
      <c r="AR8" s="130"/>
    </row>
    <row r="9" spans="1:81" s="144" customFormat="1" ht="21" customHeight="1" x14ac:dyDescent="0.15">
      <c r="A9" s="622" t="s">
        <v>313</v>
      </c>
      <c r="B9" s="622"/>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22"/>
      <c r="AF9" s="131"/>
      <c r="AG9" s="627"/>
      <c r="AH9" s="130"/>
      <c r="AI9" s="130"/>
      <c r="AJ9" s="130"/>
      <c r="AK9" s="130"/>
      <c r="AL9" s="130"/>
      <c r="AM9" s="130"/>
      <c r="AN9" s="130"/>
      <c r="AO9" s="130"/>
      <c r="AP9" s="130"/>
      <c r="AQ9" s="130"/>
      <c r="AR9" s="130"/>
      <c r="CC9" s="129"/>
    </row>
    <row r="10" spans="1:81" s="144" customFormat="1" ht="21" customHeight="1" x14ac:dyDescent="0.15">
      <c r="AF10" s="131"/>
      <c r="AG10" s="627"/>
      <c r="AH10" s="130"/>
      <c r="AI10" s="130"/>
      <c r="AJ10" s="130"/>
      <c r="AK10" s="130"/>
      <c r="AL10" s="130"/>
      <c r="AM10" s="130"/>
      <c r="AN10" s="130"/>
      <c r="AO10" s="130"/>
      <c r="AP10" s="130"/>
      <c r="AQ10" s="130"/>
      <c r="AR10" s="130"/>
      <c r="CC10" s="129"/>
    </row>
    <row r="11" spans="1:81" ht="21.75" customHeight="1" x14ac:dyDescent="0.15">
      <c r="B11" s="623" t="s">
        <v>314</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F11" s="136"/>
      <c r="AG11" s="627"/>
      <c r="AH11" s="124"/>
      <c r="AI11" s="124"/>
      <c r="AJ11" s="124"/>
      <c r="AK11" s="124"/>
      <c r="AL11" s="124"/>
      <c r="AM11" s="124"/>
      <c r="AN11" s="124"/>
      <c r="AO11" s="124"/>
      <c r="AP11" s="124"/>
      <c r="AQ11" s="124"/>
      <c r="AR11" s="124"/>
      <c r="CC11" s="135"/>
    </row>
    <row r="12" spans="1:81" ht="54.75" customHeight="1" x14ac:dyDescent="0.15">
      <c r="A12" s="485"/>
      <c r="B12" s="623"/>
      <c r="C12" s="623"/>
      <c r="D12" s="623"/>
      <c r="E12" s="623"/>
      <c r="F12" s="623"/>
      <c r="G12" s="623"/>
      <c r="H12" s="623"/>
      <c r="I12" s="623"/>
      <c r="J12" s="623"/>
      <c r="K12" s="623"/>
      <c r="L12" s="623"/>
      <c r="M12" s="623"/>
      <c r="N12" s="623"/>
      <c r="O12" s="623"/>
      <c r="P12" s="623"/>
      <c r="Q12" s="623"/>
      <c r="R12" s="623"/>
      <c r="S12" s="623"/>
      <c r="T12" s="623"/>
      <c r="U12" s="623"/>
      <c r="V12" s="623"/>
      <c r="W12" s="623"/>
      <c r="X12" s="623"/>
      <c r="Y12" s="623"/>
      <c r="Z12" s="623"/>
      <c r="AA12" s="623"/>
      <c r="AB12" s="623"/>
      <c r="AC12" s="623"/>
      <c r="AD12" s="623"/>
      <c r="AE12" s="485"/>
      <c r="AF12" s="136"/>
      <c r="AG12" s="627"/>
      <c r="AH12" s="124"/>
      <c r="AI12" s="124"/>
      <c r="AJ12" s="124"/>
      <c r="AK12" s="124"/>
      <c r="AL12" s="124"/>
      <c r="AM12" s="124"/>
      <c r="AN12" s="124"/>
      <c r="AO12" s="124"/>
      <c r="AP12" s="124"/>
      <c r="AQ12" s="124"/>
      <c r="AR12" s="124"/>
      <c r="CC12" s="135"/>
    </row>
    <row r="13" spans="1:81" ht="21.75" customHeight="1" x14ac:dyDescent="0.15">
      <c r="A13" s="137"/>
      <c r="B13" s="624" t="s">
        <v>214</v>
      </c>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137"/>
      <c r="AF13" s="136"/>
      <c r="AG13" s="627"/>
      <c r="AH13" s="124"/>
      <c r="AI13" s="124"/>
      <c r="AJ13" s="124"/>
      <c r="AK13" s="124"/>
      <c r="AL13" s="124"/>
      <c r="AM13" s="124"/>
      <c r="AN13" s="124"/>
      <c r="AO13" s="124"/>
      <c r="AP13" s="124"/>
      <c r="AQ13" s="124"/>
      <c r="AR13" s="124"/>
      <c r="CC13" s="135"/>
    </row>
    <row r="14" spans="1:81" ht="12" customHeight="1" x14ac:dyDescent="0.15">
      <c r="A14" s="137"/>
      <c r="B14" s="147" t="s">
        <v>215</v>
      </c>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137"/>
      <c r="AF14" s="136"/>
      <c r="AG14" s="627"/>
      <c r="AH14" s="124"/>
      <c r="AI14" s="124"/>
      <c r="AJ14" s="124"/>
      <c r="AK14" s="124"/>
      <c r="AL14" s="124"/>
      <c r="AM14" s="124"/>
      <c r="AN14" s="124"/>
      <c r="AO14" s="124"/>
      <c r="AP14" s="124"/>
      <c r="AQ14" s="124"/>
      <c r="AR14" s="124"/>
      <c r="CC14" s="135"/>
    </row>
    <row r="15" spans="1:81" ht="12" customHeight="1" x14ac:dyDescent="0.15">
      <c r="A15" s="148"/>
      <c r="B15" s="149"/>
      <c r="C15" s="149">
        <v>1</v>
      </c>
      <c r="D15" s="625" t="s">
        <v>315</v>
      </c>
      <c r="E15" s="625"/>
      <c r="F15" s="625"/>
      <c r="G15" s="625"/>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148"/>
      <c r="AF15" s="136"/>
      <c r="AG15" s="627"/>
      <c r="AH15" s="124"/>
      <c r="AI15" s="124"/>
      <c r="AJ15" s="124"/>
      <c r="AK15" s="124"/>
      <c r="AL15" s="124"/>
      <c r="AM15" s="124"/>
      <c r="AN15" s="124"/>
      <c r="AO15" s="124"/>
      <c r="AP15" s="124"/>
      <c r="AQ15" s="124"/>
      <c r="AR15" s="124"/>
      <c r="CC15" s="135"/>
    </row>
    <row r="16" spans="1:81" ht="12" customHeight="1" x14ac:dyDescent="0.15">
      <c r="A16" s="148"/>
      <c r="B16" s="149"/>
      <c r="C16" s="149"/>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5"/>
      <c r="AB16" s="625"/>
      <c r="AC16" s="625"/>
      <c r="AD16" s="625"/>
      <c r="AE16" s="148"/>
      <c r="AF16" s="136"/>
      <c r="AG16" s="627"/>
      <c r="AH16" s="124"/>
      <c r="AI16" s="124"/>
      <c r="AJ16" s="124"/>
      <c r="AK16" s="124"/>
      <c r="AL16" s="124"/>
      <c r="AM16" s="124"/>
      <c r="AN16" s="124"/>
      <c r="AO16" s="124"/>
      <c r="AP16" s="124"/>
      <c r="AQ16" s="124"/>
      <c r="AR16" s="124"/>
      <c r="CC16" s="135"/>
    </row>
    <row r="17" spans="1:81" ht="12" customHeight="1" x14ac:dyDescent="0.15">
      <c r="A17" s="148"/>
      <c r="B17" s="149"/>
      <c r="C17" s="149"/>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148"/>
      <c r="AF17" s="136"/>
      <c r="AG17" s="627"/>
      <c r="AH17" s="124"/>
      <c r="AI17" s="124"/>
      <c r="AJ17" s="124"/>
      <c r="AK17" s="124"/>
      <c r="AL17" s="124"/>
      <c r="AM17" s="124"/>
      <c r="AN17" s="124"/>
      <c r="AO17" s="124"/>
      <c r="AP17" s="124"/>
      <c r="AQ17" s="124"/>
      <c r="AR17" s="124"/>
      <c r="CC17" s="135"/>
    </row>
    <row r="18" spans="1:81" ht="12" customHeight="1" x14ac:dyDescent="0.15">
      <c r="A18" s="148"/>
      <c r="B18" s="149"/>
      <c r="C18" s="149">
        <v>2</v>
      </c>
      <c r="D18" s="614" t="s">
        <v>302</v>
      </c>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148"/>
      <c r="AF18" s="136"/>
      <c r="AG18" s="627"/>
      <c r="AH18" s="124"/>
      <c r="AI18" s="124"/>
      <c r="AJ18" s="124"/>
      <c r="AK18" s="124"/>
      <c r="AL18" s="124"/>
      <c r="AM18" s="124"/>
      <c r="AN18" s="124"/>
      <c r="AO18" s="124"/>
      <c r="AP18" s="124"/>
      <c r="AQ18" s="124"/>
      <c r="AR18" s="124"/>
      <c r="CC18" s="135"/>
    </row>
    <row r="19" spans="1:81" ht="12" customHeight="1" x14ac:dyDescent="0.15">
      <c r="A19" s="148"/>
      <c r="B19" s="149"/>
      <c r="C19" s="149"/>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148"/>
      <c r="AF19" s="136"/>
      <c r="AG19" s="627"/>
      <c r="AH19" s="124"/>
      <c r="AI19" s="124"/>
      <c r="AJ19" s="124"/>
      <c r="AK19" s="124"/>
      <c r="AL19" s="124"/>
      <c r="AM19" s="124"/>
      <c r="AN19" s="124"/>
      <c r="AO19" s="124"/>
      <c r="AP19" s="124"/>
      <c r="AQ19" s="124"/>
      <c r="AR19" s="124"/>
      <c r="CC19" s="135"/>
    </row>
    <row r="20" spans="1:81" ht="12" customHeight="1" x14ac:dyDescent="0.15">
      <c r="A20" s="148"/>
      <c r="B20" s="149"/>
      <c r="C20" s="149"/>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148"/>
      <c r="AF20" s="136"/>
      <c r="AG20" s="627"/>
      <c r="AH20" s="124"/>
      <c r="AI20" s="124"/>
      <c r="AJ20" s="124"/>
      <c r="AK20" s="124"/>
      <c r="AL20" s="124"/>
      <c r="AM20" s="124"/>
      <c r="AN20" s="124"/>
      <c r="AO20" s="124"/>
      <c r="AP20" s="124"/>
      <c r="AQ20" s="124"/>
      <c r="AR20" s="124"/>
      <c r="CC20" s="135"/>
    </row>
    <row r="21" spans="1:81" ht="12" customHeight="1" x14ac:dyDescent="0.15">
      <c r="A21" s="148"/>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8"/>
      <c r="AF21" s="136"/>
      <c r="AG21" s="627"/>
      <c r="AH21" s="124"/>
      <c r="AI21" s="124"/>
      <c r="AJ21" s="124"/>
      <c r="AK21" s="124"/>
      <c r="AL21" s="124"/>
      <c r="AM21" s="124"/>
      <c r="AN21" s="124"/>
      <c r="AO21" s="124"/>
      <c r="AP21" s="124"/>
      <c r="AQ21" s="124"/>
      <c r="AR21" s="124"/>
      <c r="CC21" s="135"/>
    </row>
    <row r="22" spans="1:81" ht="12" customHeight="1" x14ac:dyDescent="0.15">
      <c r="A22" s="148"/>
      <c r="B22" s="149" t="s">
        <v>216</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8"/>
      <c r="AF22" s="136"/>
      <c r="AG22" s="627"/>
      <c r="AH22" s="124"/>
      <c r="AI22" s="124"/>
      <c r="AJ22" s="124"/>
      <c r="AK22" s="124"/>
      <c r="AL22" s="124"/>
      <c r="AM22" s="124"/>
      <c r="AN22" s="124"/>
      <c r="AO22" s="124"/>
      <c r="AP22" s="124"/>
      <c r="AQ22" s="124"/>
      <c r="AR22" s="124"/>
      <c r="CC22" s="135"/>
    </row>
    <row r="23" spans="1:81" ht="12" customHeight="1" x14ac:dyDescent="0.15">
      <c r="A23" s="148"/>
      <c r="B23" s="149"/>
      <c r="C23" s="614" t="s">
        <v>217</v>
      </c>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148"/>
      <c r="AF23" s="136"/>
      <c r="AG23" s="627"/>
      <c r="AH23" s="124"/>
      <c r="AI23" s="124"/>
      <c r="AJ23" s="124"/>
      <c r="AK23" s="124"/>
      <c r="AL23" s="124"/>
      <c r="AM23" s="124"/>
      <c r="AN23" s="124"/>
      <c r="AO23" s="124"/>
      <c r="AP23" s="124"/>
      <c r="AQ23" s="124"/>
      <c r="AR23" s="124"/>
      <c r="CC23" s="135"/>
    </row>
    <row r="24" spans="1:81" ht="12" customHeight="1" x14ac:dyDescent="0.15">
      <c r="A24" s="148"/>
      <c r="B24" s="149"/>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148"/>
      <c r="AF24" s="136"/>
      <c r="AG24" s="627"/>
      <c r="AH24" s="124"/>
      <c r="AI24" s="124"/>
      <c r="AJ24" s="124"/>
      <c r="AK24" s="124"/>
      <c r="AL24" s="124"/>
      <c r="AM24" s="124"/>
      <c r="AN24" s="124"/>
      <c r="AO24" s="124"/>
      <c r="AP24" s="124"/>
      <c r="AQ24" s="124"/>
      <c r="AR24" s="124"/>
      <c r="CC24" s="135"/>
    </row>
    <row r="25" spans="1:81" ht="12" customHeight="1" x14ac:dyDescent="0.15">
      <c r="A25" s="148"/>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8"/>
      <c r="AF25" s="136"/>
      <c r="AG25" s="627"/>
      <c r="AH25" s="124"/>
      <c r="AI25" s="124"/>
      <c r="AJ25" s="124"/>
      <c r="AK25" s="124"/>
      <c r="AL25" s="124"/>
      <c r="AM25" s="124"/>
      <c r="AN25" s="124"/>
      <c r="AO25" s="124"/>
      <c r="AP25" s="124"/>
      <c r="AQ25" s="124"/>
      <c r="AR25" s="124"/>
      <c r="CC25" s="135"/>
    </row>
    <row r="26" spans="1:81" ht="12" customHeight="1" x14ac:dyDescent="0.15">
      <c r="A26" s="148"/>
      <c r="B26" s="149" t="s">
        <v>218</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8"/>
      <c r="AF26" s="136"/>
      <c r="AG26" s="627"/>
      <c r="AH26" s="124"/>
      <c r="AI26" s="124"/>
      <c r="AJ26" s="124"/>
      <c r="AK26" s="124"/>
      <c r="AL26" s="124"/>
      <c r="AM26" s="124"/>
      <c r="AN26" s="124"/>
      <c r="AO26" s="124"/>
      <c r="AP26" s="124"/>
      <c r="AQ26" s="124"/>
      <c r="AR26" s="124"/>
      <c r="CC26" s="135"/>
    </row>
    <row r="27" spans="1:81" ht="12" customHeight="1" x14ac:dyDescent="0.15">
      <c r="A27" s="148"/>
      <c r="B27" s="149"/>
      <c r="C27" s="614" t="s">
        <v>303</v>
      </c>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148"/>
      <c r="AF27" s="136"/>
      <c r="AG27" s="627"/>
      <c r="AH27" s="124"/>
      <c r="AI27" s="124"/>
      <c r="AJ27" s="124"/>
      <c r="AK27" s="124"/>
      <c r="AL27" s="124"/>
      <c r="AM27" s="124"/>
      <c r="AN27" s="124"/>
      <c r="AO27" s="124"/>
      <c r="AP27" s="124"/>
      <c r="AQ27" s="124"/>
      <c r="AR27" s="124"/>
      <c r="CC27" s="135"/>
    </row>
    <row r="28" spans="1:81" ht="12" customHeight="1" x14ac:dyDescent="0.15">
      <c r="A28" s="148"/>
      <c r="B28" s="149"/>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148"/>
      <c r="AF28" s="136"/>
      <c r="AG28" s="627"/>
      <c r="AH28" s="124"/>
      <c r="AI28" s="124"/>
      <c r="AJ28" s="124"/>
      <c r="AK28" s="124"/>
      <c r="AL28" s="124"/>
      <c r="AM28" s="124"/>
      <c r="AN28" s="124"/>
      <c r="AO28" s="124"/>
      <c r="AP28" s="124"/>
      <c r="AQ28" s="124"/>
      <c r="AR28" s="124"/>
      <c r="CC28" s="135"/>
    </row>
    <row r="29" spans="1:81" ht="12" customHeight="1" x14ac:dyDescent="0.15">
      <c r="A29" s="148"/>
      <c r="B29" s="149"/>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148"/>
      <c r="AF29" s="136"/>
      <c r="AG29" s="627"/>
      <c r="AH29" s="124"/>
      <c r="AI29" s="124"/>
      <c r="AJ29" s="124"/>
      <c r="AK29" s="124"/>
      <c r="AL29" s="124"/>
      <c r="AM29" s="124"/>
      <c r="AN29" s="124"/>
      <c r="AO29" s="124"/>
      <c r="AP29" s="124"/>
      <c r="AQ29" s="124"/>
      <c r="AR29" s="124"/>
      <c r="CC29" s="135"/>
    </row>
    <row r="30" spans="1:81" ht="12" customHeight="1" x14ac:dyDescent="0.15">
      <c r="A30" s="148"/>
      <c r="B30" s="149" t="s">
        <v>270</v>
      </c>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148"/>
      <c r="AF30" s="136"/>
      <c r="AG30" s="627"/>
      <c r="AH30" s="124"/>
      <c r="AI30" s="124"/>
      <c r="AJ30" s="124"/>
      <c r="AK30" s="124"/>
      <c r="AL30" s="124"/>
      <c r="AM30" s="124"/>
      <c r="AN30" s="124"/>
      <c r="AO30" s="124"/>
      <c r="AP30" s="124"/>
      <c r="AQ30" s="124"/>
      <c r="AR30" s="124"/>
      <c r="CC30" s="135"/>
    </row>
    <row r="31" spans="1:81" ht="12" customHeight="1" x14ac:dyDescent="0.15">
      <c r="A31" s="148"/>
      <c r="B31" s="149"/>
      <c r="C31" s="614" t="s">
        <v>304</v>
      </c>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148"/>
      <c r="AF31" s="136"/>
      <c r="AG31" s="627"/>
      <c r="AH31" s="124"/>
      <c r="AI31" s="124"/>
      <c r="AJ31" s="124"/>
      <c r="AK31" s="124"/>
      <c r="AL31" s="124"/>
      <c r="AM31" s="124"/>
      <c r="AN31" s="124"/>
      <c r="AO31" s="124"/>
      <c r="AP31" s="124"/>
      <c r="AQ31" s="124"/>
      <c r="AR31" s="124"/>
      <c r="CC31" s="135"/>
    </row>
    <row r="32" spans="1:81" ht="12" customHeight="1" x14ac:dyDescent="0.15">
      <c r="A32" s="148"/>
      <c r="B32" s="149"/>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148"/>
      <c r="AF32" s="136"/>
      <c r="AG32" s="627"/>
      <c r="AH32" s="124"/>
      <c r="AI32" s="124"/>
      <c r="AJ32" s="124"/>
      <c r="AK32" s="124"/>
      <c r="AL32" s="124"/>
      <c r="AM32" s="124"/>
      <c r="AN32" s="124"/>
      <c r="AO32" s="124"/>
      <c r="AP32" s="124"/>
      <c r="AQ32" s="124"/>
      <c r="AR32" s="124"/>
      <c r="CC32" s="135"/>
    </row>
    <row r="33" spans="1:84" ht="12" customHeight="1" x14ac:dyDescent="0.15">
      <c r="A33" s="148"/>
      <c r="B33" s="149"/>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148"/>
      <c r="AF33" s="136"/>
      <c r="AG33" s="627"/>
      <c r="AH33" s="124"/>
      <c r="AI33" s="124"/>
      <c r="AJ33" s="124"/>
      <c r="AK33" s="124"/>
      <c r="AL33" s="124"/>
      <c r="AM33" s="124"/>
      <c r="AN33" s="124"/>
      <c r="AO33" s="124"/>
      <c r="AP33" s="124"/>
      <c r="AQ33" s="124"/>
      <c r="AR33" s="124"/>
      <c r="CC33" s="135"/>
    </row>
    <row r="34" spans="1:84" ht="12" customHeight="1" x14ac:dyDescent="0.15">
      <c r="A34" s="148"/>
      <c r="B34" s="149" t="s">
        <v>289</v>
      </c>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148"/>
      <c r="AF34" s="136"/>
      <c r="AG34" s="627"/>
      <c r="AH34" s="124"/>
      <c r="AI34" s="124"/>
      <c r="AJ34" s="124"/>
      <c r="AK34" s="124"/>
      <c r="AL34" s="124"/>
      <c r="AM34" s="124"/>
      <c r="AN34" s="124"/>
      <c r="AO34" s="124"/>
      <c r="AP34" s="124"/>
      <c r="AQ34" s="124"/>
      <c r="AR34" s="124"/>
      <c r="CC34" s="135"/>
    </row>
    <row r="35" spans="1:84" ht="12" customHeight="1" x14ac:dyDescent="0.15">
      <c r="A35" s="148"/>
      <c r="B35" s="149"/>
      <c r="C35" s="614" t="s">
        <v>281</v>
      </c>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148"/>
      <c r="AF35" s="136"/>
      <c r="AG35" s="627"/>
      <c r="AH35" s="124"/>
      <c r="AI35" s="124"/>
      <c r="AJ35" s="124"/>
      <c r="AK35" s="124"/>
      <c r="AL35" s="124"/>
      <c r="AM35" s="124"/>
      <c r="AN35" s="124"/>
      <c r="AO35" s="124"/>
      <c r="AP35" s="124"/>
      <c r="AQ35" s="124"/>
      <c r="AR35" s="124"/>
      <c r="CC35" s="135"/>
    </row>
    <row r="36" spans="1:84" ht="12" customHeight="1" x14ac:dyDescent="0.15">
      <c r="A36" s="148"/>
      <c r="B36" s="149"/>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148"/>
      <c r="AF36" s="136"/>
      <c r="AG36" s="627"/>
      <c r="AH36" s="124"/>
      <c r="AI36" s="124"/>
      <c r="AJ36" s="124"/>
      <c r="AK36" s="124"/>
      <c r="AL36" s="124"/>
      <c r="AM36" s="124"/>
      <c r="AN36" s="124"/>
      <c r="AO36" s="124"/>
      <c r="AP36" s="124"/>
      <c r="AQ36" s="124"/>
      <c r="AR36" s="124"/>
      <c r="CC36" s="135"/>
    </row>
    <row r="37" spans="1:84" ht="12" customHeight="1" x14ac:dyDescent="0.15">
      <c r="A37" s="148"/>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48"/>
      <c r="AF37" s="136"/>
      <c r="AG37" s="627"/>
      <c r="AH37" s="124"/>
      <c r="AI37" s="124"/>
      <c r="AJ37" s="124"/>
      <c r="AK37" s="124"/>
      <c r="AL37" s="124"/>
      <c r="AM37" s="124"/>
      <c r="AN37" s="124"/>
      <c r="AO37" s="124"/>
      <c r="AP37" s="124"/>
      <c r="AQ37" s="124"/>
      <c r="AR37" s="124"/>
      <c r="CC37" s="135"/>
    </row>
    <row r="38" spans="1:84" x14ac:dyDescent="0.15">
      <c r="B38" s="615" t="s">
        <v>208</v>
      </c>
      <c r="C38" s="616"/>
      <c r="D38" s="616"/>
      <c r="E38" s="616"/>
      <c r="F38" s="616"/>
      <c r="G38" s="616"/>
      <c r="H38" s="617"/>
      <c r="I38" s="618"/>
      <c r="J38" s="619"/>
      <c r="K38" s="619"/>
      <c r="L38" s="619"/>
      <c r="M38" s="619"/>
      <c r="N38" s="619"/>
      <c r="O38" s="619"/>
      <c r="P38" s="619"/>
      <c r="Q38" s="619"/>
      <c r="R38" s="619"/>
      <c r="S38" s="619"/>
      <c r="T38" s="619"/>
      <c r="U38" s="619"/>
      <c r="V38" s="619"/>
      <c r="W38" s="619"/>
      <c r="X38" s="619"/>
      <c r="Y38" s="619"/>
      <c r="Z38" s="619"/>
      <c r="AA38" s="619"/>
      <c r="AB38" s="619"/>
      <c r="AC38" s="619"/>
      <c r="AD38" s="620"/>
      <c r="AE38" s="137"/>
      <c r="AF38" s="136"/>
      <c r="AG38" s="627"/>
      <c r="AH38" s="124"/>
      <c r="AI38" s="124"/>
      <c r="AJ38" s="124"/>
      <c r="AK38" s="124"/>
      <c r="AL38" s="124"/>
      <c r="AM38" s="124"/>
      <c r="AN38" s="124"/>
      <c r="AO38" s="124"/>
      <c r="AP38" s="124"/>
      <c r="AQ38" s="124"/>
      <c r="AR38" s="124"/>
      <c r="AS38" s="124"/>
      <c r="AT38" s="124"/>
      <c r="AU38" s="124"/>
      <c r="CF38" s="135"/>
    </row>
    <row r="39" spans="1:84" x14ac:dyDescent="0.15">
      <c r="B39" s="615" t="s">
        <v>207</v>
      </c>
      <c r="C39" s="616"/>
      <c r="D39" s="616"/>
      <c r="E39" s="616"/>
      <c r="F39" s="616"/>
      <c r="G39" s="616"/>
      <c r="H39" s="617"/>
      <c r="I39" s="618"/>
      <c r="J39" s="619"/>
      <c r="K39" s="619"/>
      <c r="L39" s="619"/>
      <c r="M39" s="619"/>
      <c r="N39" s="619"/>
      <c r="O39" s="619"/>
      <c r="P39" s="619"/>
      <c r="Q39" s="619"/>
      <c r="R39" s="619"/>
      <c r="S39" s="619"/>
      <c r="T39" s="619"/>
      <c r="U39" s="619"/>
      <c r="V39" s="619"/>
      <c r="W39" s="619"/>
      <c r="X39" s="619"/>
      <c r="Y39" s="619"/>
      <c r="Z39" s="619"/>
      <c r="AA39" s="619"/>
      <c r="AB39" s="619"/>
      <c r="AC39" s="619"/>
      <c r="AD39" s="620"/>
      <c r="AE39" s="137"/>
      <c r="AF39" s="136"/>
      <c r="AG39" s="627"/>
      <c r="AH39" s="124"/>
      <c r="AI39" s="124"/>
      <c r="AJ39" s="124"/>
      <c r="AK39" s="124"/>
      <c r="AL39" s="124"/>
      <c r="AM39" s="124"/>
      <c r="AN39" s="124"/>
      <c r="AO39" s="124"/>
      <c r="AP39" s="124"/>
      <c r="AQ39" s="124"/>
      <c r="AR39" s="124"/>
      <c r="AS39" s="124"/>
      <c r="AT39" s="124"/>
      <c r="AU39" s="124"/>
      <c r="CF39" s="135"/>
    </row>
    <row r="40" spans="1:84" x14ac:dyDescent="0.15">
      <c r="B40" s="615" t="s">
        <v>206</v>
      </c>
      <c r="C40" s="616"/>
      <c r="D40" s="616"/>
      <c r="E40" s="616"/>
      <c r="F40" s="616"/>
      <c r="G40" s="616"/>
      <c r="H40" s="617"/>
      <c r="I40" s="618"/>
      <c r="J40" s="619"/>
      <c r="K40" s="619"/>
      <c r="L40" s="619"/>
      <c r="M40" s="619"/>
      <c r="N40" s="619"/>
      <c r="O40" s="619"/>
      <c r="P40" s="619"/>
      <c r="Q40" s="619"/>
      <c r="R40" s="619"/>
      <c r="S40" s="619"/>
      <c r="T40" s="619"/>
      <c r="U40" s="619"/>
      <c r="V40" s="619"/>
      <c r="W40" s="619"/>
      <c r="X40" s="619"/>
      <c r="Y40" s="619"/>
      <c r="Z40" s="619"/>
      <c r="AA40" s="619"/>
      <c r="AB40" s="619"/>
      <c r="AC40" s="619"/>
      <c r="AD40" s="620"/>
      <c r="AE40" s="137"/>
      <c r="AF40" s="136"/>
      <c r="AG40" s="627"/>
      <c r="AH40" s="124"/>
      <c r="AI40" s="124"/>
      <c r="AJ40" s="124"/>
      <c r="AK40" s="124"/>
      <c r="AL40" s="124"/>
      <c r="AM40" s="124"/>
      <c r="AN40" s="124"/>
      <c r="AO40" s="124"/>
      <c r="AP40" s="124"/>
      <c r="AQ40" s="124"/>
      <c r="AR40" s="124"/>
      <c r="AS40" s="124"/>
      <c r="AT40" s="124"/>
      <c r="AU40" s="124"/>
      <c r="CF40" s="135"/>
    </row>
    <row r="41" spans="1:84" x14ac:dyDescent="0.15">
      <c r="B41" s="615" t="s">
        <v>219</v>
      </c>
      <c r="C41" s="616"/>
      <c r="D41" s="616"/>
      <c r="E41" s="616"/>
      <c r="F41" s="616"/>
      <c r="G41" s="616"/>
      <c r="H41" s="617"/>
      <c r="I41" s="618"/>
      <c r="J41" s="619"/>
      <c r="K41" s="619"/>
      <c r="L41" s="619"/>
      <c r="M41" s="619"/>
      <c r="N41" s="619"/>
      <c r="O41" s="619"/>
      <c r="P41" s="619"/>
      <c r="Q41" s="619"/>
      <c r="R41" s="619"/>
      <c r="S41" s="619"/>
      <c r="T41" s="619"/>
      <c r="U41" s="619"/>
      <c r="V41" s="619"/>
      <c r="W41" s="619"/>
      <c r="X41" s="619"/>
      <c r="Y41" s="619"/>
      <c r="Z41" s="619"/>
      <c r="AA41" s="619"/>
      <c r="AB41" s="619"/>
      <c r="AC41" s="619"/>
      <c r="AD41" s="620"/>
      <c r="AE41" s="137"/>
      <c r="AF41" s="136"/>
      <c r="AG41" s="627"/>
      <c r="AH41" s="124"/>
      <c r="AI41" s="124"/>
      <c r="AJ41" s="124"/>
      <c r="AK41" s="124"/>
      <c r="AL41" s="124"/>
      <c r="AM41" s="124"/>
      <c r="AN41" s="124"/>
      <c r="AO41" s="124"/>
      <c r="AP41" s="124"/>
      <c r="AQ41" s="124"/>
      <c r="AR41" s="124"/>
      <c r="AS41" s="124"/>
      <c r="AT41" s="124"/>
      <c r="AU41" s="124"/>
      <c r="CF41" s="135"/>
    </row>
    <row r="42" spans="1:84" x14ac:dyDescent="0.15">
      <c r="B42" s="615" t="s">
        <v>176</v>
      </c>
      <c r="C42" s="616"/>
      <c r="D42" s="616"/>
      <c r="E42" s="616"/>
      <c r="F42" s="616"/>
      <c r="G42" s="616"/>
      <c r="H42" s="617"/>
      <c r="I42" s="618"/>
      <c r="J42" s="619"/>
      <c r="K42" s="619"/>
      <c r="L42" s="619"/>
      <c r="M42" s="619"/>
      <c r="N42" s="619"/>
      <c r="O42" s="619"/>
      <c r="P42" s="619"/>
      <c r="Q42" s="619"/>
      <c r="R42" s="619"/>
      <c r="S42" s="619"/>
      <c r="T42" s="619"/>
      <c r="U42" s="619"/>
      <c r="V42" s="619"/>
      <c r="W42" s="619"/>
      <c r="X42" s="619"/>
      <c r="Y42" s="619"/>
      <c r="Z42" s="619"/>
      <c r="AA42" s="619"/>
      <c r="AB42" s="619"/>
      <c r="AC42" s="619"/>
      <c r="AD42" s="620"/>
      <c r="AE42" s="137"/>
      <c r="AF42" s="136"/>
      <c r="AG42" s="627"/>
      <c r="AH42" s="124"/>
      <c r="AI42" s="124"/>
      <c r="AJ42" s="124"/>
      <c r="AK42" s="124"/>
      <c r="AL42" s="124"/>
      <c r="AM42" s="124"/>
      <c r="AN42" s="124"/>
      <c r="AO42" s="124"/>
      <c r="AP42" s="124"/>
      <c r="AQ42" s="124"/>
      <c r="AR42" s="124"/>
      <c r="AS42" s="124"/>
      <c r="AT42" s="124"/>
      <c r="AU42" s="124"/>
      <c r="CF42" s="135"/>
    </row>
    <row r="43" spans="1:84" x14ac:dyDescent="0.15">
      <c r="B43" s="615" t="s">
        <v>220</v>
      </c>
      <c r="C43" s="616"/>
      <c r="D43" s="616"/>
      <c r="E43" s="616"/>
      <c r="F43" s="616"/>
      <c r="G43" s="616"/>
      <c r="H43" s="617"/>
      <c r="I43" s="618"/>
      <c r="J43" s="619"/>
      <c r="K43" s="619"/>
      <c r="L43" s="619"/>
      <c r="M43" s="619"/>
      <c r="N43" s="619"/>
      <c r="O43" s="619"/>
      <c r="P43" s="619"/>
      <c r="Q43" s="619"/>
      <c r="R43" s="619"/>
      <c r="S43" s="619"/>
      <c r="T43" s="619"/>
      <c r="U43" s="619"/>
      <c r="V43" s="619"/>
      <c r="W43" s="619"/>
      <c r="X43" s="619"/>
      <c r="Y43" s="619"/>
      <c r="Z43" s="619"/>
      <c r="AA43" s="619"/>
      <c r="AB43" s="619"/>
      <c r="AC43" s="619"/>
      <c r="AD43" s="620"/>
      <c r="AE43" s="137"/>
      <c r="AF43" s="136"/>
      <c r="AG43" s="627"/>
      <c r="AH43" s="124"/>
      <c r="AI43" s="124"/>
      <c r="AJ43" s="124"/>
      <c r="AK43" s="124"/>
      <c r="AL43" s="124"/>
      <c r="AM43" s="124"/>
      <c r="AN43" s="124"/>
      <c r="AO43" s="124"/>
      <c r="AP43" s="124"/>
      <c r="AQ43" s="124"/>
      <c r="AR43" s="124"/>
      <c r="AS43" s="124"/>
      <c r="AT43" s="124"/>
      <c r="AU43" s="124"/>
      <c r="CF43" s="135"/>
    </row>
    <row r="44" spans="1:84" x14ac:dyDescent="0.15">
      <c r="B44" s="615" t="s">
        <v>221</v>
      </c>
      <c r="C44" s="616"/>
      <c r="D44" s="616"/>
      <c r="E44" s="616"/>
      <c r="F44" s="616"/>
      <c r="G44" s="616"/>
      <c r="H44" s="617"/>
      <c r="I44" s="618"/>
      <c r="J44" s="619"/>
      <c r="K44" s="619"/>
      <c r="L44" s="619"/>
      <c r="M44" s="619"/>
      <c r="N44" s="619"/>
      <c r="O44" s="619"/>
      <c r="P44" s="619"/>
      <c r="Q44" s="619"/>
      <c r="R44" s="619"/>
      <c r="S44" s="619"/>
      <c r="T44" s="619"/>
      <c r="U44" s="619"/>
      <c r="V44" s="619"/>
      <c r="W44" s="619"/>
      <c r="X44" s="619"/>
      <c r="Y44" s="619"/>
      <c r="Z44" s="619"/>
      <c r="AA44" s="619"/>
      <c r="AB44" s="619"/>
      <c r="AC44" s="619"/>
      <c r="AD44" s="620"/>
      <c r="AE44" s="137"/>
      <c r="AF44" s="136"/>
      <c r="AG44" s="627"/>
      <c r="AH44" s="124"/>
      <c r="AI44" s="124"/>
      <c r="AJ44" s="124"/>
      <c r="AK44" s="124"/>
      <c r="AL44" s="124"/>
      <c r="AM44" s="124"/>
      <c r="AN44" s="124"/>
      <c r="AO44" s="124"/>
      <c r="AP44" s="124"/>
      <c r="AQ44" s="124"/>
      <c r="AR44" s="124"/>
      <c r="AS44" s="124"/>
      <c r="AT44" s="124"/>
      <c r="AU44" s="124"/>
      <c r="CF44" s="135"/>
    </row>
    <row r="45" spans="1:84" x14ac:dyDescent="0.15">
      <c r="B45" s="151"/>
      <c r="C45" s="151"/>
      <c r="D45" s="151"/>
      <c r="E45" s="151"/>
      <c r="F45" s="151"/>
      <c r="G45" s="151"/>
      <c r="H45" s="151"/>
      <c r="I45" s="146"/>
      <c r="J45" s="146"/>
      <c r="K45" s="146"/>
      <c r="L45" s="146"/>
      <c r="M45" s="146"/>
      <c r="N45" s="146"/>
      <c r="O45" s="146"/>
      <c r="P45" s="146"/>
      <c r="Q45" s="146"/>
      <c r="R45" s="146"/>
      <c r="S45" s="146"/>
      <c r="T45" s="146"/>
      <c r="U45" s="146"/>
      <c r="V45" s="146"/>
      <c r="W45" s="146"/>
      <c r="X45" s="146"/>
      <c r="Y45" s="146"/>
      <c r="Z45" s="146"/>
      <c r="AA45" s="146"/>
      <c r="AB45" s="146"/>
      <c r="AC45" s="146"/>
      <c r="AD45" s="146"/>
      <c r="AE45" s="137"/>
      <c r="AF45" s="136"/>
      <c r="AG45" s="627"/>
      <c r="AH45" s="124"/>
      <c r="AI45" s="124"/>
      <c r="AJ45" s="124"/>
      <c r="AK45" s="124"/>
      <c r="AL45" s="124"/>
      <c r="AM45" s="124"/>
      <c r="AN45" s="124"/>
      <c r="AO45" s="124"/>
      <c r="AP45" s="124"/>
      <c r="AQ45" s="124"/>
      <c r="AR45" s="124"/>
      <c r="AS45" s="124"/>
      <c r="AT45" s="124"/>
      <c r="AU45" s="124"/>
      <c r="CF45" s="135"/>
    </row>
    <row r="46" spans="1:84" ht="13.5" customHeight="1" x14ac:dyDescent="0.15">
      <c r="B46" s="151"/>
      <c r="C46" s="151"/>
      <c r="D46" s="151"/>
      <c r="E46" s="151"/>
      <c r="F46" s="151"/>
      <c r="G46" s="151"/>
      <c r="H46" s="151"/>
      <c r="I46" s="146"/>
      <c r="J46" s="146"/>
      <c r="K46" s="146"/>
      <c r="L46" s="146"/>
      <c r="M46" s="146"/>
      <c r="N46" s="146"/>
      <c r="O46" s="146"/>
      <c r="P46" s="146"/>
      <c r="Q46" s="146"/>
      <c r="R46" s="146"/>
      <c r="S46" s="146"/>
      <c r="T46" s="146"/>
      <c r="U46" s="146"/>
      <c r="V46" s="146"/>
      <c r="W46" s="146"/>
      <c r="X46" s="483"/>
      <c r="Y46" s="482"/>
      <c r="Z46" s="628" t="s">
        <v>222</v>
      </c>
      <c r="AA46" s="629"/>
      <c r="AB46" s="479"/>
      <c r="AC46" s="480"/>
      <c r="AD46" s="481"/>
      <c r="AE46" s="137"/>
      <c r="AF46" s="136"/>
      <c r="AG46" s="627"/>
      <c r="AH46" s="124"/>
      <c r="AI46" s="124"/>
      <c r="AJ46" s="124"/>
      <c r="AK46" s="124"/>
      <c r="AL46" s="124"/>
      <c r="AM46" s="124"/>
      <c r="AN46" s="124"/>
      <c r="AO46" s="124"/>
      <c r="AP46" s="124"/>
      <c r="AQ46" s="124"/>
      <c r="AR46" s="124"/>
      <c r="AS46" s="124"/>
      <c r="AT46" s="124"/>
      <c r="AU46" s="124"/>
      <c r="CF46" s="135"/>
    </row>
    <row r="47" spans="1:84" x14ac:dyDescent="0.15">
      <c r="B47" s="151"/>
      <c r="C47" s="151"/>
      <c r="D47" s="151"/>
      <c r="E47" s="151"/>
      <c r="F47" s="151"/>
      <c r="G47" s="151"/>
      <c r="H47" s="151"/>
      <c r="I47" s="146"/>
      <c r="J47" s="146"/>
      <c r="K47" s="146"/>
      <c r="L47" s="146"/>
      <c r="M47" s="146"/>
      <c r="N47" s="146"/>
      <c r="O47" s="146"/>
      <c r="P47" s="146"/>
      <c r="Q47" s="146"/>
      <c r="R47" s="146"/>
      <c r="S47" s="146"/>
      <c r="T47" s="146"/>
      <c r="U47" s="146"/>
      <c r="V47" s="146"/>
      <c r="W47" s="146"/>
      <c r="X47" s="483"/>
      <c r="Y47" s="482"/>
      <c r="Z47" s="630"/>
      <c r="AA47" s="631"/>
      <c r="AB47" s="145"/>
      <c r="AC47" s="146"/>
      <c r="AD47" s="152"/>
      <c r="AE47" s="137"/>
      <c r="AF47" s="136"/>
      <c r="AG47" s="627"/>
      <c r="AH47" s="124"/>
      <c r="AI47" s="124"/>
      <c r="AJ47" s="124"/>
      <c r="AK47" s="124"/>
      <c r="AL47" s="124"/>
      <c r="AM47" s="124"/>
      <c r="AN47" s="124"/>
      <c r="AO47" s="124"/>
      <c r="AP47" s="124"/>
      <c r="AQ47" s="124"/>
      <c r="AR47" s="124"/>
      <c r="AS47" s="124"/>
      <c r="AT47" s="124"/>
      <c r="AU47" s="124"/>
      <c r="CF47" s="135"/>
    </row>
    <row r="48" spans="1:84" x14ac:dyDescent="0.15">
      <c r="B48" s="151"/>
      <c r="C48" s="151"/>
      <c r="D48" s="151"/>
      <c r="E48" s="151"/>
      <c r="F48" s="151"/>
      <c r="G48" s="151"/>
      <c r="H48" s="151"/>
      <c r="I48" s="146"/>
      <c r="J48" s="146"/>
      <c r="K48" s="146"/>
      <c r="L48" s="146"/>
      <c r="M48" s="146"/>
      <c r="N48" s="146"/>
      <c r="O48" s="146"/>
      <c r="P48" s="146"/>
      <c r="Q48" s="146"/>
      <c r="R48" s="146"/>
      <c r="S48" s="146"/>
      <c r="T48" s="146"/>
      <c r="U48" s="146"/>
      <c r="V48" s="146"/>
      <c r="W48" s="146"/>
      <c r="X48" s="483"/>
      <c r="Y48" s="482"/>
      <c r="Z48" s="630"/>
      <c r="AA48" s="631"/>
      <c r="AB48" s="145"/>
      <c r="AC48" s="475"/>
      <c r="AD48" s="476"/>
      <c r="AE48" s="137"/>
      <c r="AF48" s="136"/>
      <c r="AG48" s="627"/>
      <c r="AH48" s="124"/>
      <c r="AI48" s="124"/>
      <c r="AJ48" s="124"/>
      <c r="AK48" s="124"/>
      <c r="AL48" s="124"/>
      <c r="AM48" s="124"/>
      <c r="AN48" s="124"/>
      <c r="AO48" s="124"/>
      <c r="AP48" s="124"/>
      <c r="AQ48" s="124"/>
      <c r="AR48" s="124"/>
      <c r="AS48" s="124"/>
      <c r="AT48" s="124"/>
      <c r="AU48" s="124"/>
      <c r="CF48" s="135"/>
    </row>
    <row r="49" spans="1:84" x14ac:dyDescent="0.15">
      <c r="B49" s="151"/>
      <c r="C49" s="151"/>
      <c r="D49" s="151"/>
      <c r="E49" s="151"/>
      <c r="F49" s="151"/>
      <c r="G49" s="151"/>
      <c r="H49" s="151"/>
      <c r="I49" s="146"/>
      <c r="J49" s="146"/>
      <c r="K49" s="146"/>
      <c r="L49" s="146"/>
      <c r="M49" s="146"/>
      <c r="N49" s="146"/>
      <c r="O49" s="146"/>
      <c r="P49" s="146"/>
      <c r="Q49" s="146"/>
      <c r="R49" s="146"/>
      <c r="S49" s="146"/>
      <c r="T49" s="146"/>
      <c r="U49" s="146"/>
      <c r="V49" s="146"/>
      <c r="W49" s="146"/>
      <c r="X49" s="483"/>
      <c r="Y49" s="482"/>
      <c r="Z49" s="632"/>
      <c r="AA49" s="633"/>
      <c r="AB49" s="153"/>
      <c r="AC49" s="477"/>
      <c r="AD49" s="478"/>
      <c r="AE49" s="137"/>
      <c r="AF49" s="136"/>
      <c r="AG49" s="627"/>
      <c r="AH49" s="124"/>
      <c r="AI49" s="124"/>
      <c r="AJ49" s="124"/>
      <c r="AK49" s="124"/>
      <c r="AL49" s="124"/>
      <c r="AM49" s="124"/>
      <c r="AN49" s="124"/>
      <c r="AO49" s="124"/>
      <c r="AP49" s="124"/>
      <c r="AQ49" s="124"/>
      <c r="AR49" s="124"/>
      <c r="AS49" s="124"/>
      <c r="AT49" s="124"/>
      <c r="AU49" s="124"/>
      <c r="CF49" s="135"/>
    </row>
    <row r="50" spans="1:84" x14ac:dyDescent="0.15">
      <c r="A50" s="626" t="s">
        <v>290</v>
      </c>
      <c r="B50" s="626"/>
      <c r="C50" s="626"/>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136"/>
      <c r="AG50" s="627"/>
      <c r="AH50" s="124"/>
      <c r="AI50" s="124"/>
      <c r="AJ50" s="124"/>
      <c r="AK50" s="124"/>
      <c r="AL50" s="124"/>
      <c r="AM50" s="124"/>
      <c r="AN50" s="124"/>
      <c r="AO50" s="124"/>
      <c r="AP50" s="124"/>
      <c r="AQ50" s="124"/>
      <c r="AR50" s="124"/>
      <c r="AS50" s="124"/>
      <c r="AT50" s="124"/>
      <c r="AU50" s="124"/>
      <c r="CF50" s="135"/>
    </row>
    <row r="51" spans="1:84" s="142" customFormat="1" ht="13.5" customHeight="1" x14ac:dyDescent="0.15">
      <c r="A51" s="634" t="s">
        <v>291</v>
      </c>
      <c r="B51" s="634"/>
      <c r="C51" s="634"/>
      <c r="D51" s="634"/>
      <c r="E51" s="634"/>
      <c r="F51" s="634"/>
      <c r="G51" s="634"/>
      <c r="H51" s="634"/>
      <c r="I51" s="634"/>
      <c r="J51" s="634"/>
      <c r="K51" s="634"/>
      <c r="L51" s="634"/>
      <c r="M51" s="634"/>
      <c r="N51" s="634"/>
      <c r="O51" s="634"/>
      <c r="P51" s="634"/>
      <c r="Q51" s="634"/>
      <c r="R51" s="634"/>
      <c r="S51" s="634"/>
      <c r="T51" s="634"/>
      <c r="U51" s="634"/>
      <c r="V51" s="634"/>
      <c r="W51" s="634"/>
      <c r="X51" s="634"/>
      <c r="Y51" s="634"/>
      <c r="Z51" s="634"/>
      <c r="AA51" s="634"/>
      <c r="AB51" s="634"/>
      <c r="AC51" s="634"/>
      <c r="AD51" s="634"/>
      <c r="AE51" s="634"/>
      <c r="AF51" s="154"/>
      <c r="AG51" s="627"/>
      <c r="AH51" s="155"/>
      <c r="AI51" s="155"/>
      <c r="AJ51" s="155"/>
      <c r="AK51" s="155"/>
      <c r="AL51" s="155"/>
      <c r="AM51" s="155"/>
      <c r="AN51" s="155"/>
      <c r="AO51" s="155"/>
      <c r="AP51" s="155"/>
      <c r="AQ51" s="155"/>
      <c r="AR51" s="155"/>
      <c r="CC51" s="156"/>
    </row>
    <row r="52" spans="1:84" ht="1.5"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7"/>
      <c r="AG52" s="627"/>
      <c r="AH52" s="124"/>
      <c r="AI52" s="124"/>
      <c r="AJ52" s="124"/>
      <c r="AK52" s="124"/>
      <c r="AL52" s="124"/>
      <c r="AM52" s="124"/>
      <c r="AN52" s="124"/>
      <c r="AO52" s="124"/>
      <c r="AP52" s="124"/>
      <c r="AQ52" s="124"/>
      <c r="AR52" s="124"/>
    </row>
    <row r="53" spans="1:84" x14ac:dyDescent="0.15">
      <c r="A53" s="124" t="s">
        <v>175</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row>
    <row r="54" spans="1:84" s="485" customFormat="1" ht="13.5" customHeight="1" x14ac:dyDescent="0.15">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6" t="s">
        <v>39</v>
      </c>
      <c r="AI54" s="126" t="s">
        <v>223</v>
      </c>
      <c r="AJ54" s="126" t="s">
        <v>40</v>
      </c>
      <c r="AK54" s="126" t="s">
        <v>41</v>
      </c>
      <c r="AL54" s="126" t="s">
        <v>42</v>
      </c>
      <c r="AM54" s="126" t="s">
        <v>224</v>
      </c>
      <c r="AN54" s="126" t="s">
        <v>43</v>
      </c>
      <c r="AO54" s="124"/>
      <c r="AP54" s="124"/>
      <c r="AQ54" s="125"/>
      <c r="AR54" s="125"/>
    </row>
    <row r="55" spans="1:84" s="485" customFormat="1" ht="74.25" customHeight="1" x14ac:dyDescent="0.15">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6">
        <f>I38</f>
        <v>0</v>
      </c>
      <c r="AI55" s="126">
        <f>I39</f>
        <v>0</v>
      </c>
      <c r="AJ55" s="126">
        <f>I40</f>
        <v>0</v>
      </c>
      <c r="AK55" s="126">
        <f>I41</f>
        <v>0</v>
      </c>
      <c r="AL55" s="126">
        <f>I42</f>
        <v>0</v>
      </c>
      <c r="AM55" s="126">
        <f>I43</f>
        <v>0</v>
      </c>
      <c r="AN55" s="126">
        <f>I44</f>
        <v>0</v>
      </c>
      <c r="AO55" s="124"/>
      <c r="AP55" s="124"/>
      <c r="AQ55" s="125"/>
      <c r="AR55" s="125"/>
    </row>
    <row r="56" spans="1:84"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row>
    <row r="57" spans="1:84" x14ac:dyDescent="0.1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row>
    <row r="58" spans="1:84" x14ac:dyDescent="0.1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row>
    <row r="59" spans="1:84" x14ac:dyDescent="0.1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row>
    <row r="60" spans="1:84" x14ac:dyDescent="0.1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row>
    <row r="61" spans="1:84" x14ac:dyDescent="0.1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row>
    <row r="62" spans="1:84" x14ac:dyDescent="0.1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row>
    <row r="63" spans="1:84" x14ac:dyDescent="0.1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row>
    <row r="64" spans="1:84" x14ac:dyDescent="0.1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row>
    <row r="65" spans="1:44" x14ac:dyDescent="0.1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Q65" s="124"/>
      <c r="AR65" s="124"/>
    </row>
    <row r="66" spans="1:44" x14ac:dyDescent="0.1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Q66" s="124"/>
      <c r="AR66" s="124"/>
    </row>
  </sheetData>
  <mergeCells count="29">
    <mergeCell ref="A50:AE50"/>
    <mergeCell ref="AG1:AG52"/>
    <mergeCell ref="Z46:AA49"/>
    <mergeCell ref="B43:H43"/>
    <mergeCell ref="I43:AD43"/>
    <mergeCell ref="A51:AE51"/>
    <mergeCell ref="B44:H44"/>
    <mergeCell ref="I44:AD44"/>
    <mergeCell ref="B41:H41"/>
    <mergeCell ref="I41:AD41"/>
    <mergeCell ref="B42:H42"/>
    <mergeCell ref="I42:AD42"/>
    <mergeCell ref="B40:H40"/>
    <mergeCell ref="I40:AD40"/>
    <mergeCell ref="C31:AD32"/>
    <mergeCell ref="W2:AE2"/>
    <mergeCell ref="B3:N3"/>
    <mergeCell ref="A9:AE9"/>
    <mergeCell ref="B11:AD12"/>
    <mergeCell ref="B13:AD13"/>
    <mergeCell ref="D15:AD17"/>
    <mergeCell ref="D18:AD20"/>
    <mergeCell ref="B39:H39"/>
    <mergeCell ref="I39:AD39"/>
    <mergeCell ref="C23:AD24"/>
    <mergeCell ref="C27:AD28"/>
    <mergeCell ref="C35:AD36"/>
    <mergeCell ref="B38:H38"/>
    <mergeCell ref="I38:AD38"/>
  </mergeCells>
  <phoneticPr fontId="1"/>
  <conditionalFormatting sqref="AH55:AN55">
    <cfRule type="cellIs" dxfId="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0"/>
  <sheetViews>
    <sheetView view="pageBreakPreview" zoomScaleNormal="100" zoomScaleSheetLayoutView="100" workbookViewId="0">
      <selection activeCell="AF3" sqref="AF3"/>
    </sheetView>
  </sheetViews>
  <sheetFormatPr defaultColWidth="2.625" defaultRowHeight="13.5" x14ac:dyDescent="0.15"/>
  <cols>
    <col min="1" max="31" width="2.625" style="144" customWidth="1"/>
    <col min="32" max="32" width="0.25" style="144" customWidth="1"/>
    <col min="33" max="33" width="2.625" style="144" customWidth="1"/>
    <col min="34" max="42" width="10.625" style="144" customWidth="1"/>
    <col min="43" max="16384" width="2.625" style="144"/>
  </cols>
  <sheetData>
    <row r="1" spans="1:81" s="157" customFormat="1" ht="20.100000000000001" customHeight="1" x14ac:dyDescent="0.15">
      <c r="AE1" s="461" t="s">
        <v>277</v>
      </c>
      <c r="AF1" s="158"/>
      <c r="AG1" s="649" t="s">
        <v>180</v>
      </c>
      <c r="AH1" s="159"/>
      <c r="AI1" s="159"/>
      <c r="AJ1" s="159"/>
      <c r="AK1" s="159"/>
      <c r="AL1" s="159"/>
      <c r="AM1" s="159"/>
      <c r="AN1" s="159"/>
      <c r="AO1" s="159"/>
      <c r="AP1" s="159"/>
      <c r="AQ1" s="159"/>
      <c r="AR1" s="159"/>
    </row>
    <row r="2" spans="1:81" s="157" customFormat="1" ht="20.100000000000001" customHeight="1" x14ac:dyDescent="0.15">
      <c r="AF2" s="158"/>
      <c r="AG2" s="649"/>
      <c r="AH2" s="159"/>
      <c r="AI2" s="159"/>
      <c r="AJ2" s="159"/>
      <c r="AK2" s="159"/>
      <c r="AL2" s="159"/>
      <c r="AM2" s="159"/>
      <c r="AN2" s="159"/>
      <c r="AO2" s="159"/>
      <c r="AP2" s="159"/>
      <c r="AQ2" s="159"/>
      <c r="AR2" s="159"/>
    </row>
    <row r="3" spans="1:81" s="157" customFormat="1" ht="20.100000000000001" customHeight="1" x14ac:dyDescent="0.15">
      <c r="Y3" s="650" t="s">
        <v>472</v>
      </c>
      <c r="Z3" s="650"/>
      <c r="AA3" s="650"/>
      <c r="AB3" s="650"/>
      <c r="AC3" s="650"/>
      <c r="AD3" s="650"/>
      <c r="AE3" s="650"/>
      <c r="AF3" s="158"/>
      <c r="AG3" s="649"/>
      <c r="AH3" s="159"/>
      <c r="AI3" s="159"/>
      <c r="AJ3" s="159"/>
      <c r="AK3" s="159"/>
      <c r="AL3" s="159"/>
      <c r="AM3" s="159"/>
      <c r="AN3" s="159"/>
      <c r="AO3" s="159"/>
      <c r="AP3" s="159"/>
      <c r="AQ3" s="159"/>
      <c r="AR3" s="159"/>
    </row>
    <row r="4" spans="1:81" s="157" customFormat="1" ht="20.100000000000001" customHeight="1" x14ac:dyDescent="0.15">
      <c r="Y4" s="160"/>
      <c r="Z4" s="160"/>
      <c r="AA4" s="160"/>
      <c r="AB4" s="160"/>
      <c r="AC4" s="160"/>
      <c r="AD4" s="160"/>
      <c r="AE4" s="160"/>
      <c r="AF4" s="158"/>
      <c r="AG4" s="649"/>
      <c r="AH4" s="159"/>
      <c r="AI4" s="159"/>
      <c r="AJ4" s="159"/>
      <c r="AK4" s="159"/>
      <c r="AL4" s="159"/>
      <c r="AM4" s="159"/>
      <c r="AN4" s="159"/>
      <c r="AO4" s="159"/>
      <c r="AP4" s="159"/>
      <c r="AQ4" s="159"/>
      <c r="AR4" s="159"/>
    </row>
    <row r="5" spans="1:81" s="157" customFormat="1" ht="20.100000000000001" customHeight="1" x14ac:dyDescent="0.15">
      <c r="A5" s="144"/>
      <c r="B5" s="157" t="s">
        <v>306</v>
      </c>
      <c r="AF5" s="158"/>
      <c r="AG5" s="649"/>
      <c r="AH5" s="159"/>
      <c r="AI5" s="159"/>
      <c r="AJ5" s="159"/>
      <c r="AK5" s="159"/>
      <c r="AL5" s="159"/>
      <c r="AM5" s="159"/>
      <c r="AN5" s="159"/>
      <c r="AO5" s="159"/>
      <c r="AP5" s="159"/>
      <c r="AQ5" s="159"/>
      <c r="AR5" s="159"/>
    </row>
    <row r="6" spans="1:81" s="157" customFormat="1" ht="20.100000000000001" customHeight="1" x14ac:dyDescent="0.15">
      <c r="A6" s="144"/>
      <c r="AF6" s="158"/>
      <c r="AG6" s="649"/>
      <c r="AH6" s="159"/>
      <c r="AI6" s="159"/>
      <c r="AJ6" s="159"/>
      <c r="AK6" s="159"/>
      <c r="AL6" s="159"/>
      <c r="AM6" s="159"/>
      <c r="AN6" s="159"/>
      <c r="AO6" s="159"/>
      <c r="AP6" s="159"/>
      <c r="AQ6" s="159"/>
      <c r="AR6" s="159"/>
    </row>
    <row r="7" spans="1:81" ht="20.100000000000001" customHeight="1" x14ac:dyDescent="0.2">
      <c r="A7" s="651" t="s">
        <v>380</v>
      </c>
      <c r="B7" s="651"/>
      <c r="C7" s="651"/>
      <c r="D7" s="651"/>
      <c r="E7" s="651"/>
      <c r="F7" s="651"/>
      <c r="G7" s="651"/>
      <c r="H7" s="651"/>
      <c r="I7" s="651"/>
      <c r="J7" s="651"/>
      <c r="K7" s="651"/>
      <c r="L7" s="651"/>
      <c r="M7" s="651"/>
      <c r="N7" s="651"/>
      <c r="O7" s="651"/>
      <c r="P7" s="651"/>
      <c r="Q7" s="651"/>
      <c r="R7" s="651"/>
      <c r="S7" s="651"/>
      <c r="T7" s="651"/>
      <c r="U7" s="651"/>
      <c r="V7" s="651"/>
      <c r="W7" s="651"/>
      <c r="X7" s="651"/>
      <c r="Y7" s="651"/>
      <c r="Z7" s="651"/>
      <c r="AA7" s="651"/>
      <c r="AB7" s="651"/>
      <c r="AC7" s="651"/>
      <c r="AD7" s="651"/>
      <c r="AE7" s="651"/>
      <c r="AF7" s="131"/>
      <c r="AG7" s="649"/>
      <c r="AH7" s="130"/>
      <c r="AI7" s="130"/>
      <c r="AJ7" s="130"/>
      <c r="AK7" s="130"/>
      <c r="AL7" s="130"/>
      <c r="AM7" s="130"/>
      <c r="AN7" s="130"/>
      <c r="AO7" s="130"/>
      <c r="AP7" s="130"/>
      <c r="AQ7" s="130"/>
      <c r="AR7" s="130"/>
      <c r="CC7" s="129"/>
    </row>
    <row r="8" spans="1:81" ht="20.100000000000001" customHeight="1" x14ac:dyDescent="0.15">
      <c r="AF8" s="131"/>
      <c r="AG8" s="649"/>
      <c r="AH8" s="130"/>
      <c r="AI8" s="130"/>
      <c r="AJ8" s="130"/>
      <c r="AK8" s="130"/>
      <c r="AL8" s="130"/>
      <c r="AM8" s="130"/>
      <c r="AN8" s="130"/>
      <c r="AO8" s="130"/>
      <c r="AP8" s="130"/>
      <c r="AQ8" s="130"/>
      <c r="AR8" s="130"/>
      <c r="CC8" s="129"/>
    </row>
    <row r="9" spans="1:81" ht="20.100000000000001" customHeight="1" x14ac:dyDescent="0.15">
      <c r="A9" s="157" t="s">
        <v>381</v>
      </c>
      <c r="B9" s="157"/>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31"/>
      <c r="AG9" s="649"/>
      <c r="AH9" s="130"/>
      <c r="AI9" s="130"/>
      <c r="AJ9" s="130"/>
      <c r="AK9" s="130"/>
      <c r="AL9" s="130"/>
      <c r="AM9" s="130"/>
      <c r="AN9" s="130"/>
      <c r="AO9" s="130"/>
      <c r="AP9" s="130"/>
      <c r="AQ9" s="130"/>
      <c r="AR9" s="130"/>
      <c r="CC9" s="129"/>
    </row>
    <row r="10" spans="1:81" ht="20.100000000000001" customHeight="1" x14ac:dyDescent="0.15">
      <c r="A10" s="157"/>
      <c r="B10" s="157"/>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31"/>
      <c r="AG10" s="649"/>
      <c r="AH10" s="130"/>
      <c r="AI10" s="130"/>
      <c r="AJ10" s="130"/>
      <c r="AK10" s="130"/>
      <c r="AL10" s="130"/>
      <c r="AM10" s="130"/>
      <c r="AN10" s="130"/>
      <c r="AO10" s="130"/>
      <c r="AP10" s="130"/>
      <c r="AQ10" s="130"/>
      <c r="AR10" s="130"/>
      <c r="CC10" s="129"/>
    </row>
    <row r="11" spans="1:81" ht="20.100000000000001" customHeight="1" x14ac:dyDescent="0.15">
      <c r="A11" s="652" t="s">
        <v>225</v>
      </c>
      <c r="B11" s="652"/>
      <c r="C11" s="652"/>
      <c r="D11" s="652"/>
      <c r="E11" s="652"/>
      <c r="F11" s="652"/>
      <c r="G11" s="652"/>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652"/>
      <c r="AF11" s="131"/>
      <c r="AG11" s="649"/>
      <c r="AH11" s="130"/>
      <c r="AI11" s="130"/>
      <c r="AJ11" s="130"/>
      <c r="AK11" s="130"/>
      <c r="AL11" s="130"/>
      <c r="AM11" s="130"/>
      <c r="AN11" s="130"/>
      <c r="AO11" s="130"/>
      <c r="AP11" s="130"/>
      <c r="AQ11" s="130"/>
      <c r="AR11" s="130"/>
      <c r="CC11" s="129"/>
    </row>
    <row r="12" spans="1:81" ht="24" customHeight="1" x14ac:dyDescent="0.15">
      <c r="A12" s="167" t="s">
        <v>272</v>
      </c>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31"/>
      <c r="AG12" s="649"/>
      <c r="AH12" s="130"/>
      <c r="AI12" s="130"/>
      <c r="AJ12" s="130"/>
      <c r="AK12" s="130"/>
      <c r="AL12" s="130"/>
      <c r="AM12" s="130"/>
      <c r="AN12" s="130"/>
      <c r="AO12" s="130"/>
      <c r="AP12" s="130"/>
      <c r="AQ12" s="130"/>
      <c r="AR12" s="130"/>
      <c r="CC12" s="129"/>
    </row>
    <row r="13" spans="1:81" ht="30" customHeight="1" x14ac:dyDescent="0.15">
      <c r="A13" s="653" t="s">
        <v>208</v>
      </c>
      <c r="B13" s="654"/>
      <c r="C13" s="654"/>
      <c r="D13" s="654"/>
      <c r="E13" s="654"/>
      <c r="F13" s="654"/>
      <c r="G13" s="654"/>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6"/>
      <c r="AF13" s="131"/>
      <c r="AG13" s="649"/>
      <c r="AH13" s="130"/>
      <c r="AI13" s="130"/>
      <c r="AJ13" s="130"/>
      <c r="AK13" s="130"/>
      <c r="AL13" s="130"/>
      <c r="AM13" s="130"/>
      <c r="AN13" s="130"/>
      <c r="AO13" s="130"/>
      <c r="AP13" s="130"/>
      <c r="AQ13" s="130"/>
      <c r="AR13" s="130"/>
      <c r="CC13" s="129"/>
    </row>
    <row r="14" spans="1:81" ht="30" customHeight="1" x14ac:dyDescent="0.15">
      <c r="A14" s="657" t="s">
        <v>207</v>
      </c>
      <c r="B14" s="658"/>
      <c r="C14" s="658"/>
      <c r="D14" s="658"/>
      <c r="E14" s="658"/>
      <c r="F14" s="658"/>
      <c r="G14" s="658"/>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4"/>
      <c r="AF14" s="131"/>
      <c r="AG14" s="649"/>
      <c r="AH14" s="130"/>
      <c r="AI14" s="130"/>
      <c r="AJ14" s="130"/>
      <c r="AK14" s="130"/>
      <c r="AL14" s="130"/>
      <c r="AM14" s="130"/>
      <c r="AN14" s="130"/>
      <c r="AO14" s="130"/>
      <c r="AP14" s="130"/>
      <c r="AQ14" s="130"/>
      <c r="AR14" s="130"/>
      <c r="CC14" s="129"/>
    </row>
    <row r="15" spans="1:81" ht="30" customHeight="1" x14ac:dyDescent="0.15">
      <c r="A15" s="659" t="s">
        <v>275</v>
      </c>
      <c r="B15" s="660"/>
      <c r="C15" s="660"/>
      <c r="D15" s="660"/>
      <c r="E15" s="660"/>
      <c r="F15" s="660"/>
      <c r="G15" s="660"/>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4"/>
      <c r="AF15" s="131"/>
      <c r="AG15" s="649"/>
      <c r="AH15" s="130"/>
      <c r="AI15" s="130"/>
      <c r="AJ15" s="130"/>
      <c r="AK15" s="130"/>
      <c r="AL15" s="130"/>
      <c r="AM15" s="130"/>
      <c r="AN15" s="130"/>
      <c r="AO15" s="130"/>
      <c r="AP15" s="130"/>
      <c r="AQ15" s="130"/>
      <c r="AR15" s="130"/>
      <c r="CC15" s="129"/>
    </row>
    <row r="16" spans="1:81" ht="30" customHeight="1" x14ac:dyDescent="0.15">
      <c r="A16" s="667" t="s">
        <v>176</v>
      </c>
      <c r="B16" s="668"/>
      <c r="C16" s="668"/>
      <c r="D16" s="668"/>
      <c r="E16" s="668"/>
      <c r="F16" s="668"/>
      <c r="G16" s="668"/>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4"/>
      <c r="AF16" s="131"/>
      <c r="AG16" s="649"/>
      <c r="AH16" s="130"/>
      <c r="AI16" s="130"/>
      <c r="AJ16" s="130"/>
      <c r="AK16" s="130"/>
      <c r="AL16" s="130"/>
      <c r="AM16" s="130"/>
      <c r="AN16" s="130"/>
      <c r="AO16" s="130"/>
      <c r="AP16" s="130"/>
      <c r="AQ16" s="130"/>
      <c r="AR16" s="130"/>
      <c r="CC16" s="129"/>
    </row>
    <row r="17" spans="1:81" ht="30" customHeight="1" x14ac:dyDescent="0.15">
      <c r="A17" s="661" t="s">
        <v>282</v>
      </c>
      <c r="B17" s="662"/>
      <c r="C17" s="662"/>
      <c r="D17" s="662"/>
      <c r="E17" s="662"/>
      <c r="F17" s="662"/>
      <c r="G17" s="662"/>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4"/>
      <c r="AF17" s="131"/>
      <c r="AG17" s="649"/>
      <c r="AH17" s="130"/>
      <c r="AI17" s="130"/>
      <c r="AJ17" s="168"/>
      <c r="AK17" s="130"/>
      <c r="AL17" s="130"/>
      <c r="AM17" s="130"/>
      <c r="AN17" s="130"/>
      <c r="AO17" s="130"/>
      <c r="AP17" s="130"/>
      <c r="AQ17" s="130"/>
      <c r="AR17" s="130"/>
      <c r="CC17" s="129"/>
    </row>
    <row r="18" spans="1:81" ht="30" customHeight="1" x14ac:dyDescent="0.15">
      <c r="A18" s="663" t="s">
        <v>283</v>
      </c>
      <c r="B18" s="664"/>
      <c r="C18" s="664"/>
      <c r="D18" s="664"/>
      <c r="E18" s="664"/>
      <c r="F18" s="664"/>
      <c r="G18" s="664"/>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6"/>
      <c r="AF18" s="131"/>
      <c r="AG18" s="649"/>
      <c r="AH18" s="130"/>
      <c r="AI18" s="130"/>
      <c r="AJ18" s="130"/>
      <c r="AK18" s="130"/>
      <c r="AL18" s="130"/>
      <c r="AM18" s="130"/>
      <c r="AN18" s="130"/>
      <c r="AO18" s="130"/>
      <c r="AP18" s="130"/>
      <c r="AQ18" s="130"/>
      <c r="AR18" s="130"/>
      <c r="CC18" s="129"/>
    </row>
    <row r="19" spans="1:81" ht="30" customHeight="1" x14ac:dyDescent="0.15">
      <c r="A19" s="473"/>
      <c r="B19" s="473"/>
      <c r="C19" s="473"/>
      <c r="D19" s="473"/>
      <c r="E19" s="473"/>
      <c r="F19" s="473"/>
      <c r="G19" s="473"/>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168"/>
      <c r="AG19" s="472"/>
      <c r="AH19" s="130"/>
      <c r="AI19" s="130"/>
      <c r="AJ19" s="130"/>
      <c r="AK19" s="130"/>
      <c r="AL19" s="130"/>
      <c r="AM19" s="130"/>
      <c r="AN19" s="130"/>
      <c r="AO19" s="130"/>
      <c r="AP19" s="130"/>
      <c r="AQ19" s="130"/>
      <c r="AR19" s="130"/>
      <c r="CC19" s="129"/>
    </row>
    <row r="20" spans="1:81" ht="24" customHeight="1" x14ac:dyDescent="0.15">
      <c r="A20" s="645" t="s">
        <v>382</v>
      </c>
      <c r="B20" s="645"/>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169"/>
      <c r="AG20" s="130"/>
      <c r="AH20" s="130"/>
      <c r="AI20" s="130"/>
      <c r="AJ20" s="130"/>
      <c r="AK20" s="130"/>
      <c r="AL20" s="130"/>
      <c r="AM20" s="130"/>
      <c r="AN20" s="130"/>
      <c r="AO20" s="130"/>
      <c r="AP20" s="130"/>
      <c r="AQ20" s="130"/>
      <c r="AR20" s="130"/>
      <c r="CC20" s="129"/>
    </row>
    <row r="21" spans="1:81" ht="24" customHeight="1" x14ac:dyDescent="0.15">
      <c r="A21" s="645" t="s">
        <v>274</v>
      </c>
      <c r="B21" s="645"/>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130"/>
      <c r="AH21" s="130"/>
      <c r="AI21" s="130"/>
      <c r="AJ21" s="130"/>
      <c r="AK21" s="130"/>
      <c r="AL21" s="130"/>
      <c r="AM21" s="130"/>
      <c r="AN21" s="130"/>
      <c r="AO21" s="130"/>
      <c r="AP21" s="130"/>
      <c r="AQ21" s="130"/>
      <c r="AR21" s="130"/>
      <c r="CC21" s="129"/>
    </row>
    <row r="22" spans="1:81" ht="12" customHeight="1" x14ac:dyDescent="0.15">
      <c r="A22" s="645" t="s">
        <v>293</v>
      </c>
      <c r="B22" s="645"/>
      <c r="C22" s="645"/>
      <c r="D22" s="645"/>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517"/>
      <c r="AG22" s="130"/>
      <c r="AH22" s="130"/>
      <c r="AI22" s="130"/>
      <c r="AJ22" s="130"/>
      <c r="AK22" s="130"/>
      <c r="AL22" s="130"/>
      <c r="AM22" s="130"/>
      <c r="AN22" s="130"/>
      <c r="AO22" s="130"/>
      <c r="AP22" s="130"/>
      <c r="AQ22" s="130"/>
      <c r="AR22" s="130"/>
      <c r="CC22" s="129"/>
    </row>
    <row r="23" spans="1:81" ht="12" customHeight="1" x14ac:dyDescent="0.15">
      <c r="A23" s="645" t="s">
        <v>292</v>
      </c>
      <c r="B23" s="645"/>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169"/>
      <c r="AG23" s="130"/>
      <c r="AH23" s="130"/>
      <c r="AI23" s="130"/>
      <c r="AJ23" s="130"/>
      <c r="AK23" s="130"/>
      <c r="AL23" s="130"/>
      <c r="AM23" s="130"/>
      <c r="AN23" s="130"/>
      <c r="AO23" s="130"/>
      <c r="AP23" s="130"/>
      <c r="AQ23" s="130"/>
      <c r="AR23" s="130"/>
      <c r="CC23" s="129"/>
    </row>
    <row r="24" spans="1:81" ht="24" customHeight="1" x14ac:dyDescent="0.15">
      <c r="A24" s="645" t="s">
        <v>285</v>
      </c>
      <c r="B24" s="645"/>
      <c r="C24" s="645"/>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168"/>
      <c r="AG24" s="130"/>
      <c r="AH24" s="130"/>
      <c r="AI24" s="130"/>
      <c r="AJ24" s="130"/>
      <c r="AK24" s="130"/>
      <c r="AL24" s="130"/>
      <c r="AM24" s="130"/>
      <c r="AN24" s="130"/>
      <c r="AO24" s="130"/>
      <c r="AP24" s="130"/>
      <c r="AQ24" s="130"/>
      <c r="AR24" s="130"/>
      <c r="CC24" s="129"/>
    </row>
    <row r="25" spans="1:81" ht="24" customHeight="1" x14ac:dyDescent="0.15">
      <c r="A25" s="645" t="s">
        <v>383</v>
      </c>
      <c r="B25" s="645"/>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168"/>
      <c r="AG25" s="130"/>
      <c r="AH25" s="130"/>
      <c r="AI25" s="130"/>
      <c r="AJ25" s="130"/>
      <c r="AK25" s="130"/>
      <c r="AL25" s="130"/>
      <c r="AM25" s="130"/>
      <c r="AN25" s="130"/>
      <c r="AO25" s="130"/>
      <c r="AP25" s="130"/>
      <c r="AQ25" s="130"/>
      <c r="AR25" s="130"/>
      <c r="CC25" s="129"/>
    </row>
    <row r="26" spans="1:81" ht="24" customHeight="1" x14ac:dyDescent="0.15">
      <c r="A26" s="166" t="s">
        <v>384</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68"/>
      <c r="AG26" s="130"/>
      <c r="AH26" s="130"/>
      <c r="AI26" s="130"/>
      <c r="AJ26" s="130"/>
      <c r="AK26" s="130"/>
      <c r="AL26" s="130"/>
      <c r="AM26" s="130"/>
      <c r="AN26" s="130"/>
      <c r="AO26" s="130"/>
      <c r="AP26" s="130"/>
      <c r="AQ26" s="130"/>
      <c r="AR26" s="130"/>
      <c r="CC26" s="129"/>
    </row>
    <row r="27" spans="1:81" ht="15.75" customHeight="1" x14ac:dyDescent="0.15">
      <c r="A27" s="166"/>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168"/>
      <c r="AG27" s="130"/>
      <c r="AH27" s="130"/>
      <c r="AI27" s="130"/>
      <c r="AJ27" s="130"/>
      <c r="AK27" s="130"/>
      <c r="AL27" s="130"/>
      <c r="AM27" s="130"/>
      <c r="AN27" s="130"/>
      <c r="AO27" s="130"/>
      <c r="AP27" s="130"/>
      <c r="AQ27" s="130"/>
      <c r="AR27" s="130"/>
      <c r="CC27" s="129"/>
    </row>
    <row r="28" spans="1:81" ht="13.5" customHeight="1" x14ac:dyDescent="0.15">
      <c r="A28" s="143" t="s">
        <v>454</v>
      </c>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168"/>
      <c r="AG28" s="130"/>
      <c r="AH28" s="130"/>
      <c r="AI28" s="130"/>
      <c r="AJ28" s="130"/>
      <c r="AK28" s="130"/>
      <c r="AL28" s="130"/>
      <c r="AM28" s="130"/>
      <c r="AN28" s="130"/>
      <c r="AO28" s="130"/>
      <c r="AP28" s="130"/>
      <c r="AQ28" s="130"/>
      <c r="AR28" s="130"/>
      <c r="CC28" s="129"/>
    </row>
    <row r="29" spans="1:81" ht="13.5" customHeight="1" x14ac:dyDescent="0.15">
      <c r="A29" s="143" t="s">
        <v>455</v>
      </c>
      <c r="B29" s="519"/>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168"/>
      <c r="AG29" s="130"/>
      <c r="AH29" s="130"/>
      <c r="AI29" s="130"/>
      <c r="AJ29" s="130"/>
      <c r="AK29" s="130"/>
      <c r="AL29" s="130"/>
      <c r="AM29" s="130"/>
      <c r="AN29" s="130"/>
      <c r="AO29" s="130"/>
      <c r="AP29" s="130"/>
      <c r="AQ29" s="130"/>
      <c r="AR29" s="130"/>
      <c r="CC29" s="129"/>
    </row>
    <row r="30" spans="1:81" ht="13.5" customHeight="1" x14ac:dyDescent="0.15">
      <c r="A30" s="143" t="s">
        <v>456</v>
      </c>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19"/>
      <c r="AE30" s="519"/>
      <c r="AF30" s="168"/>
      <c r="AG30" s="130"/>
      <c r="AH30" s="130"/>
      <c r="AI30" s="130"/>
      <c r="AJ30" s="130"/>
      <c r="AK30" s="130"/>
      <c r="AL30" s="130"/>
      <c r="AM30" s="130"/>
      <c r="AN30" s="130"/>
      <c r="AO30" s="130"/>
      <c r="AP30" s="130"/>
      <c r="AQ30" s="130"/>
      <c r="AR30" s="130"/>
      <c r="CC30" s="129"/>
    </row>
    <row r="31" spans="1:81" ht="12" customHeight="1" x14ac:dyDescent="0.15">
      <c r="A31" s="143" t="s">
        <v>457</v>
      </c>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168"/>
      <c r="AG31" s="130"/>
      <c r="AH31" s="130"/>
      <c r="AI31" s="130"/>
      <c r="AJ31" s="130"/>
      <c r="AK31" s="130"/>
      <c r="AL31" s="130"/>
      <c r="AM31" s="130"/>
      <c r="AN31" s="130"/>
      <c r="AO31" s="130"/>
      <c r="AP31" s="130"/>
      <c r="AQ31" s="130"/>
      <c r="AR31" s="130"/>
      <c r="CC31" s="129"/>
    </row>
    <row r="32" spans="1:81" ht="12.75" customHeight="1" x14ac:dyDescent="0.15">
      <c r="A32" s="143"/>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168"/>
      <c r="AG32" s="130"/>
      <c r="AH32" s="130"/>
      <c r="AI32" s="130"/>
      <c r="AJ32" s="130"/>
      <c r="AK32" s="130"/>
      <c r="AL32" s="130"/>
      <c r="AM32" s="130"/>
      <c r="AN32" s="130"/>
      <c r="AO32" s="130"/>
      <c r="AP32" s="130"/>
      <c r="AQ32" s="130"/>
      <c r="AR32" s="130"/>
      <c r="CC32" s="129"/>
    </row>
    <row r="33" spans="1:81" ht="9" customHeight="1" x14ac:dyDescent="0.15">
      <c r="A33" s="143"/>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168"/>
      <c r="AG33" s="130"/>
      <c r="AH33" s="130"/>
      <c r="AI33" s="130"/>
      <c r="AJ33" s="130"/>
      <c r="AK33" s="130"/>
      <c r="AL33" s="130"/>
      <c r="AM33" s="130"/>
      <c r="AN33" s="130"/>
      <c r="AO33" s="130"/>
      <c r="AP33" s="130"/>
      <c r="AQ33" s="130"/>
      <c r="AR33" s="130"/>
      <c r="CC33" s="129"/>
    </row>
    <row r="34" spans="1:81" s="132" customFormat="1" ht="19.5" customHeight="1" x14ac:dyDescent="0.15">
      <c r="A34" s="646"/>
      <c r="B34" s="647"/>
      <c r="C34" s="647"/>
      <c r="D34" s="647" t="s">
        <v>273</v>
      </c>
      <c r="E34" s="647"/>
      <c r="F34" s="647"/>
      <c r="G34" s="647"/>
      <c r="H34" s="647"/>
      <c r="I34" s="647" t="s">
        <v>452</v>
      </c>
      <c r="J34" s="647"/>
      <c r="K34" s="647"/>
      <c r="L34" s="647"/>
      <c r="M34" s="647"/>
      <c r="N34" s="647" t="s">
        <v>453</v>
      </c>
      <c r="O34" s="648"/>
      <c r="P34" s="489"/>
      <c r="Q34" s="646"/>
      <c r="R34" s="647"/>
      <c r="S34" s="647"/>
      <c r="T34" s="647" t="s">
        <v>273</v>
      </c>
      <c r="U34" s="647"/>
      <c r="V34" s="647"/>
      <c r="W34" s="647"/>
      <c r="X34" s="647"/>
      <c r="Y34" s="647" t="s">
        <v>452</v>
      </c>
      <c r="Z34" s="647"/>
      <c r="AA34" s="647"/>
      <c r="AB34" s="647"/>
      <c r="AC34" s="647"/>
      <c r="AD34" s="647" t="s">
        <v>453</v>
      </c>
      <c r="AE34" s="648"/>
      <c r="AF34" s="169"/>
      <c r="AG34" s="134"/>
      <c r="AH34" s="134"/>
      <c r="AI34" s="134"/>
      <c r="AJ34" s="134"/>
      <c r="AK34" s="134"/>
      <c r="AL34" s="134"/>
      <c r="AM34" s="134"/>
      <c r="AN34" s="134"/>
      <c r="AO34" s="134"/>
      <c r="AP34" s="134"/>
      <c r="AQ34" s="134"/>
      <c r="AR34" s="134"/>
      <c r="CC34" s="133"/>
    </row>
    <row r="35" spans="1:81" ht="19.5" customHeight="1" x14ac:dyDescent="0.15">
      <c r="A35" s="641">
        <v>1</v>
      </c>
      <c r="B35" s="642">
        <v>1</v>
      </c>
      <c r="C35" s="642">
        <v>1</v>
      </c>
      <c r="D35" s="639" t="s">
        <v>385</v>
      </c>
      <c r="E35" s="639" t="s">
        <v>385</v>
      </c>
      <c r="F35" s="639" t="s">
        <v>385</v>
      </c>
      <c r="G35" s="639" t="s">
        <v>385</v>
      </c>
      <c r="H35" s="639" t="s">
        <v>385</v>
      </c>
      <c r="I35" s="638"/>
      <c r="J35" s="638"/>
      <c r="K35" s="638"/>
      <c r="L35" s="638"/>
      <c r="M35" s="638"/>
      <c r="N35" s="636" t="s">
        <v>240</v>
      </c>
      <c r="O35" s="637"/>
      <c r="P35" s="489"/>
      <c r="Q35" s="641">
        <v>35</v>
      </c>
      <c r="R35" s="642">
        <v>35</v>
      </c>
      <c r="S35" s="642">
        <v>35</v>
      </c>
      <c r="T35" s="640" t="s">
        <v>419</v>
      </c>
      <c r="U35" s="640" t="s">
        <v>419</v>
      </c>
      <c r="V35" s="640" t="s">
        <v>419</v>
      </c>
      <c r="W35" s="640" t="s">
        <v>419</v>
      </c>
      <c r="X35" s="640" t="s">
        <v>419</v>
      </c>
      <c r="Y35" s="638"/>
      <c r="Z35" s="638"/>
      <c r="AA35" s="638"/>
      <c r="AB35" s="638"/>
      <c r="AC35" s="638"/>
      <c r="AD35" s="636" t="s">
        <v>240</v>
      </c>
      <c r="AE35" s="637"/>
      <c r="AF35" s="168"/>
      <c r="AG35" s="130"/>
      <c r="AH35" s="130"/>
      <c r="AI35" s="130"/>
      <c r="AJ35" s="130"/>
      <c r="AK35" s="130"/>
      <c r="AL35" s="130"/>
      <c r="AM35" s="130"/>
      <c r="AN35" s="130"/>
      <c r="AO35" s="130"/>
      <c r="AP35" s="130"/>
      <c r="AQ35" s="130"/>
      <c r="AR35" s="130"/>
      <c r="CC35" s="129"/>
    </row>
    <row r="36" spans="1:81" ht="19.5" customHeight="1" x14ac:dyDescent="0.15">
      <c r="A36" s="641">
        <v>2</v>
      </c>
      <c r="B36" s="642">
        <v>2</v>
      </c>
      <c r="C36" s="642">
        <v>2</v>
      </c>
      <c r="D36" s="639" t="s">
        <v>386</v>
      </c>
      <c r="E36" s="639" t="s">
        <v>386</v>
      </c>
      <c r="F36" s="639" t="s">
        <v>386</v>
      </c>
      <c r="G36" s="639" t="s">
        <v>386</v>
      </c>
      <c r="H36" s="639" t="s">
        <v>386</v>
      </c>
      <c r="I36" s="638"/>
      <c r="J36" s="638"/>
      <c r="K36" s="638"/>
      <c r="L36" s="638"/>
      <c r="M36" s="638"/>
      <c r="N36" s="636" t="s">
        <v>240</v>
      </c>
      <c r="O36" s="637"/>
      <c r="P36" s="489"/>
      <c r="Q36" s="641">
        <v>36</v>
      </c>
      <c r="R36" s="642">
        <v>36</v>
      </c>
      <c r="S36" s="642">
        <v>36</v>
      </c>
      <c r="T36" s="640" t="s">
        <v>420</v>
      </c>
      <c r="U36" s="640" t="s">
        <v>420</v>
      </c>
      <c r="V36" s="640" t="s">
        <v>420</v>
      </c>
      <c r="W36" s="640" t="s">
        <v>420</v>
      </c>
      <c r="X36" s="640" t="s">
        <v>420</v>
      </c>
      <c r="Y36" s="638"/>
      <c r="Z36" s="638"/>
      <c r="AA36" s="638"/>
      <c r="AB36" s="638"/>
      <c r="AC36" s="638"/>
      <c r="AD36" s="636" t="s">
        <v>240</v>
      </c>
      <c r="AE36" s="637"/>
      <c r="AF36" s="168"/>
      <c r="AG36" s="130"/>
      <c r="AH36" s="130"/>
      <c r="AI36" s="130"/>
      <c r="AJ36" s="130"/>
      <c r="AK36" s="130"/>
      <c r="AL36" s="130"/>
      <c r="AM36" s="130"/>
      <c r="AN36" s="130"/>
      <c r="AO36" s="130"/>
      <c r="AP36" s="130"/>
      <c r="AQ36" s="130"/>
      <c r="AR36" s="130"/>
      <c r="CC36" s="129"/>
    </row>
    <row r="37" spans="1:81" ht="19.5" customHeight="1" x14ac:dyDescent="0.15">
      <c r="A37" s="641">
        <v>3</v>
      </c>
      <c r="B37" s="642">
        <v>3</v>
      </c>
      <c r="C37" s="642">
        <v>3</v>
      </c>
      <c r="D37" s="639" t="s">
        <v>387</v>
      </c>
      <c r="E37" s="639" t="s">
        <v>387</v>
      </c>
      <c r="F37" s="639" t="s">
        <v>387</v>
      </c>
      <c r="G37" s="639" t="s">
        <v>387</v>
      </c>
      <c r="H37" s="639" t="s">
        <v>387</v>
      </c>
      <c r="I37" s="647"/>
      <c r="J37" s="647"/>
      <c r="K37" s="647"/>
      <c r="L37" s="647"/>
      <c r="M37" s="647"/>
      <c r="N37" s="636" t="s">
        <v>240</v>
      </c>
      <c r="O37" s="637"/>
      <c r="P37" s="489"/>
      <c r="Q37" s="641">
        <v>37</v>
      </c>
      <c r="R37" s="642">
        <v>37</v>
      </c>
      <c r="S37" s="642">
        <v>37</v>
      </c>
      <c r="T37" s="640" t="s">
        <v>421</v>
      </c>
      <c r="U37" s="640" t="s">
        <v>421</v>
      </c>
      <c r="V37" s="640" t="s">
        <v>421</v>
      </c>
      <c r="W37" s="640" t="s">
        <v>421</v>
      </c>
      <c r="X37" s="640" t="s">
        <v>421</v>
      </c>
      <c r="Y37" s="638"/>
      <c r="Z37" s="638"/>
      <c r="AA37" s="638"/>
      <c r="AB37" s="638"/>
      <c r="AC37" s="638"/>
      <c r="AD37" s="636" t="s">
        <v>240</v>
      </c>
      <c r="AE37" s="637"/>
      <c r="AF37" s="168"/>
      <c r="AG37" s="130"/>
      <c r="AH37" s="130"/>
      <c r="AI37" s="130"/>
      <c r="AJ37" s="130"/>
      <c r="AK37" s="130"/>
      <c r="AL37" s="130"/>
      <c r="AM37" s="130"/>
      <c r="AN37" s="130"/>
      <c r="AO37" s="130"/>
      <c r="AP37" s="130"/>
      <c r="AQ37" s="130"/>
      <c r="AR37" s="130"/>
      <c r="CC37" s="129"/>
    </row>
    <row r="38" spans="1:81" ht="19.5" customHeight="1" x14ac:dyDescent="0.15">
      <c r="A38" s="641">
        <v>4</v>
      </c>
      <c r="B38" s="642">
        <v>4</v>
      </c>
      <c r="C38" s="642">
        <v>4</v>
      </c>
      <c r="D38" s="639" t="s">
        <v>388</v>
      </c>
      <c r="E38" s="639" t="s">
        <v>388</v>
      </c>
      <c r="F38" s="639" t="s">
        <v>388</v>
      </c>
      <c r="G38" s="639" t="s">
        <v>388</v>
      </c>
      <c r="H38" s="639" t="s">
        <v>388</v>
      </c>
      <c r="I38" s="638"/>
      <c r="J38" s="638"/>
      <c r="K38" s="638"/>
      <c r="L38" s="638"/>
      <c r="M38" s="638"/>
      <c r="N38" s="636" t="s">
        <v>240</v>
      </c>
      <c r="O38" s="637"/>
      <c r="P38" s="489"/>
      <c r="Q38" s="641">
        <v>38</v>
      </c>
      <c r="R38" s="642">
        <v>38</v>
      </c>
      <c r="S38" s="642">
        <v>38</v>
      </c>
      <c r="T38" s="639" t="s">
        <v>422</v>
      </c>
      <c r="U38" s="639" t="s">
        <v>422</v>
      </c>
      <c r="V38" s="639" t="s">
        <v>422</v>
      </c>
      <c r="W38" s="639" t="s">
        <v>422</v>
      </c>
      <c r="X38" s="639" t="s">
        <v>422</v>
      </c>
      <c r="Y38" s="638"/>
      <c r="Z38" s="638"/>
      <c r="AA38" s="638"/>
      <c r="AB38" s="638"/>
      <c r="AC38" s="638"/>
      <c r="AD38" s="636" t="s">
        <v>240</v>
      </c>
      <c r="AE38" s="637"/>
      <c r="AF38" s="168"/>
      <c r="AG38" s="130"/>
      <c r="AH38" s="130"/>
      <c r="AI38" s="130"/>
      <c r="AJ38" s="130"/>
      <c r="AK38" s="130"/>
      <c r="AL38" s="130"/>
      <c r="AM38" s="130"/>
      <c r="AN38" s="130"/>
      <c r="AO38" s="130"/>
      <c r="AP38" s="130"/>
      <c r="AQ38" s="130"/>
      <c r="AR38" s="130"/>
      <c r="CC38" s="129"/>
    </row>
    <row r="39" spans="1:81" ht="19.5" customHeight="1" x14ac:dyDescent="0.15">
      <c r="A39" s="641">
        <v>5</v>
      </c>
      <c r="B39" s="642">
        <v>5</v>
      </c>
      <c r="C39" s="642">
        <v>5</v>
      </c>
      <c r="D39" s="639" t="s">
        <v>389</v>
      </c>
      <c r="E39" s="639" t="s">
        <v>389</v>
      </c>
      <c r="F39" s="639" t="s">
        <v>389</v>
      </c>
      <c r="G39" s="639" t="s">
        <v>389</v>
      </c>
      <c r="H39" s="639" t="s">
        <v>389</v>
      </c>
      <c r="I39" s="638"/>
      <c r="J39" s="638"/>
      <c r="K39" s="638"/>
      <c r="L39" s="638"/>
      <c r="M39" s="638"/>
      <c r="N39" s="636" t="s">
        <v>240</v>
      </c>
      <c r="O39" s="637"/>
      <c r="P39" s="489"/>
      <c r="Q39" s="641">
        <v>39</v>
      </c>
      <c r="R39" s="642">
        <v>39</v>
      </c>
      <c r="S39" s="642">
        <v>39</v>
      </c>
      <c r="T39" s="639" t="s">
        <v>423</v>
      </c>
      <c r="U39" s="639" t="s">
        <v>423</v>
      </c>
      <c r="V39" s="639" t="s">
        <v>423</v>
      </c>
      <c r="W39" s="639" t="s">
        <v>423</v>
      </c>
      <c r="X39" s="639" t="s">
        <v>423</v>
      </c>
      <c r="Y39" s="638"/>
      <c r="Z39" s="638"/>
      <c r="AA39" s="638"/>
      <c r="AB39" s="638"/>
      <c r="AC39" s="638"/>
      <c r="AD39" s="636" t="s">
        <v>240</v>
      </c>
      <c r="AE39" s="637"/>
      <c r="AF39" s="168"/>
      <c r="AG39" s="130"/>
      <c r="AH39" s="130"/>
      <c r="AI39" s="130"/>
      <c r="AJ39" s="130"/>
      <c r="AK39" s="130"/>
      <c r="AL39" s="130"/>
      <c r="AM39" s="130"/>
      <c r="AN39" s="130"/>
      <c r="AO39" s="130"/>
      <c r="AP39" s="130"/>
      <c r="AQ39" s="130"/>
      <c r="AR39" s="130"/>
      <c r="CC39" s="129"/>
    </row>
    <row r="40" spans="1:81" ht="19.5" customHeight="1" x14ac:dyDescent="0.15">
      <c r="A40" s="641">
        <v>6</v>
      </c>
      <c r="B40" s="642">
        <v>6</v>
      </c>
      <c r="C40" s="642">
        <v>6</v>
      </c>
      <c r="D40" s="639" t="s">
        <v>390</v>
      </c>
      <c r="E40" s="639" t="s">
        <v>390</v>
      </c>
      <c r="F40" s="639" t="s">
        <v>390</v>
      </c>
      <c r="G40" s="639" t="s">
        <v>390</v>
      </c>
      <c r="H40" s="639" t="s">
        <v>390</v>
      </c>
      <c r="I40" s="638"/>
      <c r="J40" s="638"/>
      <c r="K40" s="638"/>
      <c r="L40" s="638"/>
      <c r="M40" s="638"/>
      <c r="N40" s="636" t="s">
        <v>240</v>
      </c>
      <c r="O40" s="637"/>
      <c r="P40" s="489"/>
      <c r="Q40" s="641">
        <v>40</v>
      </c>
      <c r="R40" s="642">
        <v>40</v>
      </c>
      <c r="S40" s="642">
        <v>40</v>
      </c>
      <c r="T40" s="639" t="s">
        <v>424</v>
      </c>
      <c r="U40" s="639" t="s">
        <v>424</v>
      </c>
      <c r="V40" s="639" t="s">
        <v>424</v>
      </c>
      <c r="W40" s="639" t="s">
        <v>424</v>
      </c>
      <c r="X40" s="639" t="s">
        <v>424</v>
      </c>
      <c r="Y40" s="638"/>
      <c r="Z40" s="638"/>
      <c r="AA40" s="638"/>
      <c r="AB40" s="638"/>
      <c r="AC40" s="638"/>
      <c r="AD40" s="636" t="s">
        <v>240</v>
      </c>
      <c r="AE40" s="637"/>
      <c r="AF40" s="168"/>
      <c r="AG40" s="130"/>
      <c r="AH40" s="130"/>
      <c r="AI40" s="130"/>
      <c r="AJ40" s="130"/>
      <c r="AK40" s="130"/>
      <c r="AL40" s="130"/>
      <c r="AM40" s="130"/>
      <c r="AN40" s="130"/>
      <c r="AO40" s="130"/>
      <c r="AP40" s="130"/>
      <c r="AQ40" s="130"/>
      <c r="AR40" s="130"/>
      <c r="CC40" s="129"/>
    </row>
    <row r="41" spans="1:81" ht="19.5" customHeight="1" x14ac:dyDescent="0.15">
      <c r="A41" s="641">
        <v>7</v>
      </c>
      <c r="B41" s="642">
        <v>7</v>
      </c>
      <c r="C41" s="642">
        <v>7</v>
      </c>
      <c r="D41" s="639" t="s">
        <v>391</v>
      </c>
      <c r="E41" s="639" t="s">
        <v>391</v>
      </c>
      <c r="F41" s="639" t="s">
        <v>391</v>
      </c>
      <c r="G41" s="639" t="s">
        <v>391</v>
      </c>
      <c r="H41" s="639" t="s">
        <v>391</v>
      </c>
      <c r="I41" s="638"/>
      <c r="J41" s="638"/>
      <c r="K41" s="638"/>
      <c r="L41" s="638"/>
      <c r="M41" s="638"/>
      <c r="N41" s="636" t="s">
        <v>240</v>
      </c>
      <c r="O41" s="637"/>
      <c r="P41" s="489"/>
      <c r="Q41" s="641">
        <v>41</v>
      </c>
      <c r="R41" s="642">
        <v>41</v>
      </c>
      <c r="S41" s="642">
        <v>41</v>
      </c>
      <c r="T41" s="639" t="s">
        <v>425</v>
      </c>
      <c r="U41" s="639" t="s">
        <v>425</v>
      </c>
      <c r="V41" s="639" t="s">
        <v>425</v>
      </c>
      <c r="W41" s="639" t="s">
        <v>425</v>
      </c>
      <c r="X41" s="639" t="s">
        <v>425</v>
      </c>
      <c r="Y41" s="638"/>
      <c r="Z41" s="638"/>
      <c r="AA41" s="638"/>
      <c r="AB41" s="638"/>
      <c r="AC41" s="638"/>
      <c r="AD41" s="636" t="s">
        <v>240</v>
      </c>
      <c r="AE41" s="637"/>
      <c r="AF41" s="168"/>
      <c r="AG41" s="130"/>
      <c r="AH41" s="130"/>
      <c r="AI41" s="130"/>
      <c r="AJ41" s="130"/>
      <c r="AK41" s="130"/>
      <c r="AL41" s="130"/>
      <c r="AM41" s="130"/>
      <c r="AN41" s="130"/>
      <c r="AO41" s="130"/>
      <c r="AP41" s="130"/>
      <c r="AQ41" s="130"/>
      <c r="AR41" s="130"/>
      <c r="CC41" s="129"/>
    </row>
    <row r="42" spans="1:81" ht="19.5" customHeight="1" x14ac:dyDescent="0.15">
      <c r="A42" s="641">
        <v>8</v>
      </c>
      <c r="B42" s="642">
        <v>8</v>
      </c>
      <c r="C42" s="642">
        <v>8</v>
      </c>
      <c r="D42" s="639" t="s">
        <v>392</v>
      </c>
      <c r="E42" s="639" t="s">
        <v>392</v>
      </c>
      <c r="F42" s="639" t="s">
        <v>392</v>
      </c>
      <c r="G42" s="639" t="s">
        <v>392</v>
      </c>
      <c r="H42" s="639" t="s">
        <v>392</v>
      </c>
      <c r="I42" s="638"/>
      <c r="J42" s="638"/>
      <c r="K42" s="638"/>
      <c r="L42" s="638"/>
      <c r="M42" s="638"/>
      <c r="N42" s="636" t="s">
        <v>240</v>
      </c>
      <c r="O42" s="637"/>
      <c r="P42" s="489"/>
      <c r="Q42" s="641">
        <v>42</v>
      </c>
      <c r="R42" s="642">
        <v>42</v>
      </c>
      <c r="S42" s="642">
        <v>42</v>
      </c>
      <c r="T42" s="640" t="s">
        <v>426</v>
      </c>
      <c r="U42" s="640" t="s">
        <v>426</v>
      </c>
      <c r="V42" s="640" t="s">
        <v>426</v>
      </c>
      <c r="W42" s="640" t="s">
        <v>426</v>
      </c>
      <c r="X42" s="640" t="s">
        <v>426</v>
      </c>
      <c r="Y42" s="638"/>
      <c r="Z42" s="638"/>
      <c r="AA42" s="638"/>
      <c r="AB42" s="638"/>
      <c r="AC42" s="638"/>
      <c r="AD42" s="636" t="s">
        <v>240</v>
      </c>
      <c r="AE42" s="637"/>
      <c r="AF42" s="168"/>
      <c r="AG42" s="130"/>
      <c r="AH42" s="130"/>
      <c r="AI42" s="130"/>
      <c r="AJ42" s="130"/>
      <c r="AK42" s="130"/>
      <c r="AL42" s="130"/>
      <c r="AM42" s="130"/>
      <c r="AN42" s="130"/>
      <c r="AO42" s="130"/>
      <c r="AP42" s="130"/>
      <c r="AQ42" s="130"/>
      <c r="AR42" s="130"/>
      <c r="CC42" s="129"/>
    </row>
    <row r="43" spans="1:81" ht="19.5" customHeight="1" x14ac:dyDescent="0.15">
      <c r="A43" s="641">
        <v>9</v>
      </c>
      <c r="B43" s="642">
        <v>9</v>
      </c>
      <c r="C43" s="642">
        <v>9</v>
      </c>
      <c r="D43" s="639" t="s">
        <v>393</v>
      </c>
      <c r="E43" s="639" t="s">
        <v>393</v>
      </c>
      <c r="F43" s="639" t="s">
        <v>393</v>
      </c>
      <c r="G43" s="639" t="s">
        <v>393</v>
      </c>
      <c r="H43" s="639" t="s">
        <v>393</v>
      </c>
      <c r="I43" s="638"/>
      <c r="J43" s="638"/>
      <c r="K43" s="638"/>
      <c r="L43" s="638"/>
      <c r="M43" s="638"/>
      <c r="N43" s="636" t="s">
        <v>240</v>
      </c>
      <c r="O43" s="637"/>
      <c r="P43" s="489"/>
      <c r="Q43" s="641">
        <v>43</v>
      </c>
      <c r="R43" s="642">
        <v>43</v>
      </c>
      <c r="S43" s="642">
        <v>43</v>
      </c>
      <c r="T43" s="639" t="s">
        <v>427</v>
      </c>
      <c r="U43" s="639" t="s">
        <v>427</v>
      </c>
      <c r="V43" s="639" t="s">
        <v>427</v>
      </c>
      <c r="W43" s="639" t="s">
        <v>427</v>
      </c>
      <c r="X43" s="639" t="s">
        <v>427</v>
      </c>
      <c r="Y43" s="638"/>
      <c r="Z43" s="638"/>
      <c r="AA43" s="638"/>
      <c r="AB43" s="638"/>
      <c r="AC43" s="638"/>
      <c r="AD43" s="636" t="s">
        <v>240</v>
      </c>
      <c r="AE43" s="637"/>
      <c r="AF43" s="168"/>
      <c r="AG43" s="130"/>
      <c r="AH43" s="130"/>
      <c r="AI43" s="130"/>
      <c r="AJ43" s="130"/>
      <c r="AK43" s="130"/>
      <c r="AL43" s="130"/>
      <c r="AM43" s="130"/>
      <c r="AN43" s="130"/>
      <c r="AO43" s="130"/>
      <c r="AP43" s="130"/>
      <c r="AQ43" s="130"/>
      <c r="AR43" s="130"/>
      <c r="CC43" s="129"/>
    </row>
    <row r="44" spans="1:81" ht="19.5" customHeight="1" x14ac:dyDescent="0.15">
      <c r="A44" s="641">
        <v>10</v>
      </c>
      <c r="B44" s="642">
        <v>10</v>
      </c>
      <c r="C44" s="642">
        <v>10</v>
      </c>
      <c r="D44" s="639" t="s">
        <v>394</v>
      </c>
      <c r="E44" s="639" t="s">
        <v>394</v>
      </c>
      <c r="F44" s="639" t="s">
        <v>394</v>
      </c>
      <c r="G44" s="639" t="s">
        <v>394</v>
      </c>
      <c r="H44" s="639" t="s">
        <v>394</v>
      </c>
      <c r="I44" s="638"/>
      <c r="J44" s="638"/>
      <c r="K44" s="638"/>
      <c r="L44" s="638"/>
      <c r="M44" s="638"/>
      <c r="N44" s="636" t="s">
        <v>240</v>
      </c>
      <c r="O44" s="637"/>
      <c r="P44" s="489"/>
      <c r="Q44" s="641">
        <v>44</v>
      </c>
      <c r="R44" s="642">
        <v>44</v>
      </c>
      <c r="S44" s="642">
        <v>44</v>
      </c>
      <c r="T44" s="639" t="s">
        <v>428</v>
      </c>
      <c r="U44" s="639" t="s">
        <v>428</v>
      </c>
      <c r="V44" s="639" t="s">
        <v>428</v>
      </c>
      <c r="W44" s="639" t="s">
        <v>428</v>
      </c>
      <c r="X44" s="639" t="s">
        <v>428</v>
      </c>
      <c r="Y44" s="638"/>
      <c r="Z44" s="638"/>
      <c r="AA44" s="638"/>
      <c r="AB44" s="638"/>
      <c r="AC44" s="638"/>
      <c r="AD44" s="636" t="s">
        <v>240</v>
      </c>
      <c r="AE44" s="637"/>
      <c r="AF44" s="168"/>
      <c r="AG44" s="130"/>
      <c r="AH44" s="130"/>
      <c r="AI44" s="130"/>
      <c r="AJ44" s="130"/>
      <c r="AK44" s="130"/>
      <c r="AL44" s="130"/>
      <c r="AM44" s="130"/>
      <c r="AN44" s="130"/>
      <c r="AO44" s="130"/>
      <c r="AP44" s="130"/>
      <c r="AQ44" s="130"/>
      <c r="AR44" s="130"/>
      <c r="CC44" s="129"/>
    </row>
    <row r="45" spans="1:81" ht="19.5" customHeight="1" x14ac:dyDescent="0.15">
      <c r="A45" s="641">
        <v>11</v>
      </c>
      <c r="B45" s="642">
        <v>11</v>
      </c>
      <c r="C45" s="642">
        <v>11</v>
      </c>
      <c r="D45" s="639" t="s">
        <v>395</v>
      </c>
      <c r="E45" s="639" t="s">
        <v>395</v>
      </c>
      <c r="F45" s="639" t="s">
        <v>395</v>
      </c>
      <c r="G45" s="639" t="s">
        <v>395</v>
      </c>
      <c r="H45" s="639" t="s">
        <v>395</v>
      </c>
      <c r="I45" s="638"/>
      <c r="J45" s="638"/>
      <c r="K45" s="638"/>
      <c r="L45" s="638"/>
      <c r="M45" s="638"/>
      <c r="N45" s="636" t="s">
        <v>240</v>
      </c>
      <c r="O45" s="637"/>
      <c r="P45" s="489"/>
      <c r="Q45" s="641">
        <v>45</v>
      </c>
      <c r="R45" s="642">
        <v>45</v>
      </c>
      <c r="S45" s="642">
        <v>45</v>
      </c>
      <c r="T45" s="639" t="s">
        <v>429</v>
      </c>
      <c r="U45" s="639" t="s">
        <v>429</v>
      </c>
      <c r="V45" s="639" t="s">
        <v>429</v>
      </c>
      <c r="W45" s="639" t="s">
        <v>429</v>
      </c>
      <c r="X45" s="639" t="s">
        <v>429</v>
      </c>
      <c r="Y45" s="638"/>
      <c r="Z45" s="638"/>
      <c r="AA45" s="638"/>
      <c r="AB45" s="638"/>
      <c r="AC45" s="638"/>
      <c r="AD45" s="636" t="s">
        <v>240</v>
      </c>
      <c r="AE45" s="637"/>
      <c r="AF45" s="168"/>
      <c r="AG45" s="130"/>
      <c r="AH45" s="130"/>
      <c r="AI45" s="130"/>
      <c r="AJ45" s="130"/>
      <c r="AK45" s="130"/>
      <c r="AL45" s="130"/>
      <c r="AM45" s="130"/>
      <c r="AN45" s="130"/>
      <c r="AO45" s="130"/>
      <c r="AP45" s="130"/>
      <c r="AQ45" s="130"/>
      <c r="AR45" s="130"/>
      <c r="CC45" s="129"/>
    </row>
    <row r="46" spans="1:81" ht="19.5" customHeight="1" x14ac:dyDescent="0.15">
      <c r="A46" s="641">
        <v>12</v>
      </c>
      <c r="B46" s="642">
        <v>12</v>
      </c>
      <c r="C46" s="642">
        <v>12</v>
      </c>
      <c r="D46" s="639" t="s">
        <v>396</v>
      </c>
      <c r="E46" s="639" t="s">
        <v>396</v>
      </c>
      <c r="F46" s="639" t="s">
        <v>396</v>
      </c>
      <c r="G46" s="639" t="s">
        <v>396</v>
      </c>
      <c r="H46" s="639" t="s">
        <v>396</v>
      </c>
      <c r="I46" s="638"/>
      <c r="J46" s="638"/>
      <c r="K46" s="638"/>
      <c r="L46" s="638"/>
      <c r="M46" s="638"/>
      <c r="N46" s="636" t="s">
        <v>240</v>
      </c>
      <c r="O46" s="637"/>
      <c r="P46" s="489"/>
      <c r="Q46" s="641">
        <v>46</v>
      </c>
      <c r="R46" s="642">
        <v>46</v>
      </c>
      <c r="S46" s="642">
        <v>46</v>
      </c>
      <c r="T46" s="639" t="s">
        <v>430</v>
      </c>
      <c r="U46" s="639" t="s">
        <v>430</v>
      </c>
      <c r="V46" s="639" t="s">
        <v>430</v>
      </c>
      <c r="W46" s="639" t="s">
        <v>430</v>
      </c>
      <c r="X46" s="639" t="s">
        <v>430</v>
      </c>
      <c r="Y46" s="638"/>
      <c r="Z46" s="638"/>
      <c r="AA46" s="638"/>
      <c r="AB46" s="638"/>
      <c r="AC46" s="638"/>
      <c r="AD46" s="636" t="s">
        <v>240</v>
      </c>
      <c r="AE46" s="637"/>
      <c r="AF46" s="168"/>
      <c r="AG46" s="130"/>
      <c r="AH46" s="130"/>
      <c r="AI46" s="130"/>
      <c r="AJ46" s="130"/>
      <c r="AK46" s="130"/>
      <c r="AL46" s="130"/>
      <c r="AM46" s="130"/>
      <c r="AN46" s="130"/>
      <c r="AO46" s="130"/>
      <c r="AP46" s="130"/>
      <c r="AQ46" s="130"/>
      <c r="AR46" s="130"/>
      <c r="CC46" s="129"/>
    </row>
    <row r="47" spans="1:81" ht="19.5" customHeight="1" x14ac:dyDescent="0.15">
      <c r="A47" s="641">
        <v>13</v>
      </c>
      <c r="B47" s="642">
        <v>13</v>
      </c>
      <c r="C47" s="642">
        <v>13</v>
      </c>
      <c r="D47" s="639" t="s">
        <v>397</v>
      </c>
      <c r="E47" s="639" t="s">
        <v>397</v>
      </c>
      <c r="F47" s="639" t="s">
        <v>397</v>
      </c>
      <c r="G47" s="639" t="s">
        <v>397</v>
      </c>
      <c r="H47" s="639" t="s">
        <v>397</v>
      </c>
      <c r="I47" s="638"/>
      <c r="J47" s="638"/>
      <c r="K47" s="638"/>
      <c r="L47" s="638"/>
      <c r="M47" s="638"/>
      <c r="N47" s="636" t="s">
        <v>240</v>
      </c>
      <c r="O47" s="637"/>
      <c r="P47" s="489"/>
      <c r="Q47" s="641">
        <v>47</v>
      </c>
      <c r="R47" s="642">
        <v>47</v>
      </c>
      <c r="S47" s="642">
        <v>47</v>
      </c>
      <c r="T47" s="639" t="s">
        <v>431</v>
      </c>
      <c r="U47" s="639" t="s">
        <v>431</v>
      </c>
      <c r="V47" s="639" t="s">
        <v>431</v>
      </c>
      <c r="W47" s="639" t="s">
        <v>431</v>
      </c>
      <c r="X47" s="639" t="s">
        <v>431</v>
      </c>
      <c r="Y47" s="638"/>
      <c r="Z47" s="638"/>
      <c r="AA47" s="638"/>
      <c r="AB47" s="638"/>
      <c r="AC47" s="638"/>
      <c r="AD47" s="636" t="s">
        <v>240</v>
      </c>
      <c r="AE47" s="637"/>
      <c r="AF47" s="168"/>
      <c r="AG47" s="130"/>
      <c r="AH47" s="130"/>
      <c r="AI47" s="130"/>
      <c r="AJ47" s="130"/>
      <c r="AK47" s="130"/>
      <c r="AL47" s="130"/>
      <c r="AM47" s="130"/>
      <c r="AN47" s="130"/>
      <c r="AO47" s="130"/>
      <c r="AP47" s="130"/>
      <c r="AQ47" s="130"/>
      <c r="AR47" s="130"/>
      <c r="CC47" s="129"/>
    </row>
    <row r="48" spans="1:81" ht="19.5" customHeight="1" x14ac:dyDescent="0.15">
      <c r="A48" s="641">
        <v>14</v>
      </c>
      <c r="B48" s="642">
        <v>14</v>
      </c>
      <c r="C48" s="642">
        <v>14</v>
      </c>
      <c r="D48" s="639" t="s">
        <v>398</v>
      </c>
      <c r="E48" s="639" t="s">
        <v>398</v>
      </c>
      <c r="F48" s="639" t="s">
        <v>398</v>
      </c>
      <c r="G48" s="639" t="s">
        <v>398</v>
      </c>
      <c r="H48" s="639" t="s">
        <v>398</v>
      </c>
      <c r="I48" s="638"/>
      <c r="J48" s="638"/>
      <c r="K48" s="638"/>
      <c r="L48" s="638"/>
      <c r="M48" s="638"/>
      <c r="N48" s="636" t="s">
        <v>240</v>
      </c>
      <c r="O48" s="637"/>
      <c r="P48" s="490"/>
      <c r="Q48" s="641"/>
      <c r="R48" s="642"/>
      <c r="S48" s="642"/>
      <c r="T48" s="639"/>
      <c r="U48" s="639"/>
      <c r="V48" s="639"/>
      <c r="W48" s="639"/>
      <c r="X48" s="639"/>
      <c r="Y48" s="638"/>
      <c r="Z48" s="638"/>
      <c r="AA48" s="638"/>
      <c r="AB48" s="638"/>
      <c r="AC48" s="638"/>
      <c r="AD48" s="636" t="s">
        <v>240</v>
      </c>
      <c r="AE48" s="637"/>
      <c r="AF48" s="168"/>
      <c r="AG48" s="130"/>
      <c r="AH48" s="130"/>
      <c r="AI48" s="130"/>
      <c r="AJ48" s="130"/>
      <c r="AK48" s="130"/>
      <c r="AL48" s="130"/>
      <c r="AM48" s="130"/>
      <c r="AN48" s="130"/>
      <c r="AO48" s="130"/>
      <c r="AP48" s="130"/>
      <c r="AQ48" s="130"/>
      <c r="AR48" s="130"/>
      <c r="CC48" s="129"/>
    </row>
    <row r="49" spans="1:81" ht="19.5" customHeight="1" x14ac:dyDescent="0.15">
      <c r="A49" s="641">
        <v>15</v>
      </c>
      <c r="B49" s="642">
        <v>15</v>
      </c>
      <c r="C49" s="642">
        <v>15</v>
      </c>
      <c r="D49" s="639" t="s">
        <v>399</v>
      </c>
      <c r="E49" s="639" t="s">
        <v>399</v>
      </c>
      <c r="F49" s="639" t="s">
        <v>399</v>
      </c>
      <c r="G49" s="639" t="s">
        <v>399</v>
      </c>
      <c r="H49" s="639" t="s">
        <v>399</v>
      </c>
      <c r="I49" s="638"/>
      <c r="J49" s="638"/>
      <c r="K49" s="638"/>
      <c r="L49" s="638"/>
      <c r="M49" s="638"/>
      <c r="N49" s="636" t="s">
        <v>240</v>
      </c>
      <c r="O49" s="637"/>
      <c r="P49" s="490"/>
      <c r="Q49" s="641">
        <v>1</v>
      </c>
      <c r="R49" s="642">
        <v>1</v>
      </c>
      <c r="S49" s="642">
        <v>1</v>
      </c>
      <c r="T49" s="639" t="s">
        <v>432</v>
      </c>
      <c r="U49" s="639" t="s">
        <v>432</v>
      </c>
      <c r="V49" s="639" t="s">
        <v>432</v>
      </c>
      <c r="W49" s="639" t="s">
        <v>432</v>
      </c>
      <c r="X49" s="639" t="s">
        <v>432</v>
      </c>
      <c r="Y49" s="638"/>
      <c r="Z49" s="638"/>
      <c r="AA49" s="638"/>
      <c r="AB49" s="638"/>
      <c r="AC49" s="638"/>
      <c r="AD49" s="636" t="s">
        <v>240</v>
      </c>
      <c r="AE49" s="637"/>
      <c r="AF49" s="168"/>
      <c r="AG49" s="130"/>
      <c r="AH49" s="130"/>
      <c r="AI49" s="130"/>
      <c r="AJ49" s="130"/>
      <c r="AK49" s="130"/>
      <c r="AL49" s="130"/>
      <c r="AM49" s="130"/>
      <c r="AN49" s="130"/>
      <c r="AO49" s="130"/>
      <c r="AP49" s="130"/>
      <c r="AQ49" s="130"/>
      <c r="AR49" s="130"/>
      <c r="CC49" s="129"/>
    </row>
    <row r="50" spans="1:81" ht="19.5" customHeight="1" x14ac:dyDescent="0.15">
      <c r="A50" s="641">
        <v>16</v>
      </c>
      <c r="B50" s="642">
        <v>16</v>
      </c>
      <c r="C50" s="642">
        <v>16</v>
      </c>
      <c r="D50" s="639" t="s">
        <v>400</v>
      </c>
      <c r="E50" s="639" t="s">
        <v>400</v>
      </c>
      <c r="F50" s="639" t="s">
        <v>400</v>
      </c>
      <c r="G50" s="639" t="s">
        <v>400</v>
      </c>
      <c r="H50" s="639" t="s">
        <v>400</v>
      </c>
      <c r="I50" s="638"/>
      <c r="J50" s="638"/>
      <c r="K50" s="638"/>
      <c r="L50" s="638"/>
      <c r="M50" s="638"/>
      <c r="N50" s="636" t="s">
        <v>240</v>
      </c>
      <c r="O50" s="637"/>
      <c r="P50" s="490"/>
      <c r="Q50" s="641">
        <v>2</v>
      </c>
      <c r="R50" s="642">
        <v>2</v>
      </c>
      <c r="S50" s="642">
        <v>2</v>
      </c>
      <c r="T50" s="639" t="s">
        <v>433</v>
      </c>
      <c r="U50" s="639" t="s">
        <v>433</v>
      </c>
      <c r="V50" s="639" t="s">
        <v>433</v>
      </c>
      <c r="W50" s="639" t="s">
        <v>433</v>
      </c>
      <c r="X50" s="639" t="s">
        <v>433</v>
      </c>
      <c r="Y50" s="638"/>
      <c r="Z50" s="638"/>
      <c r="AA50" s="638"/>
      <c r="AB50" s="638"/>
      <c r="AC50" s="638"/>
      <c r="AD50" s="636" t="s">
        <v>240</v>
      </c>
      <c r="AE50" s="637"/>
      <c r="AF50" s="168"/>
      <c r="AG50" s="130"/>
      <c r="AH50" s="130"/>
      <c r="AI50" s="130"/>
      <c r="AJ50" s="130"/>
      <c r="AK50" s="130"/>
      <c r="AL50" s="130"/>
      <c r="AM50" s="130"/>
      <c r="AN50" s="130"/>
      <c r="AO50" s="130"/>
      <c r="AP50" s="130"/>
      <c r="AQ50" s="130"/>
      <c r="AR50" s="130"/>
      <c r="CC50" s="129"/>
    </row>
    <row r="51" spans="1:81" ht="19.5" customHeight="1" x14ac:dyDescent="0.15">
      <c r="A51" s="641">
        <v>17</v>
      </c>
      <c r="B51" s="642">
        <v>17</v>
      </c>
      <c r="C51" s="642">
        <v>17</v>
      </c>
      <c r="D51" s="639" t="s">
        <v>401</v>
      </c>
      <c r="E51" s="639" t="s">
        <v>401</v>
      </c>
      <c r="F51" s="639" t="s">
        <v>401</v>
      </c>
      <c r="G51" s="639" t="s">
        <v>401</v>
      </c>
      <c r="H51" s="639" t="s">
        <v>401</v>
      </c>
      <c r="I51" s="638"/>
      <c r="J51" s="638"/>
      <c r="K51" s="638"/>
      <c r="L51" s="638"/>
      <c r="M51" s="638"/>
      <c r="N51" s="636" t="s">
        <v>240</v>
      </c>
      <c r="O51" s="637"/>
      <c r="P51" s="490"/>
      <c r="Q51" s="641">
        <v>3</v>
      </c>
      <c r="R51" s="642">
        <v>3</v>
      </c>
      <c r="S51" s="642">
        <v>3</v>
      </c>
      <c r="T51" s="639" t="s">
        <v>434</v>
      </c>
      <c r="U51" s="639" t="s">
        <v>434</v>
      </c>
      <c r="V51" s="639" t="s">
        <v>434</v>
      </c>
      <c r="W51" s="639" t="s">
        <v>434</v>
      </c>
      <c r="X51" s="639" t="s">
        <v>434</v>
      </c>
      <c r="Y51" s="638"/>
      <c r="Z51" s="638"/>
      <c r="AA51" s="638"/>
      <c r="AB51" s="638"/>
      <c r="AC51" s="638"/>
      <c r="AD51" s="636" t="s">
        <v>240</v>
      </c>
      <c r="AE51" s="637"/>
      <c r="AF51" s="168"/>
      <c r="AG51" s="130"/>
      <c r="AH51" s="130"/>
      <c r="AI51" s="130"/>
      <c r="AJ51" s="130"/>
      <c r="AK51" s="130"/>
      <c r="AL51" s="130"/>
      <c r="AM51" s="130"/>
      <c r="AN51" s="130"/>
      <c r="AO51" s="130"/>
      <c r="AP51" s="130"/>
      <c r="AQ51" s="130"/>
      <c r="AR51" s="130"/>
      <c r="CC51" s="129"/>
    </row>
    <row r="52" spans="1:81" ht="19.5" customHeight="1" x14ac:dyDescent="0.15">
      <c r="A52" s="641">
        <v>18</v>
      </c>
      <c r="B52" s="642">
        <v>18</v>
      </c>
      <c r="C52" s="642">
        <v>18</v>
      </c>
      <c r="D52" s="639" t="s">
        <v>402</v>
      </c>
      <c r="E52" s="639" t="s">
        <v>402</v>
      </c>
      <c r="F52" s="639" t="s">
        <v>402</v>
      </c>
      <c r="G52" s="639" t="s">
        <v>402</v>
      </c>
      <c r="H52" s="639" t="s">
        <v>402</v>
      </c>
      <c r="I52" s="638"/>
      <c r="J52" s="638"/>
      <c r="K52" s="638"/>
      <c r="L52" s="638"/>
      <c r="M52" s="638"/>
      <c r="N52" s="636" t="s">
        <v>240</v>
      </c>
      <c r="O52" s="637"/>
      <c r="P52" s="490"/>
      <c r="Q52" s="641">
        <v>4</v>
      </c>
      <c r="R52" s="642">
        <v>4</v>
      </c>
      <c r="S52" s="642">
        <v>4</v>
      </c>
      <c r="T52" s="639" t="s">
        <v>435</v>
      </c>
      <c r="U52" s="639" t="s">
        <v>435</v>
      </c>
      <c r="V52" s="639" t="s">
        <v>435</v>
      </c>
      <c r="W52" s="639" t="s">
        <v>435</v>
      </c>
      <c r="X52" s="639" t="s">
        <v>435</v>
      </c>
      <c r="Y52" s="638"/>
      <c r="Z52" s="638"/>
      <c r="AA52" s="638"/>
      <c r="AB52" s="638"/>
      <c r="AC52" s="638"/>
      <c r="AD52" s="636" t="s">
        <v>240</v>
      </c>
      <c r="AE52" s="637"/>
      <c r="AF52" s="168"/>
      <c r="AG52" s="130"/>
      <c r="AH52" s="130"/>
      <c r="AI52" s="130"/>
      <c r="AJ52" s="130"/>
      <c r="AK52" s="130"/>
      <c r="AL52" s="130"/>
      <c r="AM52" s="130"/>
      <c r="AN52" s="130"/>
      <c r="AO52" s="130"/>
      <c r="AP52" s="130"/>
      <c r="AQ52" s="130"/>
      <c r="AR52" s="130"/>
      <c r="CC52" s="129"/>
    </row>
    <row r="53" spans="1:81" ht="19.5" customHeight="1" x14ac:dyDescent="0.15">
      <c r="A53" s="641">
        <v>19</v>
      </c>
      <c r="B53" s="642">
        <v>19</v>
      </c>
      <c r="C53" s="642">
        <v>19</v>
      </c>
      <c r="D53" s="639" t="s">
        <v>403</v>
      </c>
      <c r="E53" s="639" t="s">
        <v>403</v>
      </c>
      <c r="F53" s="639" t="s">
        <v>403</v>
      </c>
      <c r="G53" s="639" t="s">
        <v>403</v>
      </c>
      <c r="H53" s="639" t="s">
        <v>403</v>
      </c>
      <c r="I53" s="638"/>
      <c r="J53" s="638"/>
      <c r="K53" s="638"/>
      <c r="L53" s="638"/>
      <c r="M53" s="638"/>
      <c r="N53" s="636" t="s">
        <v>240</v>
      </c>
      <c r="O53" s="637"/>
      <c r="P53" s="490"/>
      <c r="Q53" s="641">
        <v>5</v>
      </c>
      <c r="R53" s="642">
        <v>5</v>
      </c>
      <c r="S53" s="642">
        <v>5</v>
      </c>
      <c r="T53" s="639" t="s">
        <v>436</v>
      </c>
      <c r="U53" s="639" t="s">
        <v>436</v>
      </c>
      <c r="V53" s="639" t="s">
        <v>436</v>
      </c>
      <c r="W53" s="639" t="s">
        <v>436</v>
      </c>
      <c r="X53" s="639" t="s">
        <v>436</v>
      </c>
      <c r="Y53" s="638"/>
      <c r="Z53" s="638"/>
      <c r="AA53" s="638"/>
      <c r="AB53" s="638"/>
      <c r="AC53" s="638"/>
      <c r="AD53" s="636" t="s">
        <v>240</v>
      </c>
      <c r="AE53" s="637"/>
      <c r="AF53" s="168"/>
      <c r="AG53" s="130"/>
      <c r="AH53" s="130"/>
      <c r="AI53" s="130"/>
      <c r="AJ53" s="130"/>
      <c r="AK53" s="130"/>
      <c r="AL53" s="130"/>
      <c r="AM53" s="130"/>
      <c r="AN53" s="130"/>
      <c r="AO53" s="130"/>
      <c r="AP53" s="130"/>
      <c r="AQ53" s="130"/>
      <c r="AR53" s="130"/>
      <c r="CC53" s="129"/>
    </row>
    <row r="54" spans="1:81" ht="19.5" customHeight="1" x14ac:dyDescent="0.15">
      <c r="A54" s="641">
        <v>20</v>
      </c>
      <c r="B54" s="642">
        <v>20</v>
      </c>
      <c r="C54" s="642">
        <v>20</v>
      </c>
      <c r="D54" s="639" t="s">
        <v>404</v>
      </c>
      <c r="E54" s="639" t="s">
        <v>404</v>
      </c>
      <c r="F54" s="639" t="s">
        <v>404</v>
      </c>
      <c r="G54" s="639" t="s">
        <v>404</v>
      </c>
      <c r="H54" s="639" t="s">
        <v>404</v>
      </c>
      <c r="I54" s="638"/>
      <c r="J54" s="638"/>
      <c r="K54" s="638"/>
      <c r="L54" s="638"/>
      <c r="M54" s="638"/>
      <c r="N54" s="636" t="s">
        <v>240</v>
      </c>
      <c r="O54" s="637"/>
      <c r="P54" s="490"/>
      <c r="Q54" s="641">
        <v>6</v>
      </c>
      <c r="R54" s="642">
        <v>6</v>
      </c>
      <c r="S54" s="642">
        <v>6</v>
      </c>
      <c r="T54" s="639" t="s">
        <v>437</v>
      </c>
      <c r="U54" s="639" t="s">
        <v>437</v>
      </c>
      <c r="V54" s="639" t="s">
        <v>437</v>
      </c>
      <c r="W54" s="639" t="s">
        <v>437</v>
      </c>
      <c r="X54" s="639" t="s">
        <v>437</v>
      </c>
      <c r="Y54" s="638"/>
      <c r="Z54" s="638"/>
      <c r="AA54" s="638"/>
      <c r="AB54" s="638"/>
      <c r="AC54" s="638"/>
      <c r="AD54" s="636" t="s">
        <v>240</v>
      </c>
      <c r="AE54" s="637"/>
      <c r="AF54" s="168"/>
      <c r="AG54" s="130"/>
      <c r="AH54" s="130"/>
      <c r="AI54" s="130"/>
      <c r="AJ54" s="130"/>
      <c r="AK54" s="130"/>
      <c r="AL54" s="130"/>
      <c r="AM54" s="130"/>
      <c r="AN54" s="130"/>
      <c r="AO54" s="130"/>
      <c r="AP54" s="130"/>
      <c r="AQ54" s="130"/>
      <c r="AR54" s="130"/>
      <c r="CC54" s="129"/>
    </row>
    <row r="55" spans="1:81" ht="19.5" customHeight="1" x14ac:dyDescent="0.15">
      <c r="A55" s="641">
        <v>21</v>
      </c>
      <c r="B55" s="642">
        <v>21</v>
      </c>
      <c r="C55" s="642">
        <v>21</v>
      </c>
      <c r="D55" s="639" t="s">
        <v>405</v>
      </c>
      <c r="E55" s="639" t="s">
        <v>405</v>
      </c>
      <c r="F55" s="639" t="s">
        <v>405</v>
      </c>
      <c r="G55" s="639" t="s">
        <v>405</v>
      </c>
      <c r="H55" s="639" t="s">
        <v>405</v>
      </c>
      <c r="I55" s="638"/>
      <c r="J55" s="638"/>
      <c r="K55" s="638"/>
      <c r="L55" s="638"/>
      <c r="M55" s="638"/>
      <c r="N55" s="636" t="s">
        <v>240</v>
      </c>
      <c r="O55" s="637"/>
      <c r="P55" s="490"/>
      <c r="Q55" s="641">
        <v>7</v>
      </c>
      <c r="R55" s="642">
        <v>7</v>
      </c>
      <c r="S55" s="642">
        <v>7</v>
      </c>
      <c r="T55" s="639" t="s">
        <v>438</v>
      </c>
      <c r="U55" s="639" t="s">
        <v>438</v>
      </c>
      <c r="V55" s="639" t="s">
        <v>438</v>
      </c>
      <c r="W55" s="639" t="s">
        <v>438</v>
      </c>
      <c r="X55" s="639" t="s">
        <v>438</v>
      </c>
      <c r="Y55" s="638"/>
      <c r="Z55" s="638"/>
      <c r="AA55" s="638"/>
      <c r="AB55" s="638"/>
      <c r="AC55" s="638"/>
      <c r="AD55" s="636" t="s">
        <v>240</v>
      </c>
      <c r="AE55" s="637"/>
      <c r="AF55" s="168"/>
      <c r="AG55" s="130"/>
      <c r="AH55" s="130"/>
      <c r="AI55" s="130"/>
      <c r="AJ55" s="130"/>
      <c r="AK55" s="130"/>
      <c r="AL55" s="130"/>
      <c r="AM55" s="130"/>
      <c r="AN55" s="130"/>
      <c r="AO55" s="130"/>
      <c r="AP55" s="130"/>
      <c r="AQ55" s="130"/>
      <c r="AR55" s="130"/>
      <c r="CC55" s="129"/>
    </row>
    <row r="56" spans="1:81" ht="19.5" customHeight="1" x14ac:dyDescent="0.15">
      <c r="A56" s="641">
        <v>22</v>
      </c>
      <c r="B56" s="642">
        <v>22</v>
      </c>
      <c r="C56" s="642">
        <v>22</v>
      </c>
      <c r="D56" s="639" t="s">
        <v>406</v>
      </c>
      <c r="E56" s="639" t="s">
        <v>406</v>
      </c>
      <c r="F56" s="639" t="s">
        <v>406</v>
      </c>
      <c r="G56" s="639" t="s">
        <v>406</v>
      </c>
      <c r="H56" s="639" t="s">
        <v>406</v>
      </c>
      <c r="I56" s="638"/>
      <c r="J56" s="638"/>
      <c r="K56" s="638"/>
      <c r="L56" s="638"/>
      <c r="M56" s="638"/>
      <c r="N56" s="636" t="s">
        <v>240</v>
      </c>
      <c r="O56" s="637"/>
      <c r="P56" s="490"/>
      <c r="Q56" s="641">
        <v>8</v>
      </c>
      <c r="R56" s="642">
        <v>8</v>
      </c>
      <c r="S56" s="642">
        <v>8</v>
      </c>
      <c r="T56" s="639" t="s">
        <v>439</v>
      </c>
      <c r="U56" s="639" t="s">
        <v>439</v>
      </c>
      <c r="V56" s="639" t="s">
        <v>439</v>
      </c>
      <c r="W56" s="639" t="s">
        <v>439</v>
      </c>
      <c r="X56" s="639" t="s">
        <v>439</v>
      </c>
      <c r="Y56" s="638"/>
      <c r="Z56" s="638"/>
      <c r="AA56" s="638"/>
      <c r="AB56" s="638"/>
      <c r="AC56" s="638"/>
      <c r="AD56" s="636" t="s">
        <v>240</v>
      </c>
      <c r="AE56" s="637"/>
      <c r="AF56" s="168"/>
      <c r="AG56" s="130"/>
      <c r="AH56" s="130"/>
      <c r="AI56" s="130"/>
      <c r="AJ56" s="130"/>
      <c r="AK56" s="130"/>
      <c r="AL56" s="130"/>
      <c r="AM56" s="130"/>
      <c r="AN56" s="130"/>
      <c r="AO56" s="130"/>
      <c r="AP56" s="130"/>
      <c r="AQ56" s="130"/>
      <c r="AR56" s="130"/>
      <c r="CC56" s="129"/>
    </row>
    <row r="57" spans="1:81" ht="19.5" customHeight="1" x14ac:dyDescent="0.15">
      <c r="A57" s="641">
        <v>23</v>
      </c>
      <c r="B57" s="642">
        <v>23</v>
      </c>
      <c r="C57" s="642">
        <v>23</v>
      </c>
      <c r="D57" s="639" t="s">
        <v>407</v>
      </c>
      <c r="E57" s="639" t="s">
        <v>407</v>
      </c>
      <c r="F57" s="639" t="s">
        <v>407</v>
      </c>
      <c r="G57" s="639" t="s">
        <v>407</v>
      </c>
      <c r="H57" s="639" t="s">
        <v>407</v>
      </c>
      <c r="I57" s="638"/>
      <c r="J57" s="638"/>
      <c r="K57" s="638"/>
      <c r="L57" s="638"/>
      <c r="M57" s="638"/>
      <c r="N57" s="636" t="s">
        <v>240</v>
      </c>
      <c r="O57" s="637"/>
      <c r="P57" s="490"/>
      <c r="Q57" s="641">
        <v>9</v>
      </c>
      <c r="R57" s="642">
        <v>9</v>
      </c>
      <c r="S57" s="642">
        <v>9</v>
      </c>
      <c r="T57" s="639" t="s">
        <v>440</v>
      </c>
      <c r="U57" s="639" t="s">
        <v>440</v>
      </c>
      <c r="V57" s="639" t="s">
        <v>440</v>
      </c>
      <c r="W57" s="639" t="s">
        <v>440</v>
      </c>
      <c r="X57" s="639" t="s">
        <v>440</v>
      </c>
      <c r="Y57" s="638"/>
      <c r="Z57" s="638"/>
      <c r="AA57" s="638"/>
      <c r="AB57" s="638"/>
      <c r="AC57" s="638"/>
      <c r="AD57" s="636" t="s">
        <v>240</v>
      </c>
      <c r="AE57" s="637"/>
      <c r="AF57" s="168"/>
      <c r="AG57" s="130"/>
      <c r="AH57" s="130"/>
      <c r="AI57" s="130"/>
      <c r="AJ57" s="130"/>
      <c r="AK57" s="130"/>
      <c r="AL57" s="130"/>
      <c r="AM57" s="130"/>
      <c r="AN57" s="130"/>
      <c r="AO57" s="130"/>
      <c r="AP57" s="130"/>
      <c r="AQ57" s="130"/>
      <c r="AR57" s="130"/>
      <c r="CC57" s="129"/>
    </row>
    <row r="58" spans="1:81" ht="19.5" customHeight="1" x14ac:dyDescent="0.15">
      <c r="A58" s="641">
        <v>24</v>
      </c>
      <c r="B58" s="642">
        <v>24</v>
      </c>
      <c r="C58" s="642">
        <v>24</v>
      </c>
      <c r="D58" s="639" t="s">
        <v>408</v>
      </c>
      <c r="E58" s="639" t="s">
        <v>408</v>
      </c>
      <c r="F58" s="639" t="s">
        <v>408</v>
      </c>
      <c r="G58" s="639" t="s">
        <v>408</v>
      </c>
      <c r="H58" s="639" t="s">
        <v>408</v>
      </c>
      <c r="I58" s="638"/>
      <c r="J58" s="638"/>
      <c r="K58" s="638"/>
      <c r="L58" s="638"/>
      <c r="M58" s="638"/>
      <c r="N58" s="636" t="s">
        <v>240</v>
      </c>
      <c r="O58" s="637"/>
      <c r="P58" s="490"/>
      <c r="Q58" s="641">
        <v>10</v>
      </c>
      <c r="R58" s="642">
        <v>10</v>
      </c>
      <c r="S58" s="642">
        <v>10</v>
      </c>
      <c r="T58" s="639" t="s">
        <v>441</v>
      </c>
      <c r="U58" s="639" t="s">
        <v>441</v>
      </c>
      <c r="V58" s="639" t="s">
        <v>441</v>
      </c>
      <c r="W58" s="639" t="s">
        <v>441</v>
      </c>
      <c r="X58" s="639" t="s">
        <v>441</v>
      </c>
      <c r="Y58" s="638"/>
      <c r="Z58" s="638"/>
      <c r="AA58" s="638"/>
      <c r="AB58" s="638"/>
      <c r="AC58" s="638"/>
      <c r="AD58" s="636" t="s">
        <v>240</v>
      </c>
      <c r="AE58" s="637"/>
      <c r="AF58" s="168"/>
      <c r="AG58" s="130"/>
      <c r="AH58" s="130"/>
      <c r="AI58" s="130"/>
      <c r="AJ58" s="130"/>
      <c r="AK58" s="130"/>
      <c r="AL58" s="130"/>
      <c r="AM58" s="130"/>
      <c r="AN58" s="130"/>
      <c r="AO58" s="130"/>
      <c r="AP58" s="130"/>
      <c r="AQ58" s="130"/>
      <c r="AR58" s="130"/>
      <c r="CC58" s="129"/>
    </row>
    <row r="59" spans="1:81" ht="19.5" customHeight="1" x14ac:dyDescent="0.15">
      <c r="A59" s="641">
        <v>25</v>
      </c>
      <c r="B59" s="642">
        <v>25</v>
      </c>
      <c r="C59" s="642">
        <v>25</v>
      </c>
      <c r="D59" s="639" t="s">
        <v>409</v>
      </c>
      <c r="E59" s="639" t="s">
        <v>409</v>
      </c>
      <c r="F59" s="639" t="s">
        <v>409</v>
      </c>
      <c r="G59" s="639" t="s">
        <v>409</v>
      </c>
      <c r="H59" s="639" t="s">
        <v>409</v>
      </c>
      <c r="I59" s="638"/>
      <c r="J59" s="638"/>
      <c r="K59" s="638"/>
      <c r="L59" s="638"/>
      <c r="M59" s="638"/>
      <c r="N59" s="636" t="s">
        <v>240</v>
      </c>
      <c r="O59" s="637"/>
      <c r="P59" s="162"/>
      <c r="Q59" s="641">
        <v>11</v>
      </c>
      <c r="R59" s="642">
        <v>11</v>
      </c>
      <c r="S59" s="642">
        <v>11</v>
      </c>
      <c r="T59" s="639" t="s">
        <v>442</v>
      </c>
      <c r="U59" s="639" t="s">
        <v>442</v>
      </c>
      <c r="V59" s="639" t="s">
        <v>442</v>
      </c>
      <c r="W59" s="639" t="s">
        <v>442</v>
      </c>
      <c r="X59" s="639" t="s">
        <v>442</v>
      </c>
      <c r="Y59" s="638"/>
      <c r="Z59" s="638"/>
      <c r="AA59" s="638"/>
      <c r="AB59" s="638"/>
      <c r="AC59" s="638"/>
      <c r="AD59" s="636" t="s">
        <v>240</v>
      </c>
      <c r="AE59" s="637"/>
      <c r="AF59" s="168"/>
      <c r="AG59" s="130"/>
      <c r="AH59" s="130"/>
      <c r="AI59" s="130"/>
      <c r="AJ59" s="130"/>
      <c r="AK59" s="130"/>
      <c r="AL59" s="130"/>
      <c r="AM59" s="130"/>
      <c r="AN59" s="130"/>
      <c r="AO59" s="130"/>
      <c r="AP59" s="130"/>
      <c r="AQ59" s="130"/>
      <c r="AR59" s="130"/>
      <c r="CC59" s="129"/>
    </row>
    <row r="60" spans="1:81" s="165" customFormat="1" ht="19.5" customHeight="1" x14ac:dyDescent="0.15">
      <c r="A60" s="641">
        <v>26</v>
      </c>
      <c r="B60" s="642">
        <v>26</v>
      </c>
      <c r="C60" s="642">
        <v>26</v>
      </c>
      <c r="D60" s="639" t="s">
        <v>410</v>
      </c>
      <c r="E60" s="639" t="s">
        <v>410</v>
      </c>
      <c r="F60" s="639" t="s">
        <v>410</v>
      </c>
      <c r="G60" s="639" t="s">
        <v>410</v>
      </c>
      <c r="H60" s="639" t="s">
        <v>410</v>
      </c>
      <c r="I60" s="638"/>
      <c r="J60" s="638"/>
      <c r="K60" s="638"/>
      <c r="L60" s="638"/>
      <c r="M60" s="638"/>
      <c r="N60" s="636" t="s">
        <v>240</v>
      </c>
      <c r="O60" s="637"/>
      <c r="P60" s="560"/>
      <c r="Q60" s="641">
        <v>12</v>
      </c>
      <c r="R60" s="642">
        <v>12</v>
      </c>
      <c r="S60" s="642">
        <v>12</v>
      </c>
      <c r="T60" s="639" t="s">
        <v>443</v>
      </c>
      <c r="U60" s="639" t="s">
        <v>443</v>
      </c>
      <c r="V60" s="639" t="s">
        <v>443</v>
      </c>
      <c r="W60" s="639" t="s">
        <v>443</v>
      </c>
      <c r="X60" s="639" t="s">
        <v>443</v>
      </c>
      <c r="Y60" s="638"/>
      <c r="Z60" s="638"/>
      <c r="AA60" s="638"/>
      <c r="AB60" s="638"/>
      <c r="AC60" s="638"/>
      <c r="AD60" s="636" t="s">
        <v>240</v>
      </c>
      <c r="AE60" s="637"/>
      <c r="AF60" s="560"/>
      <c r="AG60" s="560"/>
      <c r="AN60" s="130"/>
      <c r="AO60" s="130"/>
      <c r="AP60" s="130"/>
      <c r="AQ60" s="163"/>
      <c r="AR60" s="163"/>
    </row>
    <row r="61" spans="1:81" s="165" customFormat="1" ht="19.5" customHeight="1" x14ac:dyDescent="0.15">
      <c r="A61" s="641">
        <v>27</v>
      </c>
      <c r="B61" s="642">
        <v>27</v>
      </c>
      <c r="C61" s="642">
        <v>27</v>
      </c>
      <c r="D61" s="639" t="s">
        <v>411</v>
      </c>
      <c r="E61" s="639" t="s">
        <v>411</v>
      </c>
      <c r="F61" s="639" t="s">
        <v>411</v>
      </c>
      <c r="G61" s="639" t="s">
        <v>411</v>
      </c>
      <c r="H61" s="639" t="s">
        <v>411</v>
      </c>
      <c r="I61" s="638"/>
      <c r="J61" s="638"/>
      <c r="K61" s="638"/>
      <c r="L61" s="638"/>
      <c r="M61" s="638"/>
      <c r="N61" s="636" t="s">
        <v>240</v>
      </c>
      <c r="O61" s="637"/>
      <c r="P61" s="560"/>
      <c r="Q61" s="641">
        <v>13</v>
      </c>
      <c r="R61" s="642">
        <v>13</v>
      </c>
      <c r="S61" s="642">
        <v>13</v>
      </c>
      <c r="T61" s="639" t="s">
        <v>444</v>
      </c>
      <c r="U61" s="639" t="s">
        <v>444</v>
      </c>
      <c r="V61" s="639" t="s">
        <v>444</v>
      </c>
      <c r="W61" s="639" t="s">
        <v>444</v>
      </c>
      <c r="X61" s="639" t="s">
        <v>444</v>
      </c>
      <c r="Y61" s="638"/>
      <c r="Z61" s="638"/>
      <c r="AA61" s="638"/>
      <c r="AB61" s="638"/>
      <c r="AC61" s="638"/>
      <c r="AD61" s="636" t="s">
        <v>240</v>
      </c>
      <c r="AE61" s="637"/>
      <c r="AF61" s="560"/>
      <c r="AG61" s="560"/>
      <c r="AN61" s="130"/>
      <c r="AO61" s="130"/>
      <c r="AP61" s="130"/>
      <c r="AQ61" s="163"/>
      <c r="AR61" s="163"/>
    </row>
    <row r="62" spans="1:81" s="165" customFormat="1" ht="19.5" customHeight="1" x14ac:dyDescent="0.15">
      <c r="A62" s="641">
        <v>28</v>
      </c>
      <c r="B62" s="642">
        <v>28</v>
      </c>
      <c r="C62" s="642">
        <v>28</v>
      </c>
      <c r="D62" s="639" t="s">
        <v>412</v>
      </c>
      <c r="E62" s="639" t="s">
        <v>412</v>
      </c>
      <c r="F62" s="639" t="s">
        <v>412</v>
      </c>
      <c r="G62" s="639" t="s">
        <v>412</v>
      </c>
      <c r="H62" s="639" t="s">
        <v>412</v>
      </c>
      <c r="I62" s="638"/>
      <c r="J62" s="638"/>
      <c r="K62" s="638"/>
      <c r="L62" s="638"/>
      <c r="M62" s="638"/>
      <c r="N62" s="636" t="s">
        <v>240</v>
      </c>
      <c r="O62" s="637"/>
      <c r="P62" s="560"/>
      <c r="Q62" s="641">
        <v>14</v>
      </c>
      <c r="R62" s="642">
        <v>14</v>
      </c>
      <c r="S62" s="642">
        <v>14</v>
      </c>
      <c r="T62" s="639" t="s">
        <v>445</v>
      </c>
      <c r="U62" s="639" t="s">
        <v>445</v>
      </c>
      <c r="V62" s="639" t="s">
        <v>445</v>
      </c>
      <c r="W62" s="639" t="s">
        <v>445</v>
      </c>
      <c r="X62" s="639" t="s">
        <v>445</v>
      </c>
      <c r="Y62" s="638"/>
      <c r="Z62" s="638"/>
      <c r="AA62" s="638"/>
      <c r="AB62" s="638"/>
      <c r="AC62" s="638"/>
      <c r="AD62" s="636" t="s">
        <v>240</v>
      </c>
      <c r="AE62" s="637"/>
      <c r="AF62" s="560"/>
      <c r="AG62" s="560"/>
      <c r="AH62" s="564"/>
      <c r="AI62" s="564"/>
      <c r="AJ62" s="564"/>
      <c r="AK62" s="564"/>
      <c r="AL62" s="564"/>
      <c r="AM62" s="559"/>
      <c r="AN62" s="130"/>
      <c r="AO62" s="130"/>
      <c r="AP62" s="130"/>
      <c r="AQ62" s="163"/>
      <c r="AR62" s="163"/>
    </row>
    <row r="63" spans="1:81" s="165" customFormat="1" ht="19.5" customHeight="1" x14ac:dyDescent="0.15">
      <c r="A63" s="641">
        <v>29</v>
      </c>
      <c r="B63" s="642">
        <v>29</v>
      </c>
      <c r="C63" s="642">
        <v>29</v>
      </c>
      <c r="D63" s="639" t="s">
        <v>413</v>
      </c>
      <c r="E63" s="639" t="s">
        <v>413</v>
      </c>
      <c r="F63" s="639" t="s">
        <v>413</v>
      </c>
      <c r="G63" s="639" t="s">
        <v>413</v>
      </c>
      <c r="H63" s="639" t="s">
        <v>413</v>
      </c>
      <c r="I63" s="638"/>
      <c r="J63" s="638"/>
      <c r="K63" s="638"/>
      <c r="L63" s="638"/>
      <c r="M63" s="638"/>
      <c r="N63" s="636" t="s">
        <v>240</v>
      </c>
      <c r="O63" s="637"/>
      <c r="P63" s="560"/>
      <c r="Q63" s="641">
        <v>15</v>
      </c>
      <c r="R63" s="642">
        <v>15</v>
      </c>
      <c r="S63" s="642">
        <v>15</v>
      </c>
      <c r="T63" s="639" t="s">
        <v>446</v>
      </c>
      <c r="U63" s="639" t="s">
        <v>446</v>
      </c>
      <c r="V63" s="639" t="s">
        <v>446</v>
      </c>
      <c r="W63" s="639" t="s">
        <v>446</v>
      </c>
      <c r="X63" s="639" t="s">
        <v>446</v>
      </c>
      <c r="Y63" s="638"/>
      <c r="Z63" s="638"/>
      <c r="AA63" s="638"/>
      <c r="AB63" s="638"/>
      <c r="AC63" s="638"/>
      <c r="AD63" s="636" t="s">
        <v>240</v>
      </c>
      <c r="AE63" s="637"/>
      <c r="AF63" s="560"/>
      <c r="AG63" s="560"/>
      <c r="AH63" s="564"/>
      <c r="AI63" s="564"/>
      <c r="AJ63" s="564"/>
      <c r="AK63" s="564"/>
      <c r="AL63" s="564"/>
      <c r="AM63" s="559"/>
      <c r="AN63" s="130"/>
      <c r="AO63" s="130"/>
      <c r="AP63" s="130"/>
      <c r="AQ63" s="163"/>
      <c r="AR63" s="163"/>
    </row>
    <row r="64" spans="1:81" s="165" customFormat="1" ht="19.5" customHeight="1" x14ac:dyDescent="0.15">
      <c r="A64" s="641">
        <v>30</v>
      </c>
      <c r="B64" s="642">
        <v>30</v>
      </c>
      <c r="C64" s="642">
        <v>30</v>
      </c>
      <c r="D64" s="639" t="s">
        <v>414</v>
      </c>
      <c r="E64" s="639" t="s">
        <v>414</v>
      </c>
      <c r="F64" s="639" t="s">
        <v>414</v>
      </c>
      <c r="G64" s="639" t="s">
        <v>414</v>
      </c>
      <c r="H64" s="639" t="s">
        <v>414</v>
      </c>
      <c r="I64" s="638"/>
      <c r="J64" s="638"/>
      <c r="K64" s="638"/>
      <c r="L64" s="638"/>
      <c r="M64" s="638"/>
      <c r="N64" s="636" t="s">
        <v>240</v>
      </c>
      <c r="O64" s="637"/>
      <c r="P64" s="560"/>
      <c r="Q64" s="641">
        <v>16</v>
      </c>
      <c r="R64" s="642">
        <v>16</v>
      </c>
      <c r="S64" s="642">
        <v>16</v>
      </c>
      <c r="T64" s="639" t="s">
        <v>447</v>
      </c>
      <c r="U64" s="639" t="s">
        <v>447</v>
      </c>
      <c r="V64" s="639" t="s">
        <v>447</v>
      </c>
      <c r="W64" s="639" t="s">
        <v>447</v>
      </c>
      <c r="X64" s="639" t="s">
        <v>447</v>
      </c>
      <c r="Y64" s="638"/>
      <c r="Z64" s="638"/>
      <c r="AA64" s="638"/>
      <c r="AB64" s="638"/>
      <c r="AC64" s="638"/>
      <c r="AD64" s="636" t="s">
        <v>240</v>
      </c>
      <c r="AE64" s="637"/>
      <c r="AF64" s="560"/>
      <c r="AG64" s="560"/>
      <c r="AH64" s="564"/>
      <c r="AI64" s="564"/>
      <c r="AJ64" s="564"/>
      <c r="AK64" s="564"/>
      <c r="AL64" s="564"/>
      <c r="AM64" s="559"/>
      <c r="AN64" s="130"/>
      <c r="AO64" s="130"/>
      <c r="AP64" s="130"/>
      <c r="AQ64" s="163"/>
      <c r="AR64" s="163"/>
    </row>
    <row r="65" spans="1:49" s="165" customFormat="1" ht="19.5" customHeight="1" x14ac:dyDescent="0.15">
      <c r="A65" s="641">
        <v>31</v>
      </c>
      <c r="B65" s="642">
        <v>31</v>
      </c>
      <c r="C65" s="642">
        <v>31</v>
      </c>
      <c r="D65" s="639" t="s">
        <v>415</v>
      </c>
      <c r="E65" s="639" t="s">
        <v>415</v>
      </c>
      <c r="F65" s="639" t="s">
        <v>415</v>
      </c>
      <c r="G65" s="639" t="s">
        <v>415</v>
      </c>
      <c r="H65" s="639" t="s">
        <v>415</v>
      </c>
      <c r="I65" s="638"/>
      <c r="J65" s="638"/>
      <c r="K65" s="638"/>
      <c r="L65" s="638"/>
      <c r="M65" s="638"/>
      <c r="N65" s="636" t="s">
        <v>240</v>
      </c>
      <c r="O65" s="637"/>
      <c r="P65" s="560"/>
      <c r="Q65" s="641">
        <v>17</v>
      </c>
      <c r="R65" s="642">
        <v>17</v>
      </c>
      <c r="S65" s="642">
        <v>17</v>
      </c>
      <c r="T65" s="639" t="s">
        <v>448</v>
      </c>
      <c r="U65" s="639" t="s">
        <v>448</v>
      </c>
      <c r="V65" s="639" t="s">
        <v>448</v>
      </c>
      <c r="W65" s="639" t="s">
        <v>448</v>
      </c>
      <c r="X65" s="639" t="s">
        <v>448</v>
      </c>
      <c r="Y65" s="638"/>
      <c r="Z65" s="638"/>
      <c r="AA65" s="638"/>
      <c r="AB65" s="638"/>
      <c r="AC65" s="638"/>
      <c r="AD65" s="636" t="s">
        <v>240</v>
      </c>
      <c r="AE65" s="637"/>
      <c r="AF65" s="560"/>
      <c r="AG65" s="560"/>
      <c r="AH65" s="564"/>
      <c r="AI65" s="564"/>
      <c r="AJ65" s="564"/>
      <c r="AK65" s="564"/>
      <c r="AL65" s="564"/>
      <c r="AM65" s="559"/>
      <c r="AN65" s="130"/>
      <c r="AO65" s="130"/>
      <c r="AP65" s="130"/>
      <c r="AQ65" s="163"/>
      <c r="AR65" s="163"/>
    </row>
    <row r="66" spans="1:49" s="165" customFormat="1" ht="19.5" customHeight="1" x14ac:dyDescent="0.15">
      <c r="A66" s="641">
        <v>32</v>
      </c>
      <c r="B66" s="642">
        <v>32</v>
      </c>
      <c r="C66" s="642">
        <v>32</v>
      </c>
      <c r="D66" s="639" t="s">
        <v>416</v>
      </c>
      <c r="E66" s="639" t="s">
        <v>416</v>
      </c>
      <c r="F66" s="639" t="s">
        <v>416</v>
      </c>
      <c r="G66" s="639" t="s">
        <v>416</v>
      </c>
      <c r="H66" s="639" t="s">
        <v>416</v>
      </c>
      <c r="I66" s="638"/>
      <c r="J66" s="638"/>
      <c r="K66" s="638"/>
      <c r="L66" s="638"/>
      <c r="M66" s="638"/>
      <c r="N66" s="636" t="s">
        <v>240</v>
      </c>
      <c r="O66" s="637"/>
      <c r="P66" s="560"/>
      <c r="Q66" s="641">
        <v>18</v>
      </c>
      <c r="R66" s="642">
        <v>18</v>
      </c>
      <c r="S66" s="642">
        <v>18</v>
      </c>
      <c r="T66" s="639" t="s">
        <v>449</v>
      </c>
      <c r="U66" s="639" t="s">
        <v>449</v>
      </c>
      <c r="V66" s="639" t="s">
        <v>449</v>
      </c>
      <c r="W66" s="639" t="s">
        <v>449</v>
      </c>
      <c r="X66" s="639" t="s">
        <v>449</v>
      </c>
      <c r="Y66" s="638"/>
      <c r="Z66" s="638"/>
      <c r="AA66" s="638"/>
      <c r="AB66" s="638"/>
      <c r="AC66" s="638"/>
      <c r="AD66" s="636" t="s">
        <v>240</v>
      </c>
      <c r="AE66" s="637"/>
      <c r="AF66" s="560"/>
      <c r="AG66" s="560"/>
      <c r="AH66" s="564"/>
      <c r="AI66" s="564"/>
      <c r="AJ66" s="564"/>
      <c r="AK66" s="564"/>
      <c r="AL66" s="564"/>
      <c r="AM66" s="559"/>
      <c r="AN66" s="130"/>
      <c r="AO66" s="130"/>
      <c r="AP66" s="130"/>
      <c r="AQ66" s="163"/>
      <c r="AR66" s="163"/>
    </row>
    <row r="67" spans="1:49" s="165" customFormat="1" ht="19.5" customHeight="1" x14ac:dyDescent="0.15">
      <c r="A67" s="641">
        <v>33</v>
      </c>
      <c r="B67" s="642">
        <v>33</v>
      </c>
      <c r="C67" s="642">
        <v>33</v>
      </c>
      <c r="D67" s="639" t="s">
        <v>417</v>
      </c>
      <c r="E67" s="639" t="s">
        <v>417</v>
      </c>
      <c r="F67" s="639" t="s">
        <v>417</v>
      </c>
      <c r="G67" s="639" t="s">
        <v>417</v>
      </c>
      <c r="H67" s="639" t="s">
        <v>417</v>
      </c>
      <c r="I67" s="638"/>
      <c r="J67" s="638"/>
      <c r="K67" s="638"/>
      <c r="L67" s="638"/>
      <c r="M67" s="638"/>
      <c r="N67" s="636" t="s">
        <v>240</v>
      </c>
      <c r="O67" s="637"/>
      <c r="P67" s="560"/>
      <c r="Q67" s="641">
        <v>19</v>
      </c>
      <c r="R67" s="642">
        <v>19</v>
      </c>
      <c r="S67" s="642">
        <v>19</v>
      </c>
      <c r="T67" s="639" t="s">
        <v>450</v>
      </c>
      <c r="U67" s="639" t="s">
        <v>450</v>
      </c>
      <c r="V67" s="639" t="s">
        <v>450</v>
      </c>
      <c r="W67" s="639" t="s">
        <v>450</v>
      </c>
      <c r="X67" s="639" t="s">
        <v>450</v>
      </c>
      <c r="Y67" s="638"/>
      <c r="Z67" s="638"/>
      <c r="AA67" s="638"/>
      <c r="AB67" s="638"/>
      <c r="AC67" s="638"/>
      <c r="AD67" s="636" t="s">
        <v>240</v>
      </c>
      <c r="AE67" s="637"/>
      <c r="AF67" s="560"/>
      <c r="AG67" s="560"/>
      <c r="AH67" s="564"/>
      <c r="AI67" s="564"/>
      <c r="AJ67" s="564"/>
      <c r="AK67" s="564"/>
      <c r="AL67" s="564"/>
      <c r="AM67" s="559"/>
      <c r="AN67" s="130"/>
      <c r="AO67" s="130"/>
      <c r="AP67" s="130"/>
      <c r="AQ67" s="163"/>
      <c r="AR67" s="163"/>
    </row>
    <row r="68" spans="1:49" s="165" customFormat="1" ht="19.5" customHeight="1" x14ac:dyDescent="0.15">
      <c r="A68" s="641">
        <v>34</v>
      </c>
      <c r="B68" s="642">
        <v>34</v>
      </c>
      <c r="C68" s="642">
        <v>34</v>
      </c>
      <c r="D68" s="639" t="s">
        <v>418</v>
      </c>
      <c r="E68" s="639" t="s">
        <v>418</v>
      </c>
      <c r="F68" s="639" t="s">
        <v>418</v>
      </c>
      <c r="G68" s="639" t="s">
        <v>418</v>
      </c>
      <c r="H68" s="639" t="s">
        <v>418</v>
      </c>
      <c r="I68" s="638"/>
      <c r="J68" s="638"/>
      <c r="K68" s="638"/>
      <c r="L68" s="638"/>
      <c r="M68" s="638"/>
      <c r="N68" s="636" t="s">
        <v>240</v>
      </c>
      <c r="O68" s="637"/>
      <c r="P68" s="560"/>
      <c r="Q68" s="641">
        <v>20</v>
      </c>
      <c r="R68" s="642">
        <v>20</v>
      </c>
      <c r="S68" s="642">
        <v>20</v>
      </c>
      <c r="T68" s="639" t="s">
        <v>451</v>
      </c>
      <c r="U68" s="639" t="s">
        <v>451</v>
      </c>
      <c r="V68" s="639" t="s">
        <v>451</v>
      </c>
      <c r="W68" s="639" t="s">
        <v>451</v>
      </c>
      <c r="X68" s="639" t="s">
        <v>451</v>
      </c>
      <c r="Y68" s="638"/>
      <c r="Z68" s="638"/>
      <c r="AA68" s="638"/>
      <c r="AB68" s="638"/>
      <c r="AC68" s="638"/>
      <c r="AD68" s="636" t="s">
        <v>240</v>
      </c>
      <c r="AE68" s="637"/>
      <c r="AF68" s="560"/>
      <c r="AG68" s="560"/>
      <c r="AH68" s="564"/>
      <c r="AI68" s="564"/>
      <c r="AJ68" s="564"/>
      <c r="AK68" s="564"/>
      <c r="AL68" s="564"/>
      <c r="AM68" s="559"/>
      <c r="AN68" s="130"/>
      <c r="AO68" s="130"/>
      <c r="AP68" s="130"/>
      <c r="AQ68" s="163"/>
      <c r="AR68" s="163"/>
    </row>
    <row r="69" spans="1:49" s="165" customFormat="1" ht="21.75" customHeight="1" x14ac:dyDescent="0.15">
      <c r="A69" s="560"/>
      <c r="B69" s="560"/>
      <c r="C69" s="560"/>
      <c r="D69" s="560"/>
      <c r="E69" s="560"/>
      <c r="F69" s="560"/>
      <c r="G69" s="560"/>
      <c r="H69" s="560"/>
      <c r="I69" s="560"/>
      <c r="J69" s="560"/>
      <c r="K69" s="560"/>
      <c r="L69" s="560"/>
      <c r="M69" s="560"/>
      <c r="N69" s="560"/>
      <c r="O69" s="560"/>
      <c r="P69" s="560"/>
      <c r="Q69" s="561"/>
      <c r="R69" s="561"/>
      <c r="S69" s="561"/>
      <c r="T69" s="561"/>
      <c r="U69" s="561"/>
      <c r="V69" s="561"/>
      <c r="W69" s="561"/>
      <c r="X69" s="561"/>
      <c r="Y69" s="561"/>
      <c r="Z69" s="561"/>
      <c r="AA69" s="561"/>
      <c r="AB69" s="561"/>
      <c r="AC69" s="561"/>
      <c r="AD69" s="561"/>
      <c r="AE69" s="561"/>
      <c r="AF69" s="560"/>
      <c r="AG69" s="560"/>
      <c r="AH69" s="564"/>
      <c r="AI69" s="564"/>
      <c r="AJ69" s="564"/>
      <c r="AK69" s="564"/>
      <c r="AL69" s="564"/>
      <c r="AM69" s="559"/>
      <c r="AN69" s="130"/>
      <c r="AO69" s="130"/>
      <c r="AP69" s="130"/>
      <c r="AQ69" s="163"/>
      <c r="AR69" s="163"/>
    </row>
    <row r="70" spans="1:49" s="165" customFormat="1" ht="21.75" customHeight="1" x14ac:dyDescent="0.15">
      <c r="A70" s="560"/>
      <c r="B70" s="560"/>
      <c r="C70" s="560"/>
      <c r="D70" s="560"/>
      <c r="E70" s="560"/>
      <c r="F70" s="560"/>
      <c r="G70" s="560"/>
      <c r="H70" s="560"/>
      <c r="I70" s="560"/>
      <c r="J70" s="560"/>
      <c r="K70" s="560"/>
      <c r="L70" s="560"/>
      <c r="M70" s="560"/>
      <c r="N70" s="560"/>
      <c r="O70" s="560"/>
      <c r="P70" s="560"/>
      <c r="Q70" s="561"/>
      <c r="R70" s="561"/>
      <c r="S70" s="561"/>
      <c r="T70" s="561"/>
      <c r="U70" s="561"/>
      <c r="V70" s="561"/>
      <c r="W70" s="561"/>
      <c r="X70" s="561"/>
      <c r="Y70" s="561"/>
      <c r="Z70" s="561"/>
      <c r="AA70" s="561"/>
      <c r="AB70" s="561"/>
      <c r="AC70" s="561"/>
      <c r="AD70" s="561"/>
      <c r="AE70" s="561"/>
      <c r="AF70" s="560"/>
      <c r="AG70" s="560"/>
      <c r="AH70" s="564"/>
      <c r="AI70" s="564"/>
      <c r="AJ70" s="564"/>
      <c r="AK70" s="564"/>
      <c r="AL70" s="564"/>
      <c r="AM70" s="559"/>
      <c r="AN70" s="130"/>
      <c r="AO70" s="130"/>
      <c r="AP70" s="130"/>
      <c r="AQ70" s="163"/>
      <c r="AR70" s="163"/>
    </row>
    <row r="71" spans="1:49" x14ac:dyDescent="0.15">
      <c r="A71" s="561"/>
      <c r="B71" s="561"/>
      <c r="C71" s="561"/>
      <c r="D71" s="561"/>
      <c r="E71" s="561"/>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1"/>
      <c r="AL71" s="561"/>
      <c r="AM71" s="130"/>
      <c r="AN71" s="130"/>
      <c r="AO71" s="130"/>
      <c r="AP71" s="130"/>
      <c r="AQ71" s="130"/>
      <c r="AR71" s="130"/>
    </row>
    <row r="72" spans="1:49" x14ac:dyDescent="0.15">
      <c r="A72" s="561"/>
      <c r="B72" s="561"/>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2" t="s">
        <v>39</v>
      </c>
      <c r="AI72" s="562" t="s">
        <v>205</v>
      </c>
      <c r="AJ72" s="562" t="s">
        <v>41</v>
      </c>
      <c r="AK72" s="562" t="s">
        <v>42</v>
      </c>
      <c r="AL72" s="562" t="s">
        <v>284</v>
      </c>
      <c r="AM72" s="164" t="s">
        <v>43</v>
      </c>
      <c r="AN72" s="130"/>
      <c r="AO72" s="130"/>
      <c r="AP72" s="130"/>
      <c r="AQ72" s="130"/>
      <c r="AR72" s="130"/>
      <c r="AS72" s="130"/>
      <c r="AT72" s="130"/>
      <c r="AU72" s="130"/>
      <c r="AV72" s="130"/>
      <c r="AW72" s="130"/>
    </row>
    <row r="73" spans="1:49" ht="74.25" customHeight="1" x14ac:dyDescent="0.15">
      <c r="A73" s="561"/>
      <c r="B73" s="561"/>
      <c r="C73" s="561"/>
      <c r="D73" s="561"/>
      <c r="E73" s="561"/>
      <c r="F73" s="561"/>
      <c r="G73" s="561"/>
      <c r="H73" s="561"/>
      <c r="I73" s="561"/>
      <c r="J73" s="561"/>
      <c r="K73" s="561"/>
      <c r="L73" s="561"/>
      <c r="M73" s="561"/>
      <c r="N73" s="561"/>
      <c r="O73" s="561"/>
      <c r="P73" s="561"/>
      <c r="Q73" s="561"/>
      <c r="R73" s="561"/>
      <c r="S73" s="561"/>
      <c r="T73" s="561"/>
      <c r="U73" s="561"/>
      <c r="V73" s="561"/>
      <c r="W73" s="561"/>
      <c r="X73" s="561"/>
      <c r="Y73" s="561"/>
      <c r="Z73" s="561"/>
      <c r="AA73" s="561"/>
      <c r="AB73" s="561"/>
      <c r="AC73" s="561"/>
      <c r="AD73" s="561"/>
      <c r="AE73" s="561"/>
      <c r="AF73" s="561"/>
      <c r="AG73" s="561"/>
      <c r="AH73" s="563">
        <f>H13</f>
        <v>0</v>
      </c>
      <c r="AI73" s="563">
        <f>H14</f>
        <v>0</v>
      </c>
      <c r="AJ73" s="563">
        <f>H15</f>
        <v>0</v>
      </c>
      <c r="AK73" s="563">
        <f>H16</f>
        <v>0</v>
      </c>
      <c r="AL73" s="563">
        <f>H17</f>
        <v>0</v>
      </c>
      <c r="AM73" s="141">
        <f>H18</f>
        <v>0</v>
      </c>
      <c r="AN73" s="130"/>
      <c r="AO73" s="130"/>
      <c r="AP73" s="130"/>
      <c r="AQ73" s="130"/>
      <c r="AR73" s="130"/>
      <c r="AS73" s="130"/>
      <c r="AT73" s="130"/>
      <c r="AU73" s="130"/>
      <c r="AV73" s="130"/>
      <c r="AW73" s="130"/>
    </row>
    <row r="74" spans="1:49" x14ac:dyDescent="0.15">
      <c r="A74" s="561"/>
      <c r="B74" s="561"/>
      <c r="C74" s="561"/>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130"/>
      <c r="AN74" s="130"/>
      <c r="AO74" s="130"/>
      <c r="AP74" s="130"/>
      <c r="AQ74" s="130"/>
      <c r="AR74" s="130"/>
      <c r="AS74" s="130"/>
      <c r="AT74" s="130"/>
      <c r="AU74" s="130"/>
      <c r="AV74" s="130"/>
      <c r="AW74" s="130"/>
    </row>
    <row r="75" spans="1:49" x14ac:dyDescent="0.15">
      <c r="A75" s="561"/>
      <c r="B75" s="561"/>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1"/>
      <c r="AL75" s="561"/>
      <c r="AM75" s="130"/>
      <c r="AN75" s="130"/>
      <c r="AO75" s="130"/>
      <c r="AP75" s="130"/>
      <c r="AQ75" s="130"/>
      <c r="AR75" s="130"/>
      <c r="AS75" s="130"/>
      <c r="AT75" s="130"/>
      <c r="AU75" s="130"/>
      <c r="AV75" s="130"/>
      <c r="AW75" s="130"/>
    </row>
    <row r="76" spans="1:49" x14ac:dyDescent="0.15">
      <c r="A76" s="561"/>
      <c r="B76" s="561"/>
      <c r="C76" s="561"/>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561"/>
      <c r="AE76" s="561"/>
      <c r="AF76" s="561"/>
      <c r="AG76" s="561"/>
      <c r="AH76" s="561"/>
      <c r="AI76" s="561"/>
      <c r="AJ76" s="561"/>
      <c r="AK76" s="561"/>
      <c r="AL76" s="561"/>
      <c r="AM76" s="130"/>
      <c r="AN76" s="130"/>
      <c r="AO76" s="130"/>
      <c r="AP76" s="130"/>
      <c r="AQ76" s="130"/>
      <c r="AR76" s="130"/>
      <c r="AS76" s="130"/>
      <c r="AT76" s="130"/>
      <c r="AU76" s="130"/>
      <c r="AV76" s="130"/>
      <c r="AW76" s="130"/>
    </row>
    <row r="77" spans="1:49" x14ac:dyDescent="0.15">
      <c r="A77" s="561"/>
      <c r="B77" s="561"/>
      <c r="C77" s="561"/>
      <c r="D77" s="561"/>
      <c r="E77" s="561"/>
      <c r="F77" s="561"/>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561"/>
      <c r="AK77" s="561"/>
      <c r="AL77" s="561"/>
    </row>
    <row r="85" spans="14:15" x14ac:dyDescent="0.15">
      <c r="N85" s="561"/>
      <c r="O85" s="561"/>
    </row>
    <row r="86" spans="14:15" x14ac:dyDescent="0.15">
      <c r="N86" s="561"/>
      <c r="O86" s="561"/>
    </row>
    <row r="87" spans="14:15" x14ac:dyDescent="0.15">
      <c r="N87" s="561"/>
      <c r="O87" s="561"/>
    </row>
    <row r="88" spans="14:15" x14ac:dyDescent="0.15">
      <c r="N88" s="561"/>
      <c r="O88" s="561"/>
    </row>
    <row r="89" spans="14:15" x14ac:dyDescent="0.15">
      <c r="N89" s="561"/>
      <c r="O89" s="561"/>
    </row>
    <row r="90" spans="14:15" x14ac:dyDescent="0.15">
      <c r="N90" s="561"/>
      <c r="O90" s="561"/>
    </row>
  </sheetData>
  <mergeCells count="302">
    <mergeCell ref="T37:X37"/>
    <mergeCell ref="Y37:AC37"/>
    <mergeCell ref="T43:X43"/>
    <mergeCell ref="Y43:AC43"/>
    <mergeCell ref="AD65:AE65"/>
    <mergeCell ref="AD66:AE66"/>
    <mergeCell ref="AD67:AE67"/>
    <mergeCell ref="AD68:AE68"/>
    <mergeCell ref="Q59:S59"/>
    <mergeCell ref="Q60:S60"/>
    <mergeCell ref="Q61:S61"/>
    <mergeCell ref="Q62:S62"/>
    <mergeCell ref="Q63:S63"/>
    <mergeCell ref="Q64:S64"/>
    <mergeCell ref="Q65:S65"/>
    <mergeCell ref="Q66:S66"/>
    <mergeCell ref="Q67:S67"/>
    <mergeCell ref="Q68:S68"/>
    <mergeCell ref="AD56:AE56"/>
    <mergeCell ref="AD57:AE57"/>
    <mergeCell ref="AD58:AE58"/>
    <mergeCell ref="AD59:AE59"/>
    <mergeCell ref="AD60:AE60"/>
    <mergeCell ref="AD61:AE61"/>
    <mergeCell ref="AD62:AE62"/>
    <mergeCell ref="AD63:AE63"/>
    <mergeCell ref="AD64:AE64"/>
    <mergeCell ref="T65:X65"/>
    <mergeCell ref="T66:X66"/>
    <mergeCell ref="T67:X67"/>
    <mergeCell ref="T68:X68"/>
    <mergeCell ref="Y56:AC56"/>
    <mergeCell ref="Y57:AC57"/>
    <mergeCell ref="Y58:AC58"/>
    <mergeCell ref="Y59:AC59"/>
    <mergeCell ref="Y60:AC60"/>
    <mergeCell ref="Y61:AC61"/>
    <mergeCell ref="Y62:AC62"/>
    <mergeCell ref="Y63:AC63"/>
    <mergeCell ref="Y64:AC64"/>
    <mergeCell ref="Y65:AC65"/>
    <mergeCell ref="Y66:AC66"/>
    <mergeCell ref="Y67:AC67"/>
    <mergeCell ref="Y68:AC68"/>
    <mergeCell ref="T56:X56"/>
    <mergeCell ref="T57:X57"/>
    <mergeCell ref="T58:X58"/>
    <mergeCell ref="T59:X59"/>
    <mergeCell ref="T60:X60"/>
    <mergeCell ref="T61:X61"/>
    <mergeCell ref="T62:X62"/>
    <mergeCell ref="T63:X63"/>
    <mergeCell ref="T64:X64"/>
    <mergeCell ref="N64:O64"/>
    <mergeCell ref="N65:O65"/>
    <mergeCell ref="N66:O66"/>
    <mergeCell ref="N67:O67"/>
    <mergeCell ref="D58:H58"/>
    <mergeCell ref="N68:O68"/>
    <mergeCell ref="A59:C59"/>
    <mergeCell ref="A60:C60"/>
    <mergeCell ref="A61:C61"/>
    <mergeCell ref="A62:C62"/>
    <mergeCell ref="A63:C63"/>
    <mergeCell ref="A64:C64"/>
    <mergeCell ref="A65:C65"/>
    <mergeCell ref="A66:C66"/>
    <mergeCell ref="A67:C67"/>
    <mergeCell ref="A68:C68"/>
    <mergeCell ref="D64:H64"/>
    <mergeCell ref="D65:H65"/>
    <mergeCell ref="D66:H66"/>
    <mergeCell ref="D67:H67"/>
    <mergeCell ref="D68:H68"/>
    <mergeCell ref="I59:M59"/>
    <mergeCell ref="I60:M60"/>
    <mergeCell ref="I61:M61"/>
    <mergeCell ref="I62:M62"/>
    <mergeCell ref="I63:M63"/>
    <mergeCell ref="I64:M64"/>
    <mergeCell ref="I65:M65"/>
    <mergeCell ref="D59:H59"/>
    <mergeCell ref="D60:H60"/>
    <mergeCell ref="D61:H61"/>
    <mergeCell ref="D62:H62"/>
    <mergeCell ref="D63:H63"/>
    <mergeCell ref="N59:O59"/>
    <mergeCell ref="N60:O60"/>
    <mergeCell ref="N61:O61"/>
    <mergeCell ref="N62:O62"/>
    <mergeCell ref="N63:O63"/>
    <mergeCell ref="Q53:S53"/>
    <mergeCell ref="Q54:S54"/>
    <mergeCell ref="I67:M67"/>
    <mergeCell ref="I68:M68"/>
    <mergeCell ref="Q55:S55"/>
    <mergeCell ref="Q56:S56"/>
    <mergeCell ref="Q57:S57"/>
    <mergeCell ref="Q58:S58"/>
    <mergeCell ref="N58:O58"/>
    <mergeCell ref="I58:M58"/>
    <mergeCell ref="I66:M66"/>
    <mergeCell ref="N38:O38"/>
    <mergeCell ref="N43:O43"/>
    <mergeCell ref="N42:O42"/>
    <mergeCell ref="D47:H47"/>
    <mergeCell ref="I47:M47"/>
    <mergeCell ref="D48:H48"/>
    <mergeCell ref="I48:M48"/>
    <mergeCell ref="Q51:S51"/>
    <mergeCell ref="Q52:S52"/>
    <mergeCell ref="Q38:S38"/>
    <mergeCell ref="Q39:S39"/>
    <mergeCell ref="Q40:S40"/>
    <mergeCell ref="Q41:S41"/>
    <mergeCell ref="Q42:S42"/>
    <mergeCell ref="Q43:S43"/>
    <mergeCell ref="Q44:S44"/>
    <mergeCell ref="Q45:S45"/>
    <mergeCell ref="Q46:S46"/>
    <mergeCell ref="D39:H39"/>
    <mergeCell ref="I39:M39"/>
    <mergeCell ref="D40:H40"/>
    <mergeCell ref="I40:M40"/>
    <mergeCell ref="T44:X44"/>
    <mergeCell ref="T41:X41"/>
    <mergeCell ref="I51:M51"/>
    <mergeCell ref="I50:M50"/>
    <mergeCell ref="D51:H51"/>
    <mergeCell ref="D44:H44"/>
    <mergeCell ref="I44:M44"/>
    <mergeCell ref="D41:H41"/>
    <mergeCell ref="I41:M41"/>
    <mergeCell ref="D42:H42"/>
    <mergeCell ref="I42:M42"/>
    <mergeCell ref="D43:H43"/>
    <mergeCell ref="Q50:S50"/>
    <mergeCell ref="Q47:S47"/>
    <mergeCell ref="Q48:S48"/>
    <mergeCell ref="Q49:S49"/>
    <mergeCell ref="Y55:AC55"/>
    <mergeCell ref="Y49:AC49"/>
    <mergeCell ref="T51:X51"/>
    <mergeCell ref="Y51:AC51"/>
    <mergeCell ref="T52:X52"/>
    <mergeCell ref="Y52:AC52"/>
    <mergeCell ref="T53:X53"/>
    <mergeCell ref="Y53:AC53"/>
    <mergeCell ref="T54:X54"/>
    <mergeCell ref="Y54:AC54"/>
    <mergeCell ref="T50:X50"/>
    <mergeCell ref="Y50:AC50"/>
    <mergeCell ref="T49:X49"/>
    <mergeCell ref="T55:X55"/>
    <mergeCell ref="A35:C35"/>
    <mergeCell ref="A36:C36"/>
    <mergeCell ref="A37:C37"/>
    <mergeCell ref="A38:C38"/>
    <mergeCell ref="A39:C39"/>
    <mergeCell ref="A40:C40"/>
    <mergeCell ref="D45:H45"/>
    <mergeCell ref="I45:M45"/>
    <mergeCell ref="D46:H46"/>
    <mergeCell ref="I46:M46"/>
    <mergeCell ref="I43:M43"/>
    <mergeCell ref="I35:M35"/>
    <mergeCell ref="D35:H35"/>
    <mergeCell ref="D36:H36"/>
    <mergeCell ref="I36:M36"/>
    <mergeCell ref="I38:M38"/>
    <mergeCell ref="D38:H38"/>
    <mergeCell ref="D37:H37"/>
    <mergeCell ref="I37:M37"/>
    <mergeCell ref="A41:C41"/>
    <mergeCell ref="A42:C42"/>
    <mergeCell ref="A43:C43"/>
    <mergeCell ref="A44:C44"/>
    <mergeCell ref="A45:C45"/>
    <mergeCell ref="D49:H49"/>
    <mergeCell ref="I49:M49"/>
    <mergeCell ref="N47:O47"/>
    <mergeCell ref="N44:O44"/>
    <mergeCell ref="A50:C50"/>
    <mergeCell ref="A51:C51"/>
    <mergeCell ref="A52:C52"/>
    <mergeCell ref="I55:M55"/>
    <mergeCell ref="N55:O55"/>
    <mergeCell ref="A53:C53"/>
    <mergeCell ref="A54:C54"/>
    <mergeCell ref="A55:C55"/>
    <mergeCell ref="D50:H50"/>
    <mergeCell ref="D52:H52"/>
    <mergeCell ref="I52:M52"/>
    <mergeCell ref="N52:O52"/>
    <mergeCell ref="A46:C46"/>
    <mergeCell ref="A47:C47"/>
    <mergeCell ref="A48:C48"/>
    <mergeCell ref="A49:C49"/>
    <mergeCell ref="D56:H56"/>
    <mergeCell ref="I56:M56"/>
    <mergeCell ref="D57:H57"/>
    <mergeCell ref="I57:M57"/>
    <mergeCell ref="N56:O56"/>
    <mergeCell ref="N57:O57"/>
    <mergeCell ref="D55:H55"/>
    <mergeCell ref="D53:H53"/>
    <mergeCell ref="I53:M53"/>
    <mergeCell ref="D54:H54"/>
    <mergeCell ref="I54:M54"/>
    <mergeCell ref="A56:C56"/>
    <mergeCell ref="A57:C57"/>
    <mergeCell ref="N45:O45"/>
    <mergeCell ref="N46:O46"/>
    <mergeCell ref="A58:C58"/>
    <mergeCell ref="AG1:AG18"/>
    <mergeCell ref="Y3:AE3"/>
    <mergeCell ref="A7:AE7"/>
    <mergeCell ref="A11:AE11"/>
    <mergeCell ref="A20:AE20"/>
    <mergeCell ref="A21:AF21"/>
    <mergeCell ref="A23:AE23"/>
    <mergeCell ref="A24:AE24"/>
    <mergeCell ref="A13:G13"/>
    <mergeCell ref="H13:AE13"/>
    <mergeCell ref="A14:G14"/>
    <mergeCell ref="H14:AE14"/>
    <mergeCell ref="A15:G15"/>
    <mergeCell ref="A17:G17"/>
    <mergeCell ref="H17:AE17"/>
    <mergeCell ref="A18:G18"/>
    <mergeCell ref="H18:AE18"/>
    <mergeCell ref="H15:AE15"/>
    <mergeCell ref="A16:G16"/>
    <mergeCell ref="H16:AE16"/>
    <mergeCell ref="A25:AE25"/>
    <mergeCell ref="A22:AE22"/>
    <mergeCell ref="Q34:S34"/>
    <mergeCell ref="N34:O34"/>
    <mergeCell ref="AD34:AE34"/>
    <mergeCell ref="A34:C34"/>
    <mergeCell ref="I34:M34"/>
    <mergeCell ref="D34:H34"/>
    <mergeCell ref="T34:X34"/>
    <mergeCell ref="Y34:AC34"/>
    <mergeCell ref="AD44:AE44"/>
    <mergeCell ref="N37:O37"/>
    <mergeCell ref="T35:X35"/>
    <mergeCell ref="Y35:AC35"/>
    <mergeCell ref="T36:X36"/>
    <mergeCell ref="Y36:AC36"/>
    <mergeCell ref="N35:O35"/>
    <mergeCell ref="AD37:AE37"/>
    <mergeCell ref="AD38:AE38"/>
    <mergeCell ref="T38:X38"/>
    <mergeCell ref="Y38:AC38"/>
    <mergeCell ref="N36:O36"/>
    <mergeCell ref="Y40:AC40"/>
    <mergeCell ref="Y41:AC41"/>
    <mergeCell ref="T42:X42"/>
    <mergeCell ref="Y42:AC42"/>
    <mergeCell ref="AD35:AE35"/>
    <mergeCell ref="AD36:AE36"/>
    <mergeCell ref="AD39:AE39"/>
    <mergeCell ref="Q35:S35"/>
    <mergeCell ref="Q36:S36"/>
    <mergeCell ref="N40:O40"/>
    <mergeCell ref="N41:O41"/>
    <mergeCell ref="Q37:S37"/>
    <mergeCell ref="AD55:AE55"/>
    <mergeCell ref="N53:O53"/>
    <mergeCell ref="N54:O54"/>
    <mergeCell ref="N39:O39"/>
    <mergeCell ref="N49:O49"/>
    <mergeCell ref="N50:O50"/>
    <mergeCell ref="N51:O51"/>
    <mergeCell ref="N48:O48"/>
    <mergeCell ref="AD50:AE50"/>
    <mergeCell ref="AD40:AE40"/>
    <mergeCell ref="AD41:AE41"/>
    <mergeCell ref="AD42:AE42"/>
    <mergeCell ref="AD43:AE43"/>
    <mergeCell ref="T39:X39"/>
    <mergeCell ref="Y39:AC39"/>
    <mergeCell ref="T46:X46"/>
    <mergeCell ref="Y46:AC46"/>
    <mergeCell ref="T47:X47"/>
    <mergeCell ref="Y47:AC47"/>
    <mergeCell ref="T48:X48"/>
    <mergeCell ref="T40:X40"/>
    <mergeCell ref="Y44:AC44"/>
    <mergeCell ref="T45:X45"/>
    <mergeCell ref="AD53:AE53"/>
    <mergeCell ref="AD54:AE54"/>
    <mergeCell ref="Y45:AC45"/>
    <mergeCell ref="AD51:AE51"/>
    <mergeCell ref="AD52:AE52"/>
    <mergeCell ref="AD49:AE49"/>
    <mergeCell ref="AD45:AE45"/>
    <mergeCell ref="AD46:AE46"/>
    <mergeCell ref="AD47:AE47"/>
    <mergeCell ref="AD48:AE48"/>
    <mergeCell ref="Y48:AC48"/>
  </mergeCells>
  <phoneticPr fontId="1"/>
  <conditionalFormatting sqref="AH62:AM70 AH73:AM73">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94" orientation="portrait" r:id="rId1"/>
  <headerFooter alignWithMargins="0"/>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G1" sqref="G1:G23"/>
    </sheetView>
  </sheetViews>
  <sheetFormatPr defaultRowHeight="13.5" x14ac:dyDescent="0.15"/>
  <cols>
    <col min="1" max="1" width="1.75" style="174" customWidth="1"/>
    <col min="2" max="2" width="7" style="174" customWidth="1"/>
    <col min="3" max="3" width="13.125" style="174" customWidth="1"/>
    <col min="4" max="4" width="9.125" style="174" customWidth="1"/>
    <col min="5" max="5" width="17.125" style="174" customWidth="1"/>
    <col min="6" max="6" width="38.75" style="174" customWidth="1"/>
    <col min="7" max="7" width="2.875" style="174" bestFit="1" customWidth="1"/>
    <col min="8" max="16384" width="9" style="174"/>
  </cols>
  <sheetData>
    <row r="1" spans="1:12" ht="16.5" customHeight="1" x14ac:dyDescent="0.15">
      <c r="B1" s="171"/>
      <c r="C1" s="172"/>
      <c r="D1" s="172"/>
      <c r="E1" s="172"/>
      <c r="F1" s="462" t="s">
        <v>276</v>
      </c>
      <c r="G1" s="673" t="s">
        <v>226</v>
      </c>
    </row>
    <row r="2" spans="1:12" ht="16.5" customHeight="1" x14ac:dyDescent="0.15">
      <c r="B2" s="171"/>
      <c r="C2" s="172"/>
      <c r="D2" s="172"/>
      <c r="E2" s="172"/>
      <c r="F2" s="173"/>
      <c r="G2" s="673"/>
    </row>
    <row r="3" spans="1:12" ht="16.5" customHeight="1" x14ac:dyDescent="0.15">
      <c r="B3" s="171"/>
      <c r="C3" s="172"/>
      <c r="D3" s="172"/>
      <c r="E3" s="172"/>
      <c r="F3" s="175" t="s">
        <v>472</v>
      </c>
      <c r="G3" s="673"/>
      <c r="H3" s="176"/>
      <c r="I3" s="176"/>
      <c r="J3" s="176"/>
      <c r="K3" s="176"/>
      <c r="L3" s="176"/>
    </row>
    <row r="4" spans="1:12" ht="20.100000000000001" customHeight="1" x14ac:dyDescent="0.15">
      <c r="B4" s="171"/>
      <c r="C4" s="172"/>
      <c r="D4" s="172"/>
      <c r="E4" s="172"/>
      <c r="F4" s="175"/>
      <c r="G4" s="673"/>
      <c r="H4" s="176"/>
      <c r="I4" s="176"/>
      <c r="J4" s="176"/>
      <c r="K4" s="176"/>
      <c r="L4" s="176"/>
    </row>
    <row r="5" spans="1:12" s="177" customFormat="1" ht="20.100000000000001" customHeight="1" x14ac:dyDescent="0.15">
      <c r="B5" s="177" t="s">
        <v>307</v>
      </c>
      <c r="G5" s="673"/>
    </row>
    <row r="6" spans="1:12" s="177" customFormat="1" ht="20.100000000000001" customHeight="1" x14ac:dyDescent="0.15">
      <c r="G6" s="673"/>
    </row>
    <row r="7" spans="1:12" ht="20.100000000000001" customHeight="1" x14ac:dyDescent="0.15">
      <c r="B7" s="674" t="s">
        <v>236</v>
      </c>
      <c r="C7" s="674"/>
      <c r="D7" s="674"/>
      <c r="E7" s="674"/>
      <c r="F7" s="674"/>
      <c r="G7" s="673"/>
    </row>
    <row r="8" spans="1:12" s="177" customFormat="1" ht="20.100000000000001" customHeight="1" x14ac:dyDescent="0.15">
      <c r="G8" s="673"/>
    </row>
    <row r="9" spans="1:12" ht="36.75" customHeight="1" x14ac:dyDescent="0.15">
      <c r="A9" s="174" t="s">
        <v>301</v>
      </c>
      <c r="B9" s="675" t="s">
        <v>316</v>
      </c>
      <c r="C9" s="675"/>
      <c r="D9" s="675"/>
      <c r="E9" s="675"/>
      <c r="F9" s="675"/>
      <c r="G9" s="673"/>
    </row>
    <row r="10" spans="1:12" ht="21" customHeight="1" x14ac:dyDescent="0.15">
      <c r="B10" s="676" t="s">
        <v>227</v>
      </c>
      <c r="C10" s="178" t="s">
        <v>208</v>
      </c>
      <c r="D10" s="669"/>
      <c r="E10" s="670"/>
      <c r="F10" s="671"/>
      <c r="G10" s="673"/>
    </row>
    <row r="11" spans="1:12" ht="21" customHeight="1" x14ac:dyDescent="0.15">
      <c r="B11" s="677"/>
      <c r="C11" s="178" t="s">
        <v>207</v>
      </c>
      <c r="D11" s="669"/>
      <c r="E11" s="670"/>
      <c r="F11" s="671"/>
      <c r="G11" s="673"/>
    </row>
    <row r="12" spans="1:12" ht="21" customHeight="1" x14ac:dyDescent="0.15">
      <c r="B12" s="677"/>
      <c r="C12" s="179" t="s">
        <v>209</v>
      </c>
      <c r="D12" s="669"/>
      <c r="E12" s="670"/>
      <c r="F12" s="671"/>
      <c r="G12" s="673"/>
    </row>
    <row r="13" spans="1:12" ht="21" customHeight="1" x14ac:dyDescent="0.15">
      <c r="B13" s="677"/>
      <c r="C13" s="179" t="s">
        <v>228</v>
      </c>
      <c r="D13" s="669"/>
      <c r="E13" s="670"/>
      <c r="F13" s="671"/>
      <c r="G13" s="673"/>
    </row>
    <row r="14" spans="1:12" ht="21" customHeight="1" x14ac:dyDescent="0.15">
      <c r="B14" s="677"/>
      <c r="C14" s="180" t="s">
        <v>176</v>
      </c>
      <c r="D14" s="669"/>
      <c r="E14" s="670"/>
      <c r="F14" s="671"/>
      <c r="G14" s="673"/>
    </row>
    <row r="15" spans="1:12" ht="21" customHeight="1" x14ac:dyDescent="0.15">
      <c r="B15" s="677"/>
      <c r="C15" s="180" t="s">
        <v>229</v>
      </c>
      <c r="D15" s="669"/>
      <c r="E15" s="670"/>
      <c r="F15" s="671"/>
      <c r="G15" s="673"/>
    </row>
    <row r="16" spans="1:12" ht="21" customHeight="1" x14ac:dyDescent="0.15">
      <c r="B16" s="678"/>
      <c r="C16" s="180" t="s">
        <v>230</v>
      </c>
      <c r="D16" s="669"/>
      <c r="E16" s="670"/>
      <c r="F16" s="671"/>
      <c r="G16" s="673"/>
    </row>
    <row r="17" spans="2:12" ht="21" customHeight="1" x14ac:dyDescent="0.15">
      <c r="B17" s="181"/>
      <c r="C17" s="181"/>
      <c r="D17" s="181"/>
      <c r="E17" s="181"/>
      <c r="F17" s="181"/>
      <c r="G17" s="673"/>
    </row>
    <row r="18" spans="2:12" ht="45.75" customHeight="1" thickBot="1" x14ac:dyDescent="0.2">
      <c r="B18" s="182" t="s">
        <v>231</v>
      </c>
      <c r="C18" s="182" t="s">
        <v>232</v>
      </c>
      <c r="D18" s="182" t="s">
        <v>233</v>
      </c>
      <c r="E18" s="182" t="s">
        <v>234</v>
      </c>
      <c r="F18" s="182" t="s">
        <v>44</v>
      </c>
      <c r="G18" s="673"/>
    </row>
    <row r="19" spans="2:12" ht="72.75" customHeight="1" thickTop="1" x14ac:dyDescent="0.15">
      <c r="B19" s="183">
        <v>1</v>
      </c>
      <c r="C19" s="184" t="s">
        <v>237</v>
      </c>
      <c r="D19" s="185" t="s">
        <v>235</v>
      </c>
      <c r="E19" s="185" t="s">
        <v>238</v>
      </c>
      <c r="F19" s="186"/>
      <c r="G19" s="673"/>
      <c r="L19" s="187"/>
    </row>
    <row r="20" spans="2:12" ht="72.75" customHeight="1" x14ac:dyDescent="0.15">
      <c r="B20" s="183"/>
      <c r="C20" s="184"/>
      <c r="D20" s="185"/>
      <c r="E20" s="185"/>
      <c r="F20" s="186"/>
      <c r="G20" s="673"/>
      <c r="I20" s="187"/>
    </row>
    <row r="21" spans="2:12" ht="72.75" customHeight="1" x14ac:dyDescent="0.15">
      <c r="B21" s="183"/>
      <c r="C21" s="184"/>
      <c r="D21" s="185"/>
      <c r="E21" s="185"/>
      <c r="F21" s="186"/>
      <c r="G21" s="673"/>
    </row>
    <row r="22" spans="2:12" ht="74.25" customHeight="1" x14ac:dyDescent="0.15">
      <c r="B22" s="188"/>
      <c r="C22" s="189"/>
      <c r="D22" s="190"/>
      <c r="E22" s="190"/>
      <c r="F22" s="191"/>
      <c r="G22" s="673"/>
    </row>
    <row r="23" spans="2:12" ht="68.25" customHeight="1" x14ac:dyDescent="0.15">
      <c r="B23" s="672" t="s">
        <v>239</v>
      </c>
      <c r="C23" s="672"/>
      <c r="D23" s="672"/>
      <c r="E23" s="672"/>
      <c r="F23" s="672"/>
      <c r="G23" s="673"/>
    </row>
    <row r="24" spans="2:12" x14ac:dyDescent="0.15">
      <c r="B24" s="124" t="s">
        <v>175</v>
      </c>
    </row>
    <row r="27" spans="2:12" x14ac:dyDescent="0.15">
      <c r="B27" s="192"/>
      <c r="C27" s="193"/>
      <c r="D27" s="193"/>
      <c r="E27" s="193"/>
      <c r="F27" s="194"/>
    </row>
  </sheetData>
  <mergeCells count="12">
    <mergeCell ref="D16:F16"/>
    <mergeCell ref="B23:F23"/>
    <mergeCell ref="G1:G23"/>
    <mergeCell ref="B7:F7"/>
    <mergeCell ref="B9:F9"/>
    <mergeCell ref="B10:B16"/>
    <mergeCell ref="D10:F10"/>
    <mergeCell ref="D11:F11"/>
    <mergeCell ref="D12:F12"/>
    <mergeCell ref="D13:F13"/>
    <mergeCell ref="D14:F14"/>
    <mergeCell ref="D15:F15"/>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view="pageBreakPreview" topLeftCell="A6" zoomScaleNormal="100" zoomScaleSheetLayoutView="100" workbookViewId="0">
      <selection activeCell="A50" sqref="A50"/>
    </sheetView>
  </sheetViews>
  <sheetFormatPr defaultRowHeight="12" x14ac:dyDescent="0.15"/>
  <cols>
    <col min="1" max="1" width="1.875" style="1" customWidth="1"/>
    <col min="2" max="2" width="2" style="1" customWidth="1"/>
    <col min="3" max="3" width="27.5" style="1" bestFit="1" customWidth="1"/>
    <col min="4" max="17" width="10.125" style="81" customWidth="1"/>
    <col min="18" max="254" width="9" style="81"/>
    <col min="255" max="255" width="1.875" style="81" customWidth="1"/>
    <col min="256" max="256" width="2" style="81" customWidth="1"/>
    <col min="257" max="257" width="27.5" style="81" bestFit="1" customWidth="1"/>
    <col min="258" max="273" width="10.125" style="81" customWidth="1"/>
    <col min="274" max="510" width="9" style="81"/>
    <col min="511" max="511" width="1.875" style="81" customWidth="1"/>
    <col min="512" max="512" width="2" style="81" customWidth="1"/>
    <col min="513" max="513" width="27.5" style="81" bestFit="1" customWidth="1"/>
    <col min="514" max="529" width="10.125" style="81" customWidth="1"/>
    <col min="530" max="766" width="9" style="81"/>
    <col min="767" max="767" width="1.875" style="81" customWidth="1"/>
    <col min="768" max="768" width="2" style="81" customWidth="1"/>
    <col min="769" max="769" width="27.5" style="81" bestFit="1" customWidth="1"/>
    <col min="770" max="785" width="10.125" style="81" customWidth="1"/>
    <col min="786" max="1022" width="9" style="81"/>
    <col min="1023" max="1023" width="1.875" style="81" customWidth="1"/>
    <col min="1024" max="1024" width="2" style="81" customWidth="1"/>
    <col min="1025" max="1025" width="27.5" style="81" bestFit="1" customWidth="1"/>
    <col min="1026" max="1041" width="10.125" style="81" customWidth="1"/>
    <col min="1042" max="1278" width="9" style="81"/>
    <col min="1279" max="1279" width="1.875" style="81" customWidth="1"/>
    <col min="1280" max="1280" width="2" style="81" customWidth="1"/>
    <col min="1281" max="1281" width="27.5" style="81" bestFit="1" customWidth="1"/>
    <col min="1282" max="1297" width="10.125" style="81" customWidth="1"/>
    <col min="1298" max="1534" width="9" style="81"/>
    <col min="1535" max="1535" width="1.875" style="81" customWidth="1"/>
    <col min="1536" max="1536" width="2" style="81" customWidth="1"/>
    <col min="1537" max="1537" width="27.5" style="81" bestFit="1" customWidth="1"/>
    <col min="1538" max="1553" width="10.125" style="81" customWidth="1"/>
    <col min="1554" max="1790" width="9" style="81"/>
    <col min="1791" max="1791" width="1.875" style="81" customWidth="1"/>
    <col min="1792" max="1792" width="2" style="81" customWidth="1"/>
    <col min="1793" max="1793" width="27.5" style="81" bestFit="1" customWidth="1"/>
    <col min="1794" max="1809" width="10.125" style="81" customWidth="1"/>
    <col min="1810" max="2046" width="9" style="81"/>
    <col min="2047" max="2047" width="1.875" style="81" customWidth="1"/>
    <col min="2048" max="2048" width="2" style="81" customWidth="1"/>
    <col min="2049" max="2049" width="27.5" style="81" bestFit="1" customWidth="1"/>
    <col min="2050" max="2065" width="10.125" style="81" customWidth="1"/>
    <col min="2066" max="2302" width="9" style="81"/>
    <col min="2303" max="2303" width="1.875" style="81" customWidth="1"/>
    <col min="2304" max="2304" width="2" style="81" customWidth="1"/>
    <col min="2305" max="2305" width="27.5" style="81" bestFit="1" customWidth="1"/>
    <col min="2306" max="2321" width="10.125" style="81" customWidth="1"/>
    <col min="2322" max="2558" width="9" style="81"/>
    <col min="2559" max="2559" width="1.875" style="81" customWidth="1"/>
    <col min="2560" max="2560" width="2" style="81" customWidth="1"/>
    <col min="2561" max="2561" width="27.5" style="81" bestFit="1" customWidth="1"/>
    <col min="2562" max="2577" width="10.125" style="81" customWidth="1"/>
    <col min="2578" max="2814" width="9" style="81"/>
    <col min="2815" max="2815" width="1.875" style="81" customWidth="1"/>
    <col min="2816" max="2816" width="2" style="81" customWidth="1"/>
    <col min="2817" max="2817" width="27.5" style="81" bestFit="1" customWidth="1"/>
    <col min="2818" max="2833" width="10.125" style="81" customWidth="1"/>
    <col min="2834" max="3070" width="9" style="81"/>
    <col min="3071" max="3071" width="1.875" style="81" customWidth="1"/>
    <col min="3072" max="3072" width="2" style="81" customWidth="1"/>
    <col min="3073" max="3073" width="27.5" style="81" bestFit="1" customWidth="1"/>
    <col min="3074" max="3089" width="10.125" style="81" customWidth="1"/>
    <col min="3090" max="3326" width="9" style="81"/>
    <col min="3327" max="3327" width="1.875" style="81" customWidth="1"/>
    <col min="3328" max="3328" width="2" style="81" customWidth="1"/>
    <col min="3329" max="3329" width="27.5" style="81" bestFit="1" customWidth="1"/>
    <col min="3330" max="3345" width="10.125" style="81" customWidth="1"/>
    <col min="3346" max="3582" width="9" style="81"/>
    <col min="3583" max="3583" width="1.875" style="81" customWidth="1"/>
    <col min="3584" max="3584" width="2" style="81" customWidth="1"/>
    <col min="3585" max="3585" width="27.5" style="81" bestFit="1" customWidth="1"/>
    <col min="3586" max="3601" width="10.125" style="81" customWidth="1"/>
    <col min="3602" max="3838" width="9" style="81"/>
    <col min="3839" max="3839" width="1.875" style="81" customWidth="1"/>
    <col min="3840" max="3840" width="2" style="81" customWidth="1"/>
    <col min="3841" max="3841" width="27.5" style="81" bestFit="1" customWidth="1"/>
    <col min="3842" max="3857" width="10.125" style="81" customWidth="1"/>
    <col min="3858" max="4094" width="9" style="81"/>
    <col min="4095" max="4095" width="1.875" style="81" customWidth="1"/>
    <col min="4096" max="4096" width="2" style="81" customWidth="1"/>
    <col min="4097" max="4097" width="27.5" style="81" bestFit="1" customWidth="1"/>
    <col min="4098" max="4113" width="10.125" style="81" customWidth="1"/>
    <col min="4114" max="4350" width="9" style="81"/>
    <col min="4351" max="4351" width="1.875" style="81" customWidth="1"/>
    <col min="4352" max="4352" width="2" style="81" customWidth="1"/>
    <col min="4353" max="4353" width="27.5" style="81" bestFit="1" customWidth="1"/>
    <col min="4354" max="4369" width="10.125" style="81" customWidth="1"/>
    <col min="4370" max="4606" width="9" style="81"/>
    <col min="4607" max="4607" width="1.875" style="81" customWidth="1"/>
    <col min="4608" max="4608" width="2" style="81" customWidth="1"/>
    <col min="4609" max="4609" width="27.5" style="81" bestFit="1" customWidth="1"/>
    <col min="4610" max="4625" width="10.125" style="81" customWidth="1"/>
    <col min="4626" max="4862" width="9" style="81"/>
    <col min="4863" max="4863" width="1.875" style="81" customWidth="1"/>
    <col min="4864" max="4864" width="2" style="81" customWidth="1"/>
    <col min="4865" max="4865" width="27.5" style="81" bestFit="1" customWidth="1"/>
    <col min="4866" max="4881" width="10.125" style="81" customWidth="1"/>
    <col min="4882" max="5118" width="9" style="81"/>
    <col min="5119" max="5119" width="1.875" style="81" customWidth="1"/>
    <col min="5120" max="5120" width="2" style="81" customWidth="1"/>
    <col min="5121" max="5121" width="27.5" style="81" bestFit="1" customWidth="1"/>
    <col min="5122" max="5137" width="10.125" style="81" customWidth="1"/>
    <col min="5138" max="5374" width="9" style="81"/>
    <col min="5375" max="5375" width="1.875" style="81" customWidth="1"/>
    <col min="5376" max="5376" width="2" style="81" customWidth="1"/>
    <col min="5377" max="5377" width="27.5" style="81" bestFit="1" customWidth="1"/>
    <col min="5378" max="5393" width="10.125" style="81" customWidth="1"/>
    <col min="5394" max="5630" width="9" style="81"/>
    <col min="5631" max="5631" width="1.875" style="81" customWidth="1"/>
    <col min="5632" max="5632" width="2" style="81" customWidth="1"/>
    <col min="5633" max="5633" width="27.5" style="81" bestFit="1" customWidth="1"/>
    <col min="5634" max="5649" width="10.125" style="81" customWidth="1"/>
    <col min="5650" max="5886" width="9" style="81"/>
    <col min="5887" max="5887" width="1.875" style="81" customWidth="1"/>
    <col min="5888" max="5888" width="2" style="81" customWidth="1"/>
    <col min="5889" max="5889" width="27.5" style="81" bestFit="1" customWidth="1"/>
    <col min="5890" max="5905" width="10.125" style="81" customWidth="1"/>
    <col min="5906" max="6142" width="9" style="81"/>
    <col min="6143" max="6143" width="1.875" style="81" customWidth="1"/>
    <col min="6144" max="6144" width="2" style="81" customWidth="1"/>
    <col min="6145" max="6145" width="27.5" style="81" bestFit="1" customWidth="1"/>
    <col min="6146" max="6161" width="10.125" style="81" customWidth="1"/>
    <col min="6162" max="6398" width="9" style="81"/>
    <col min="6399" max="6399" width="1.875" style="81" customWidth="1"/>
    <col min="6400" max="6400" width="2" style="81" customWidth="1"/>
    <col min="6401" max="6401" width="27.5" style="81" bestFit="1" customWidth="1"/>
    <col min="6402" max="6417" width="10.125" style="81" customWidth="1"/>
    <col min="6418" max="6654" width="9" style="81"/>
    <col min="6655" max="6655" width="1.875" style="81" customWidth="1"/>
    <col min="6656" max="6656" width="2" style="81" customWidth="1"/>
    <col min="6657" max="6657" width="27.5" style="81" bestFit="1" customWidth="1"/>
    <col min="6658" max="6673" width="10.125" style="81" customWidth="1"/>
    <col min="6674" max="6910" width="9" style="81"/>
    <col min="6911" max="6911" width="1.875" style="81" customWidth="1"/>
    <col min="6912" max="6912" width="2" style="81" customWidth="1"/>
    <col min="6913" max="6913" width="27.5" style="81" bestFit="1" customWidth="1"/>
    <col min="6914" max="6929" width="10.125" style="81" customWidth="1"/>
    <col min="6930" max="7166" width="9" style="81"/>
    <col min="7167" max="7167" width="1.875" style="81" customWidth="1"/>
    <col min="7168" max="7168" width="2" style="81" customWidth="1"/>
    <col min="7169" max="7169" width="27.5" style="81" bestFit="1" customWidth="1"/>
    <col min="7170" max="7185" width="10.125" style="81" customWidth="1"/>
    <col min="7186" max="7422" width="9" style="81"/>
    <col min="7423" max="7423" width="1.875" style="81" customWidth="1"/>
    <col min="7424" max="7424" width="2" style="81" customWidth="1"/>
    <col min="7425" max="7425" width="27.5" style="81" bestFit="1" customWidth="1"/>
    <col min="7426" max="7441" width="10.125" style="81" customWidth="1"/>
    <col min="7442" max="7678" width="9" style="81"/>
    <col min="7679" max="7679" width="1.875" style="81" customWidth="1"/>
    <col min="7680" max="7680" width="2" style="81" customWidth="1"/>
    <col min="7681" max="7681" width="27.5" style="81" bestFit="1" customWidth="1"/>
    <col min="7682" max="7697" width="10.125" style="81" customWidth="1"/>
    <col min="7698" max="7934" width="9" style="81"/>
    <col min="7935" max="7935" width="1.875" style="81" customWidth="1"/>
    <col min="7936" max="7936" width="2" style="81" customWidth="1"/>
    <col min="7937" max="7937" width="27.5" style="81" bestFit="1" customWidth="1"/>
    <col min="7938" max="7953" width="10.125" style="81" customWidth="1"/>
    <col min="7954" max="8190" width="9" style="81"/>
    <col min="8191" max="8191" width="1.875" style="81" customWidth="1"/>
    <col min="8192" max="8192" width="2" style="81" customWidth="1"/>
    <col min="8193" max="8193" width="27.5" style="81" bestFit="1" customWidth="1"/>
    <col min="8194" max="8209" width="10.125" style="81" customWidth="1"/>
    <col min="8210" max="8446" width="9" style="81"/>
    <col min="8447" max="8447" width="1.875" style="81" customWidth="1"/>
    <col min="8448" max="8448" width="2" style="81" customWidth="1"/>
    <col min="8449" max="8449" width="27.5" style="81" bestFit="1" customWidth="1"/>
    <col min="8450" max="8465" width="10.125" style="81" customWidth="1"/>
    <col min="8466" max="8702" width="9" style="81"/>
    <col min="8703" max="8703" width="1.875" style="81" customWidth="1"/>
    <col min="8704" max="8704" width="2" style="81" customWidth="1"/>
    <col min="8705" max="8705" width="27.5" style="81" bestFit="1" customWidth="1"/>
    <col min="8706" max="8721" width="10.125" style="81" customWidth="1"/>
    <col min="8722" max="8958" width="9" style="81"/>
    <col min="8959" max="8959" width="1.875" style="81" customWidth="1"/>
    <col min="8960" max="8960" width="2" style="81" customWidth="1"/>
    <col min="8961" max="8961" width="27.5" style="81" bestFit="1" customWidth="1"/>
    <col min="8962" max="8977" width="10.125" style="81" customWidth="1"/>
    <col min="8978" max="9214" width="9" style="81"/>
    <col min="9215" max="9215" width="1.875" style="81" customWidth="1"/>
    <col min="9216" max="9216" width="2" style="81" customWidth="1"/>
    <col min="9217" max="9217" width="27.5" style="81" bestFit="1" customWidth="1"/>
    <col min="9218" max="9233" width="10.125" style="81" customWidth="1"/>
    <col min="9234" max="9470" width="9" style="81"/>
    <col min="9471" max="9471" width="1.875" style="81" customWidth="1"/>
    <col min="9472" max="9472" width="2" style="81" customWidth="1"/>
    <col min="9473" max="9473" width="27.5" style="81" bestFit="1" customWidth="1"/>
    <col min="9474" max="9489" width="10.125" style="81" customWidth="1"/>
    <col min="9490" max="9726" width="9" style="81"/>
    <col min="9727" max="9727" width="1.875" style="81" customWidth="1"/>
    <col min="9728" max="9728" width="2" style="81" customWidth="1"/>
    <col min="9729" max="9729" width="27.5" style="81" bestFit="1" customWidth="1"/>
    <col min="9730" max="9745" width="10.125" style="81" customWidth="1"/>
    <col min="9746" max="9982" width="9" style="81"/>
    <col min="9983" max="9983" width="1.875" style="81" customWidth="1"/>
    <col min="9984" max="9984" width="2" style="81" customWidth="1"/>
    <col min="9985" max="9985" width="27.5" style="81" bestFit="1" customWidth="1"/>
    <col min="9986" max="10001" width="10.125" style="81" customWidth="1"/>
    <col min="10002" max="10238" width="9" style="81"/>
    <col min="10239" max="10239" width="1.875" style="81" customWidth="1"/>
    <col min="10240" max="10240" width="2" style="81" customWidth="1"/>
    <col min="10241" max="10241" width="27.5" style="81" bestFit="1" customWidth="1"/>
    <col min="10242" max="10257" width="10.125" style="81" customWidth="1"/>
    <col min="10258" max="10494" width="9" style="81"/>
    <col min="10495" max="10495" width="1.875" style="81" customWidth="1"/>
    <col min="10496" max="10496" width="2" style="81" customWidth="1"/>
    <col min="10497" max="10497" width="27.5" style="81" bestFit="1" customWidth="1"/>
    <col min="10498" max="10513" width="10.125" style="81" customWidth="1"/>
    <col min="10514" max="10750" width="9" style="81"/>
    <col min="10751" max="10751" width="1.875" style="81" customWidth="1"/>
    <col min="10752" max="10752" width="2" style="81" customWidth="1"/>
    <col min="10753" max="10753" width="27.5" style="81" bestFit="1" customWidth="1"/>
    <col min="10754" max="10769" width="10.125" style="81" customWidth="1"/>
    <col min="10770" max="11006" width="9" style="81"/>
    <col min="11007" max="11007" width="1.875" style="81" customWidth="1"/>
    <col min="11008" max="11008" width="2" style="81" customWidth="1"/>
    <col min="11009" max="11009" width="27.5" style="81" bestFit="1" customWidth="1"/>
    <col min="11010" max="11025" width="10.125" style="81" customWidth="1"/>
    <col min="11026" max="11262" width="9" style="81"/>
    <col min="11263" max="11263" width="1.875" style="81" customWidth="1"/>
    <col min="11264" max="11264" width="2" style="81" customWidth="1"/>
    <col min="11265" max="11265" width="27.5" style="81" bestFit="1" customWidth="1"/>
    <col min="11266" max="11281" width="10.125" style="81" customWidth="1"/>
    <col min="11282" max="11518" width="9" style="81"/>
    <col min="11519" max="11519" width="1.875" style="81" customWidth="1"/>
    <col min="11520" max="11520" width="2" style="81" customWidth="1"/>
    <col min="11521" max="11521" width="27.5" style="81" bestFit="1" customWidth="1"/>
    <col min="11522" max="11537" width="10.125" style="81" customWidth="1"/>
    <col min="11538" max="11774" width="9" style="81"/>
    <col min="11775" max="11775" width="1.875" style="81" customWidth="1"/>
    <col min="11776" max="11776" width="2" style="81" customWidth="1"/>
    <col min="11777" max="11777" width="27.5" style="81" bestFit="1" customWidth="1"/>
    <col min="11778" max="11793" width="10.125" style="81" customWidth="1"/>
    <col min="11794" max="12030" width="9" style="81"/>
    <col min="12031" max="12031" width="1.875" style="81" customWidth="1"/>
    <col min="12032" max="12032" width="2" style="81" customWidth="1"/>
    <col min="12033" max="12033" width="27.5" style="81" bestFit="1" customWidth="1"/>
    <col min="12034" max="12049" width="10.125" style="81" customWidth="1"/>
    <col min="12050" max="12286" width="9" style="81"/>
    <col min="12287" max="12287" width="1.875" style="81" customWidth="1"/>
    <col min="12288" max="12288" width="2" style="81" customWidth="1"/>
    <col min="12289" max="12289" width="27.5" style="81" bestFit="1" customWidth="1"/>
    <col min="12290" max="12305" width="10.125" style="81" customWidth="1"/>
    <col min="12306" max="12542" width="9" style="81"/>
    <col min="12543" max="12543" width="1.875" style="81" customWidth="1"/>
    <col min="12544" max="12544" width="2" style="81" customWidth="1"/>
    <col min="12545" max="12545" width="27.5" style="81" bestFit="1" customWidth="1"/>
    <col min="12546" max="12561" width="10.125" style="81" customWidth="1"/>
    <col min="12562" max="12798" width="9" style="81"/>
    <col min="12799" max="12799" width="1.875" style="81" customWidth="1"/>
    <col min="12800" max="12800" width="2" style="81" customWidth="1"/>
    <col min="12801" max="12801" width="27.5" style="81" bestFit="1" customWidth="1"/>
    <col min="12802" max="12817" width="10.125" style="81" customWidth="1"/>
    <col min="12818" max="13054" width="9" style="81"/>
    <col min="13055" max="13055" width="1.875" style="81" customWidth="1"/>
    <col min="13056" max="13056" width="2" style="81" customWidth="1"/>
    <col min="13057" max="13057" width="27.5" style="81" bestFit="1" customWidth="1"/>
    <col min="13058" max="13073" width="10.125" style="81" customWidth="1"/>
    <col min="13074" max="13310" width="9" style="81"/>
    <col min="13311" max="13311" width="1.875" style="81" customWidth="1"/>
    <col min="13312" max="13312" width="2" style="81" customWidth="1"/>
    <col min="13313" max="13313" width="27.5" style="81" bestFit="1" customWidth="1"/>
    <col min="13314" max="13329" width="10.125" style="81" customWidth="1"/>
    <col min="13330" max="13566" width="9" style="81"/>
    <col min="13567" max="13567" width="1.875" style="81" customWidth="1"/>
    <col min="13568" max="13568" width="2" style="81" customWidth="1"/>
    <col min="13569" max="13569" width="27.5" style="81" bestFit="1" customWidth="1"/>
    <col min="13570" max="13585" width="10.125" style="81" customWidth="1"/>
    <col min="13586" max="13822" width="9" style="81"/>
    <col min="13823" max="13823" width="1.875" style="81" customWidth="1"/>
    <col min="13824" max="13824" width="2" style="81" customWidth="1"/>
    <col min="13825" max="13825" width="27.5" style="81" bestFit="1" customWidth="1"/>
    <col min="13826" max="13841" width="10.125" style="81" customWidth="1"/>
    <col min="13842" max="14078" width="9" style="81"/>
    <col min="14079" max="14079" width="1.875" style="81" customWidth="1"/>
    <col min="14080" max="14080" width="2" style="81" customWidth="1"/>
    <col min="14081" max="14081" width="27.5" style="81" bestFit="1" customWidth="1"/>
    <col min="14082" max="14097" width="10.125" style="81" customWidth="1"/>
    <col min="14098" max="14334" width="9" style="81"/>
    <col min="14335" max="14335" width="1.875" style="81" customWidth="1"/>
    <col min="14336" max="14336" width="2" style="81" customWidth="1"/>
    <col min="14337" max="14337" width="27.5" style="81" bestFit="1" customWidth="1"/>
    <col min="14338" max="14353" width="10.125" style="81" customWidth="1"/>
    <col min="14354" max="14590" width="9" style="81"/>
    <col min="14591" max="14591" width="1.875" style="81" customWidth="1"/>
    <col min="14592" max="14592" width="2" style="81" customWidth="1"/>
    <col min="14593" max="14593" width="27.5" style="81" bestFit="1" customWidth="1"/>
    <col min="14594" max="14609" width="10.125" style="81" customWidth="1"/>
    <col min="14610" max="14846" width="9" style="81"/>
    <col min="14847" max="14847" width="1.875" style="81" customWidth="1"/>
    <col min="14848" max="14848" width="2" style="81" customWidth="1"/>
    <col min="14849" max="14849" width="27.5" style="81" bestFit="1" customWidth="1"/>
    <col min="14850" max="14865" width="10.125" style="81" customWidth="1"/>
    <col min="14866" max="15102" width="9" style="81"/>
    <col min="15103" max="15103" width="1.875" style="81" customWidth="1"/>
    <col min="15104" max="15104" width="2" style="81" customWidth="1"/>
    <col min="15105" max="15105" width="27.5" style="81" bestFit="1" customWidth="1"/>
    <col min="15106" max="15121" width="10.125" style="81" customWidth="1"/>
    <col min="15122" max="15358" width="9" style="81"/>
    <col min="15359" max="15359" width="1.875" style="81" customWidth="1"/>
    <col min="15360" max="15360" width="2" style="81" customWidth="1"/>
    <col min="15361" max="15361" width="27.5" style="81" bestFit="1" customWidth="1"/>
    <col min="15362" max="15377" width="10.125" style="81" customWidth="1"/>
    <col min="15378" max="15614" width="9" style="81"/>
    <col min="15615" max="15615" width="1.875" style="81" customWidth="1"/>
    <col min="15616" max="15616" width="2" style="81" customWidth="1"/>
    <col min="15617" max="15617" width="27.5" style="81" bestFit="1" customWidth="1"/>
    <col min="15618" max="15633" width="10.125" style="81" customWidth="1"/>
    <col min="15634" max="15870" width="9" style="81"/>
    <col min="15871" max="15871" width="1.875" style="81" customWidth="1"/>
    <col min="15872" max="15872" width="2" style="81" customWidth="1"/>
    <col min="15873" max="15873" width="27.5" style="81" bestFit="1" customWidth="1"/>
    <col min="15874" max="15889" width="10.125" style="81" customWidth="1"/>
    <col min="15890" max="16126" width="9" style="81"/>
    <col min="16127" max="16127" width="1.875" style="81" customWidth="1"/>
    <col min="16128" max="16128" width="2" style="81" customWidth="1"/>
    <col min="16129" max="16129" width="27.5" style="81" bestFit="1" customWidth="1"/>
    <col min="16130" max="16145" width="10.125" style="81" customWidth="1"/>
    <col min="16146" max="16384" width="9" style="81"/>
  </cols>
  <sheetData>
    <row r="1" spans="1:17" ht="13.5" x14ac:dyDescent="0.15">
      <c r="Q1" s="2" t="s">
        <v>245</v>
      </c>
    </row>
    <row r="2" spans="1:17" ht="13.5" x14ac:dyDescent="0.15">
      <c r="A2" s="3" t="s">
        <v>279</v>
      </c>
    </row>
    <row r="4" spans="1:17" ht="12.75" thickBot="1" x14ac:dyDescent="0.2">
      <c r="A4" s="1" t="s">
        <v>280</v>
      </c>
      <c r="D4" s="4" t="s">
        <v>0</v>
      </c>
      <c r="E4" s="4" t="s">
        <v>1</v>
      </c>
      <c r="F4" s="4" t="s">
        <v>2</v>
      </c>
      <c r="G4" s="4" t="s">
        <v>3</v>
      </c>
      <c r="H4" s="4" t="s">
        <v>4</v>
      </c>
      <c r="I4" s="4" t="s">
        <v>5</v>
      </c>
      <c r="J4" s="4" t="s">
        <v>6</v>
      </c>
      <c r="K4" s="4" t="s">
        <v>7</v>
      </c>
      <c r="L4" s="4" t="s">
        <v>8</v>
      </c>
      <c r="M4" s="4" t="s">
        <v>9</v>
      </c>
      <c r="N4" s="4" t="s">
        <v>10</v>
      </c>
      <c r="O4" s="4" t="s">
        <v>11</v>
      </c>
      <c r="Q4" s="4" t="s">
        <v>12</v>
      </c>
    </row>
    <row r="5" spans="1:17" x14ac:dyDescent="0.15">
      <c r="A5" s="5"/>
      <c r="B5" s="6"/>
      <c r="C5" s="7" t="s">
        <v>308</v>
      </c>
      <c r="D5" s="8">
        <v>2018</v>
      </c>
      <c r="E5" s="8">
        <f>D5+1</f>
        <v>2019</v>
      </c>
      <c r="F5" s="8">
        <f t="shared" ref="F5:P5" si="0">E5+1</f>
        <v>2020</v>
      </c>
      <c r="G5" s="8">
        <f t="shared" si="0"/>
        <v>2021</v>
      </c>
      <c r="H5" s="8">
        <f t="shared" si="0"/>
        <v>2022</v>
      </c>
      <c r="I5" s="8">
        <f t="shared" si="0"/>
        <v>2023</v>
      </c>
      <c r="J5" s="8">
        <f t="shared" si="0"/>
        <v>2024</v>
      </c>
      <c r="K5" s="8">
        <f t="shared" si="0"/>
        <v>2025</v>
      </c>
      <c r="L5" s="8">
        <f t="shared" si="0"/>
        <v>2026</v>
      </c>
      <c r="M5" s="8">
        <f t="shared" si="0"/>
        <v>2027</v>
      </c>
      <c r="N5" s="8">
        <f t="shared" si="0"/>
        <v>2028</v>
      </c>
      <c r="O5" s="8">
        <f t="shared" si="0"/>
        <v>2029</v>
      </c>
      <c r="P5" s="9">
        <f t="shared" si="0"/>
        <v>2030</v>
      </c>
      <c r="Q5" s="10" t="s">
        <v>13</v>
      </c>
    </row>
    <row r="6" spans="1:17" ht="12.75" thickBot="1" x14ac:dyDescent="0.2">
      <c r="A6" s="520"/>
      <c r="B6" s="518" t="s">
        <v>294</v>
      </c>
      <c r="C6" s="11"/>
      <c r="D6" s="12"/>
      <c r="E6" s="12"/>
      <c r="F6" s="12"/>
      <c r="G6" s="12"/>
      <c r="H6" s="12"/>
      <c r="I6" s="12"/>
      <c r="J6" s="12"/>
      <c r="K6" s="12"/>
      <c r="L6" s="12"/>
      <c r="M6" s="12"/>
      <c r="N6" s="12"/>
      <c r="O6" s="12"/>
      <c r="P6" s="13"/>
      <c r="Q6" s="11"/>
    </row>
    <row r="7" spans="1:17" ht="12.75" thickTop="1" x14ac:dyDescent="0.15">
      <c r="A7" s="14"/>
      <c r="B7" s="15" t="s">
        <v>14</v>
      </c>
      <c r="C7" s="16"/>
      <c r="D7" s="17"/>
      <c r="E7" s="17"/>
      <c r="F7" s="17"/>
      <c r="G7" s="17"/>
      <c r="H7" s="17"/>
      <c r="I7" s="17"/>
      <c r="J7" s="17"/>
      <c r="K7" s="17"/>
      <c r="L7" s="17"/>
      <c r="M7" s="17"/>
      <c r="N7" s="17"/>
      <c r="O7" s="17"/>
      <c r="P7" s="18"/>
      <c r="Q7" s="16"/>
    </row>
    <row r="8" spans="1:17" x14ac:dyDescent="0.15">
      <c r="A8" s="19"/>
      <c r="B8" s="20"/>
      <c r="C8" s="21" t="s">
        <v>15</v>
      </c>
      <c r="D8" s="22"/>
      <c r="E8" s="22"/>
      <c r="F8" s="22"/>
      <c r="G8" s="22"/>
      <c r="H8" s="22"/>
      <c r="I8" s="22"/>
      <c r="J8" s="22"/>
      <c r="K8" s="22"/>
      <c r="L8" s="22"/>
      <c r="M8" s="22"/>
      <c r="N8" s="22"/>
      <c r="O8" s="22"/>
      <c r="P8" s="21"/>
      <c r="Q8" s="23"/>
    </row>
    <row r="9" spans="1:17" x14ac:dyDescent="0.15">
      <c r="A9" s="19"/>
      <c r="B9" s="20"/>
      <c r="C9" s="24" t="s">
        <v>250</v>
      </c>
      <c r="D9" s="25"/>
      <c r="E9" s="25"/>
      <c r="F9" s="25"/>
      <c r="G9" s="25"/>
      <c r="H9" s="25"/>
      <c r="I9" s="25"/>
      <c r="J9" s="25"/>
      <c r="K9" s="25"/>
      <c r="L9" s="25"/>
      <c r="M9" s="25"/>
      <c r="N9" s="25"/>
      <c r="O9" s="25"/>
      <c r="P9" s="26"/>
      <c r="Q9" s="27"/>
    </row>
    <row r="10" spans="1:17" x14ac:dyDescent="0.15">
      <c r="A10" s="19"/>
      <c r="B10" s="20"/>
      <c r="C10" s="26" t="s">
        <v>16</v>
      </c>
      <c r="D10" s="25"/>
      <c r="E10" s="25"/>
      <c r="F10" s="25"/>
      <c r="G10" s="25"/>
      <c r="H10" s="25"/>
      <c r="I10" s="25"/>
      <c r="J10" s="25"/>
      <c r="K10" s="25"/>
      <c r="L10" s="25"/>
      <c r="M10" s="25"/>
      <c r="N10" s="25"/>
      <c r="O10" s="25"/>
      <c r="P10" s="26"/>
      <c r="Q10" s="27"/>
    </row>
    <row r="11" spans="1:17" x14ac:dyDescent="0.15">
      <c r="A11" s="28"/>
      <c r="B11" s="20"/>
      <c r="C11" s="29" t="s">
        <v>17</v>
      </c>
      <c r="D11" s="30"/>
      <c r="E11" s="30"/>
      <c r="F11" s="30"/>
      <c r="G11" s="30"/>
      <c r="H11" s="30"/>
      <c r="I11" s="30"/>
      <c r="J11" s="30"/>
      <c r="K11" s="30"/>
      <c r="L11" s="30"/>
      <c r="M11" s="30"/>
      <c r="N11" s="30"/>
      <c r="O11" s="30"/>
      <c r="P11" s="29"/>
      <c r="Q11" s="31"/>
    </row>
    <row r="12" spans="1:17" x14ac:dyDescent="0.15">
      <c r="A12" s="19"/>
      <c r="B12" s="32" t="s">
        <v>18</v>
      </c>
      <c r="C12" s="33"/>
      <c r="D12" s="34"/>
      <c r="E12" s="34"/>
      <c r="F12" s="34"/>
      <c r="G12" s="34"/>
      <c r="H12" s="34"/>
      <c r="I12" s="34"/>
      <c r="J12" s="34"/>
      <c r="K12" s="34"/>
      <c r="L12" s="34"/>
      <c r="M12" s="34"/>
      <c r="N12" s="34"/>
      <c r="O12" s="34"/>
      <c r="P12" s="36"/>
      <c r="Q12" s="33"/>
    </row>
    <row r="13" spans="1:17" x14ac:dyDescent="0.15">
      <c r="A13" s="19"/>
      <c r="B13" s="20"/>
      <c r="C13" s="21" t="s">
        <v>19</v>
      </c>
      <c r="D13" s="22"/>
      <c r="E13" s="22"/>
      <c r="F13" s="22"/>
      <c r="G13" s="22"/>
      <c r="H13" s="22"/>
      <c r="I13" s="22"/>
      <c r="J13" s="22"/>
      <c r="K13" s="22"/>
      <c r="L13" s="22"/>
      <c r="M13" s="22"/>
      <c r="N13" s="22"/>
      <c r="O13" s="22"/>
      <c r="P13" s="21"/>
      <c r="Q13" s="23"/>
    </row>
    <row r="14" spans="1:17" x14ac:dyDescent="0.15">
      <c r="A14" s="19"/>
      <c r="B14" s="20"/>
      <c r="C14" s="29" t="s">
        <v>20</v>
      </c>
      <c r="D14" s="30"/>
      <c r="E14" s="30"/>
      <c r="F14" s="30"/>
      <c r="G14" s="30"/>
      <c r="H14" s="30"/>
      <c r="I14" s="30"/>
      <c r="J14" s="30"/>
      <c r="K14" s="30"/>
      <c r="L14" s="30"/>
      <c r="M14" s="30"/>
      <c r="N14" s="30"/>
      <c r="O14" s="30"/>
      <c r="P14" s="29"/>
      <c r="Q14" s="31"/>
    </row>
    <row r="15" spans="1:17" x14ac:dyDescent="0.15">
      <c r="A15" s="19"/>
      <c r="B15" s="20"/>
      <c r="C15" s="29" t="s">
        <v>21</v>
      </c>
      <c r="D15" s="30"/>
      <c r="E15" s="30"/>
      <c r="F15" s="30"/>
      <c r="G15" s="30"/>
      <c r="H15" s="30"/>
      <c r="I15" s="30"/>
      <c r="J15" s="30"/>
      <c r="K15" s="30"/>
      <c r="L15" s="30"/>
      <c r="M15" s="30"/>
      <c r="N15" s="30"/>
      <c r="O15" s="30"/>
      <c r="P15" s="29"/>
      <c r="Q15" s="31"/>
    </row>
    <row r="16" spans="1:17" x14ac:dyDescent="0.15">
      <c r="A16" s="28"/>
      <c r="B16" s="20"/>
      <c r="C16" s="29" t="s">
        <v>22</v>
      </c>
      <c r="D16" s="30"/>
      <c r="E16" s="30"/>
      <c r="F16" s="30"/>
      <c r="G16" s="30"/>
      <c r="H16" s="30"/>
      <c r="I16" s="30"/>
      <c r="J16" s="30"/>
      <c r="K16" s="30"/>
      <c r="L16" s="30"/>
      <c r="M16" s="30"/>
      <c r="N16" s="30"/>
      <c r="O16" s="30"/>
      <c r="P16" s="29"/>
      <c r="Q16" s="31"/>
    </row>
    <row r="17" spans="1:17" x14ac:dyDescent="0.15">
      <c r="A17" s="37"/>
      <c r="B17" s="34" t="s">
        <v>23</v>
      </c>
      <c r="C17" s="36"/>
      <c r="D17" s="38"/>
      <c r="E17" s="38"/>
      <c r="F17" s="38"/>
      <c r="G17" s="38"/>
      <c r="H17" s="38"/>
      <c r="I17" s="38"/>
      <c r="J17" s="38"/>
      <c r="K17" s="38"/>
      <c r="L17" s="38"/>
      <c r="M17" s="38"/>
      <c r="N17" s="38"/>
      <c r="O17" s="38"/>
      <c r="P17" s="36"/>
      <c r="Q17" s="33"/>
    </row>
    <row r="18" spans="1:17" x14ac:dyDescent="0.15">
      <c r="A18" s="37"/>
      <c r="B18" s="35" t="s">
        <v>24</v>
      </c>
      <c r="C18" s="33"/>
      <c r="D18" s="34"/>
      <c r="E18" s="34"/>
      <c r="F18" s="34"/>
      <c r="G18" s="34"/>
      <c r="H18" s="34"/>
      <c r="I18" s="34"/>
      <c r="J18" s="34"/>
      <c r="K18" s="34"/>
      <c r="L18" s="34"/>
      <c r="M18" s="34"/>
      <c r="N18" s="34"/>
      <c r="O18" s="34"/>
      <c r="P18" s="36"/>
      <c r="Q18" s="33"/>
    </row>
    <row r="19" spans="1:17" ht="12.75" thickBot="1" x14ac:dyDescent="0.2">
      <c r="A19" s="39"/>
      <c r="B19" s="40" t="s">
        <v>25</v>
      </c>
      <c r="C19" s="41"/>
      <c r="D19" s="42"/>
      <c r="E19" s="42"/>
      <c r="F19" s="42"/>
      <c r="G19" s="42"/>
      <c r="H19" s="42"/>
      <c r="I19" s="42"/>
      <c r="J19" s="42"/>
      <c r="K19" s="42"/>
      <c r="L19" s="42"/>
      <c r="M19" s="42"/>
      <c r="N19" s="42"/>
      <c r="O19" s="42"/>
      <c r="P19" s="41"/>
      <c r="Q19" s="43"/>
    </row>
    <row r="20" spans="1:17" x14ac:dyDescent="0.15">
      <c r="A20" s="44"/>
      <c r="B20" s="45"/>
      <c r="C20" s="45"/>
      <c r="D20" s="45"/>
      <c r="E20" s="45"/>
      <c r="F20" s="45"/>
      <c r="G20" s="45"/>
      <c r="H20" s="45"/>
      <c r="I20" s="45"/>
      <c r="J20" s="45"/>
      <c r="K20" s="45"/>
      <c r="L20" s="45"/>
      <c r="M20" s="45"/>
      <c r="N20" s="45"/>
      <c r="O20" s="45"/>
      <c r="P20" s="45"/>
      <c r="Q20" s="45"/>
    </row>
    <row r="21" spans="1:17" x14ac:dyDescent="0.15">
      <c r="A21" s="44"/>
      <c r="B21" s="45"/>
      <c r="C21" s="45"/>
      <c r="D21" s="45"/>
      <c r="E21" s="45"/>
      <c r="F21" s="45"/>
      <c r="G21" s="45"/>
      <c r="H21" s="45"/>
      <c r="I21" s="45"/>
      <c r="J21" s="45"/>
      <c r="K21" s="45"/>
      <c r="L21" s="45"/>
      <c r="M21" s="45"/>
      <c r="N21" s="45"/>
      <c r="O21" s="45"/>
      <c r="P21" s="45"/>
      <c r="Q21" s="45"/>
    </row>
    <row r="22" spans="1:17" ht="12.75" thickBot="1" x14ac:dyDescent="0.2">
      <c r="A22" s="46" t="s">
        <v>26</v>
      </c>
      <c r="B22" s="45"/>
      <c r="C22" s="45"/>
      <c r="D22" s="4" t="s">
        <v>0</v>
      </c>
      <c r="E22" s="4" t="s">
        <v>1</v>
      </c>
      <c r="F22" s="4" t="s">
        <v>2</v>
      </c>
      <c r="G22" s="4" t="s">
        <v>3</v>
      </c>
      <c r="H22" s="4" t="s">
        <v>4</v>
      </c>
      <c r="I22" s="4" t="s">
        <v>5</v>
      </c>
      <c r="J22" s="4" t="s">
        <v>6</v>
      </c>
      <c r="K22" s="4" t="s">
        <v>7</v>
      </c>
      <c r="L22" s="4" t="s">
        <v>8</v>
      </c>
      <c r="M22" s="4" t="s">
        <v>9</v>
      </c>
      <c r="N22" s="4" t="s">
        <v>10</v>
      </c>
      <c r="O22" s="4" t="s">
        <v>11</v>
      </c>
      <c r="Q22" s="4" t="s">
        <v>12</v>
      </c>
    </row>
    <row r="23" spans="1:17" x14ac:dyDescent="0.15">
      <c r="A23" s="47"/>
      <c r="B23" s="48"/>
      <c r="C23" s="49" t="s">
        <v>308</v>
      </c>
      <c r="D23" s="8">
        <v>2018</v>
      </c>
      <c r="E23" s="8">
        <f t="shared" ref="E23:P23" si="1">D23+1</f>
        <v>2019</v>
      </c>
      <c r="F23" s="8">
        <f t="shared" si="1"/>
        <v>2020</v>
      </c>
      <c r="G23" s="8">
        <f t="shared" si="1"/>
        <v>2021</v>
      </c>
      <c r="H23" s="8">
        <f t="shared" si="1"/>
        <v>2022</v>
      </c>
      <c r="I23" s="8">
        <f t="shared" si="1"/>
        <v>2023</v>
      </c>
      <c r="J23" s="8">
        <f t="shared" si="1"/>
        <v>2024</v>
      </c>
      <c r="K23" s="8">
        <f t="shared" si="1"/>
        <v>2025</v>
      </c>
      <c r="L23" s="8">
        <f t="shared" si="1"/>
        <v>2026</v>
      </c>
      <c r="M23" s="8">
        <f t="shared" si="1"/>
        <v>2027</v>
      </c>
      <c r="N23" s="8">
        <f t="shared" si="1"/>
        <v>2028</v>
      </c>
      <c r="O23" s="8">
        <f t="shared" si="1"/>
        <v>2029</v>
      </c>
      <c r="P23" s="9">
        <f t="shared" si="1"/>
        <v>2030</v>
      </c>
      <c r="Q23" s="10" t="s">
        <v>13</v>
      </c>
    </row>
    <row r="24" spans="1:17" ht="12.75" thickBot="1" x14ac:dyDescent="0.2">
      <c r="A24" s="50"/>
      <c r="B24" s="51" t="s">
        <v>27</v>
      </c>
      <c r="C24" s="52"/>
      <c r="D24" s="12"/>
      <c r="E24" s="12"/>
      <c r="F24" s="12"/>
      <c r="G24" s="12"/>
      <c r="H24" s="12"/>
      <c r="I24" s="12"/>
      <c r="J24" s="12"/>
      <c r="K24" s="12"/>
      <c r="L24" s="12"/>
      <c r="M24" s="12"/>
      <c r="N24" s="12"/>
      <c r="O24" s="12"/>
      <c r="P24" s="13"/>
      <c r="Q24" s="11"/>
    </row>
    <row r="25" spans="1:17" ht="12.75" thickTop="1" x14ac:dyDescent="0.15">
      <c r="A25" s="53"/>
      <c r="B25" s="54" t="s">
        <v>28</v>
      </c>
      <c r="C25" s="55"/>
      <c r="D25" s="56"/>
      <c r="E25" s="56"/>
      <c r="F25" s="56"/>
      <c r="G25" s="56"/>
      <c r="H25" s="56"/>
      <c r="I25" s="56"/>
      <c r="J25" s="56"/>
      <c r="K25" s="56"/>
      <c r="L25" s="56"/>
      <c r="M25" s="56"/>
      <c r="N25" s="56"/>
      <c r="O25" s="56"/>
      <c r="P25" s="57"/>
      <c r="Q25" s="55"/>
    </row>
    <row r="26" spans="1:17" x14ac:dyDescent="0.15">
      <c r="A26" s="53"/>
      <c r="B26" s="54"/>
      <c r="C26" s="58" t="s">
        <v>29</v>
      </c>
      <c r="D26" s="59"/>
      <c r="E26" s="59"/>
      <c r="F26" s="59"/>
      <c r="G26" s="59"/>
      <c r="H26" s="59"/>
      <c r="I26" s="59"/>
      <c r="J26" s="59"/>
      <c r="K26" s="59"/>
      <c r="L26" s="59"/>
      <c r="M26" s="59"/>
      <c r="N26" s="59"/>
      <c r="O26" s="59"/>
      <c r="P26" s="58"/>
      <c r="Q26" s="60"/>
    </row>
    <row r="27" spans="1:17" x14ac:dyDescent="0.15">
      <c r="A27" s="53"/>
      <c r="B27" s="54"/>
      <c r="C27" s="61" t="s">
        <v>30</v>
      </c>
      <c r="D27" s="62"/>
      <c r="E27" s="62"/>
      <c r="F27" s="62"/>
      <c r="G27" s="62"/>
      <c r="H27" s="62"/>
      <c r="I27" s="62"/>
      <c r="J27" s="62"/>
      <c r="K27" s="62"/>
      <c r="L27" s="62"/>
      <c r="M27" s="62"/>
      <c r="N27" s="62"/>
      <c r="O27" s="62"/>
      <c r="P27" s="61"/>
      <c r="Q27" s="63"/>
    </row>
    <row r="28" spans="1:17" x14ac:dyDescent="0.15">
      <c r="A28" s="53"/>
      <c r="B28" s="54"/>
      <c r="C28" s="61" t="s">
        <v>31</v>
      </c>
      <c r="D28" s="62"/>
      <c r="E28" s="62"/>
      <c r="F28" s="62"/>
      <c r="G28" s="62"/>
      <c r="H28" s="62"/>
      <c r="I28" s="62"/>
      <c r="J28" s="62"/>
      <c r="K28" s="62"/>
      <c r="L28" s="62"/>
      <c r="M28" s="62"/>
      <c r="N28" s="62"/>
      <c r="O28" s="62"/>
      <c r="P28" s="61"/>
      <c r="Q28" s="63"/>
    </row>
    <row r="29" spans="1:17" x14ac:dyDescent="0.15">
      <c r="A29" s="64"/>
      <c r="B29" s="65"/>
      <c r="C29" s="66" t="s">
        <v>22</v>
      </c>
      <c r="D29" s="68"/>
      <c r="E29" s="68"/>
      <c r="F29" s="68"/>
      <c r="G29" s="68"/>
      <c r="H29" s="68"/>
      <c r="I29" s="68"/>
      <c r="J29" s="68"/>
      <c r="K29" s="68"/>
      <c r="L29" s="68"/>
      <c r="M29" s="68"/>
      <c r="N29" s="68"/>
      <c r="O29" s="68"/>
      <c r="P29" s="66"/>
      <c r="Q29" s="69"/>
    </row>
    <row r="30" spans="1:17" x14ac:dyDescent="0.15">
      <c r="A30" s="53"/>
      <c r="B30" s="54" t="s">
        <v>32</v>
      </c>
      <c r="C30" s="55"/>
      <c r="D30" s="56"/>
      <c r="E30" s="56"/>
      <c r="F30" s="56"/>
      <c r="G30" s="56"/>
      <c r="H30" s="56"/>
      <c r="I30" s="56"/>
      <c r="J30" s="56"/>
      <c r="K30" s="56"/>
      <c r="L30" s="56"/>
      <c r="M30" s="56"/>
      <c r="N30" s="56"/>
      <c r="O30" s="56"/>
      <c r="P30" s="57"/>
      <c r="Q30" s="55"/>
    </row>
    <row r="31" spans="1:17" x14ac:dyDescent="0.15">
      <c r="A31" s="53"/>
      <c r="B31" s="54"/>
      <c r="C31" s="58" t="s">
        <v>33</v>
      </c>
      <c r="D31" s="59"/>
      <c r="E31" s="59"/>
      <c r="F31" s="59"/>
      <c r="G31" s="59"/>
      <c r="H31" s="59"/>
      <c r="I31" s="59"/>
      <c r="J31" s="59"/>
      <c r="K31" s="59"/>
      <c r="L31" s="59"/>
      <c r="M31" s="59"/>
      <c r="N31" s="59"/>
      <c r="O31" s="59"/>
      <c r="P31" s="58"/>
      <c r="Q31" s="60"/>
    </row>
    <row r="32" spans="1:17" x14ac:dyDescent="0.15">
      <c r="A32" s="53"/>
      <c r="B32" s="54"/>
      <c r="C32" s="61" t="s">
        <v>34</v>
      </c>
      <c r="D32" s="62"/>
      <c r="E32" s="62"/>
      <c r="F32" s="62"/>
      <c r="G32" s="62"/>
      <c r="H32" s="62"/>
      <c r="I32" s="62"/>
      <c r="J32" s="62"/>
      <c r="K32" s="62"/>
      <c r="L32" s="62"/>
      <c r="M32" s="62"/>
      <c r="N32" s="62"/>
      <c r="O32" s="62"/>
      <c r="P32" s="61"/>
      <c r="Q32" s="63"/>
    </row>
    <row r="33" spans="1:17" x14ac:dyDescent="0.15">
      <c r="A33" s="53"/>
      <c r="B33" s="54"/>
      <c r="C33" s="61" t="s">
        <v>35</v>
      </c>
      <c r="D33" s="62"/>
      <c r="E33" s="62"/>
      <c r="F33" s="62"/>
      <c r="G33" s="62"/>
      <c r="H33" s="62"/>
      <c r="I33" s="62"/>
      <c r="J33" s="62"/>
      <c r="K33" s="62"/>
      <c r="L33" s="62"/>
      <c r="M33" s="62"/>
      <c r="N33" s="62"/>
      <c r="O33" s="62"/>
      <c r="P33" s="61"/>
      <c r="Q33" s="63"/>
    </row>
    <row r="34" spans="1:17" x14ac:dyDescent="0.15">
      <c r="A34" s="53"/>
      <c r="B34" s="45"/>
      <c r="C34" s="66" t="s">
        <v>22</v>
      </c>
      <c r="D34" s="68"/>
      <c r="E34" s="68"/>
      <c r="F34" s="68"/>
      <c r="G34" s="68"/>
      <c r="H34" s="68"/>
      <c r="I34" s="68"/>
      <c r="J34" s="68"/>
      <c r="K34" s="68"/>
      <c r="L34" s="68"/>
      <c r="M34" s="68"/>
      <c r="N34" s="68"/>
      <c r="O34" s="68"/>
      <c r="P34" s="66"/>
      <c r="Q34" s="69"/>
    </row>
    <row r="35" spans="1:17" x14ac:dyDescent="0.15">
      <c r="A35" s="70"/>
      <c r="B35" s="71" t="s">
        <v>45</v>
      </c>
      <c r="C35" s="72"/>
      <c r="D35" s="73"/>
      <c r="E35" s="73"/>
      <c r="F35" s="73"/>
      <c r="G35" s="73"/>
      <c r="H35" s="73"/>
      <c r="I35" s="73"/>
      <c r="J35" s="73"/>
      <c r="K35" s="73"/>
      <c r="L35" s="73"/>
      <c r="M35" s="73"/>
      <c r="N35" s="73"/>
      <c r="O35" s="73"/>
      <c r="P35" s="74"/>
      <c r="Q35" s="72"/>
    </row>
    <row r="36" spans="1:17" x14ac:dyDescent="0.15">
      <c r="A36" s="64"/>
      <c r="B36" s="65" t="s">
        <v>36</v>
      </c>
      <c r="C36" s="69"/>
      <c r="D36" s="67"/>
      <c r="E36" s="67"/>
      <c r="F36" s="67"/>
      <c r="G36" s="67"/>
      <c r="H36" s="67"/>
      <c r="I36" s="67"/>
      <c r="J36" s="67"/>
      <c r="K36" s="67"/>
      <c r="L36" s="67"/>
      <c r="M36" s="67"/>
      <c r="N36" s="67"/>
      <c r="O36" s="67"/>
      <c r="P36" s="66"/>
      <c r="Q36" s="69"/>
    </row>
    <row r="37" spans="1:17" x14ac:dyDescent="0.15">
      <c r="A37" s="70"/>
      <c r="B37" s="71" t="s">
        <v>46</v>
      </c>
      <c r="C37" s="72"/>
      <c r="D37" s="73"/>
      <c r="E37" s="73"/>
      <c r="F37" s="73"/>
      <c r="G37" s="73"/>
      <c r="H37" s="73"/>
      <c r="I37" s="73"/>
      <c r="J37" s="73"/>
      <c r="K37" s="73"/>
      <c r="L37" s="73"/>
      <c r="M37" s="73"/>
      <c r="N37" s="73"/>
      <c r="O37" s="73"/>
      <c r="P37" s="74"/>
      <c r="Q37" s="72"/>
    </row>
    <row r="38" spans="1:17" ht="12.75" thickBot="1" x14ac:dyDescent="0.2">
      <c r="A38" s="75"/>
      <c r="B38" s="76" t="s">
        <v>37</v>
      </c>
      <c r="C38" s="77"/>
      <c r="D38" s="78"/>
      <c r="E38" s="78"/>
      <c r="F38" s="78"/>
      <c r="G38" s="78"/>
      <c r="H38" s="78"/>
      <c r="I38" s="78"/>
      <c r="J38" s="78"/>
      <c r="K38" s="78"/>
      <c r="L38" s="78"/>
      <c r="M38" s="78"/>
      <c r="N38" s="78"/>
      <c r="O38" s="78"/>
      <c r="P38" s="79"/>
      <c r="Q38" s="77"/>
    </row>
    <row r="39" spans="1:17" x14ac:dyDescent="0.15">
      <c r="A39" s="54"/>
      <c r="B39" s="54"/>
      <c r="C39" s="54"/>
      <c r="D39" s="54"/>
      <c r="E39" s="54"/>
      <c r="F39" s="54"/>
      <c r="G39" s="54"/>
      <c r="H39" s="54"/>
      <c r="I39" s="54"/>
      <c r="J39" s="54"/>
      <c r="K39" s="54"/>
      <c r="L39" s="54"/>
      <c r="M39" s="54"/>
      <c r="N39" s="54"/>
      <c r="O39" s="54"/>
      <c r="P39" s="54"/>
      <c r="Q39" s="54"/>
    </row>
    <row r="40" spans="1:17" x14ac:dyDescent="0.15">
      <c r="A40" s="54" t="s">
        <v>38</v>
      </c>
      <c r="B40" s="54"/>
      <c r="C40" s="54"/>
      <c r="D40" s="54"/>
      <c r="E40" s="54"/>
      <c r="F40" s="54"/>
      <c r="G40" s="54"/>
      <c r="H40" s="54"/>
      <c r="I40" s="54"/>
      <c r="J40" s="54"/>
      <c r="K40" s="54"/>
      <c r="L40" s="54"/>
      <c r="M40" s="54"/>
      <c r="N40" s="54"/>
      <c r="O40" s="54"/>
      <c r="P40" s="54"/>
      <c r="Q40" s="54"/>
    </row>
    <row r="41" spans="1:17" x14ac:dyDescent="0.15">
      <c r="A41" s="54"/>
      <c r="B41" s="54"/>
      <c r="C41" s="38" t="s">
        <v>47</v>
      </c>
      <c r="D41" s="80"/>
      <c r="E41" s="80"/>
      <c r="F41" s="80"/>
      <c r="G41" s="80"/>
      <c r="H41" s="80"/>
      <c r="I41" s="80"/>
      <c r="J41" s="80"/>
      <c r="K41" s="80"/>
      <c r="L41" s="80"/>
      <c r="M41" s="80"/>
      <c r="N41" s="80"/>
      <c r="O41" s="80"/>
      <c r="P41" s="54"/>
      <c r="Q41" s="54"/>
    </row>
    <row r="42" spans="1:17" x14ac:dyDescent="0.15">
      <c r="A42" s="54"/>
      <c r="B42" s="54"/>
      <c r="C42" s="54"/>
      <c r="D42" s="54"/>
      <c r="E42" s="54"/>
      <c r="F42" s="54"/>
      <c r="G42" s="54"/>
      <c r="H42" s="54"/>
      <c r="I42" s="54"/>
      <c r="J42" s="54"/>
      <c r="K42" s="54"/>
      <c r="L42" s="54"/>
      <c r="M42" s="54"/>
      <c r="N42" s="54"/>
      <c r="O42" s="54"/>
      <c r="P42" s="54"/>
      <c r="Q42" s="54"/>
    </row>
    <row r="43" spans="1:17" x14ac:dyDescent="0.15">
      <c r="A43" s="44"/>
      <c r="B43" s="45" t="s">
        <v>171</v>
      </c>
      <c r="C43" s="45"/>
      <c r="E43" s="45"/>
      <c r="G43" s="45"/>
      <c r="I43" s="45"/>
      <c r="K43" s="45"/>
      <c r="M43" s="45"/>
      <c r="O43" s="45"/>
    </row>
    <row r="44" spans="1:17" x14ac:dyDescent="0.15">
      <c r="A44" s="44"/>
      <c r="B44" s="1" t="s">
        <v>172</v>
      </c>
      <c r="C44" s="45"/>
    </row>
    <row r="45" spans="1:17" x14ac:dyDescent="0.15">
      <c r="A45" s="44"/>
      <c r="B45" s="1" t="s">
        <v>173</v>
      </c>
      <c r="C45" s="45"/>
    </row>
    <row r="46" spans="1:17" x14ac:dyDescent="0.15">
      <c r="A46" s="44"/>
      <c r="B46" s="45" t="s">
        <v>170</v>
      </c>
      <c r="C46" s="45"/>
    </row>
    <row r="47" spans="1:17" x14ac:dyDescent="0.15">
      <c r="A47" s="44"/>
      <c r="B47" s="45" t="s">
        <v>241</v>
      </c>
      <c r="C47" s="45" t="s">
        <v>242</v>
      </c>
    </row>
    <row r="48" spans="1:17" x14ac:dyDescent="0.15">
      <c r="A48" s="44"/>
      <c r="B48" s="45"/>
      <c r="C48" s="45"/>
    </row>
    <row r="49" spans="1:3" x14ac:dyDescent="0.15">
      <c r="A49" s="44"/>
      <c r="B49" s="45"/>
      <c r="C49" s="45"/>
    </row>
    <row r="50" spans="1:3" x14ac:dyDescent="0.15">
      <c r="A50" s="44"/>
      <c r="B50" s="45"/>
      <c r="C50" s="45"/>
    </row>
    <row r="51" spans="1:3" x14ac:dyDescent="0.15">
      <c r="A51" s="44"/>
      <c r="B51" s="45"/>
      <c r="C51" s="45"/>
    </row>
    <row r="52" spans="1:3" x14ac:dyDescent="0.15">
      <c r="A52" s="44"/>
      <c r="B52" s="45"/>
      <c r="C52" s="45"/>
    </row>
    <row r="53" spans="1:3" x14ac:dyDescent="0.15">
      <c r="A53" s="44"/>
      <c r="B53" s="45"/>
      <c r="C53" s="45"/>
    </row>
    <row r="54" spans="1:3" x14ac:dyDescent="0.15">
      <c r="A54" s="44"/>
      <c r="B54" s="45"/>
      <c r="C54" s="45"/>
    </row>
    <row r="55" spans="1:3" x14ac:dyDescent="0.15">
      <c r="A55" s="44"/>
      <c r="B55" s="45"/>
      <c r="C55" s="45"/>
    </row>
    <row r="56" spans="1:3" x14ac:dyDescent="0.15">
      <c r="A56" s="44"/>
      <c r="B56" s="45"/>
      <c r="C56" s="45"/>
    </row>
    <row r="57" spans="1:3" x14ac:dyDescent="0.15">
      <c r="A57" s="45"/>
      <c r="B57" s="45"/>
      <c r="C57" s="45"/>
    </row>
    <row r="58" spans="1:3" x14ac:dyDescent="0.15">
      <c r="A58" s="45"/>
      <c r="B58" s="45"/>
      <c r="C58" s="45"/>
    </row>
    <row r="59" spans="1:3" x14ac:dyDescent="0.15">
      <c r="A59" s="45"/>
      <c r="B59" s="45"/>
      <c r="C59" s="45"/>
    </row>
    <row r="60" spans="1:3" x14ac:dyDescent="0.15">
      <c r="A60" s="45"/>
      <c r="B60" s="45"/>
      <c r="C60" s="45"/>
    </row>
    <row r="61" spans="1:3" x14ac:dyDescent="0.15">
      <c r="A61" s="45"/>
      <c r="B61" s="45"/>
      <c r="C61" s="45"/>
    </row>
  </sheetData>
  <phoneticPr fontId="1"/>
  <pageMargins left="0.39370078740157483" right="0.19685039370078741" top="0.78740157480314965" bottom="0.78740157480314965" header="0.51181102362204722" footer="0.51181102362204722"/>
  <pageSetup paperSize="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85" zoomScaleNormal="115" zoomScaleSheetLayoutView="85" workbookViewId="0">
      <selection activeCell="K20" sqref="K20"/>
    </sheetView>
  </sheetViews>
  <sheetFormatPr defaultRowHeight="15" customHeight="1" x14ac:dyDescent="0.15"/>
  <cols>
    <col min="1" max="1" width="2.125" style="82" customWidth="1"/>
    <col min="2" max="2" width="2.625" style="82" customWidth="1"/>
    <col min="3" max="3" width="28" style="82" customWidth="1"/>
    <col min="4" max="16" width="11.75" style="82" customWidth="1"/>
    <col min="17" max="17" width="10.625" style="82" customWidth="1"/>
    <col min="18" max="255" width="9" style="82"/>
    <col min="256" max="256" width="2.125" style="82" customWidth="1"/>
    <col min="257" max="257" width="2.625" style="82" customWidth="1"/>
    <col min="258" max="258" width="28" style="82" customWidth="1"/>
    <col min="259" max="271" width="12.625" style="82" customWidth="1"/>
    <col min="272" max="273" width="10.625" style="82" customWidth="1"/>
    <col min="274" max="511" width="9" style="82"/>
    <col min="512" max="512" width="2.125" style="82" customWidth="1"/>
    <col min="513" max="513" width="2.625" style="82" customWidth="1"/>
    <col min="514" max="514" width="28" style="82" customWidth="1"/>
    <col min="515" max="527" width="12.625" style="82" customWidth="1"/>
    <col min="528" max="529" width="10.625" style="82" customWidth="1"/>
    <col min="530" max="767" width="9" style="82"/>
    <col min="768" max="768" width="2.125" style="82" customWidth="1"/>
    <col min="769" max="769" width="2.625" style="82" customWidth="1"/>
    <col min="770" max="770" width="28" style="82" customWidth="1"/>
    <col min="771" max="783" width="12.625" style="82" customWidth="1"/>
    <col min="784" max="785" width="10.625" style="82" customWidth="1"/>
    <col min="786" max="1023" width="9" style="82"/>
    <col min="1024" max="1024" width="2.125" style="82" customWidth="1"/>
    <col min="1025" max="1025" width="2.625" style="82" customWidth="1"/>
    <col min="1026" max="1026" width="28" style="82" customWidth="1"/>
    <col min="1027" max="1039" width="12.625" style="82" customWidth="1"/>
    <col min="1040" max="1041" width="10.625" style="82" customWidth="1"/>
    <col min="1042" max="1279" width="9" style="82"/>
    <col min="1280" max="1280" width="2.125" style="82" customWidth="1"/>
    <col min="1281" max="1281" width="2.625" style="82" customWidth="1"/>
    <col min="1282" max="1282" width="28" style="82" customWidth="1"/>
    <col min="1283" max="1295" width="12.625" style="82" customWidth="1"/>
    <col min="1296" max="1297" width="10.625" style="82" customWidth="1"/>
    <col min="1298" max="1535" width="9" style="82"/>
    <col min="1536" max="1536" width="2.125" style="82" customWidth="1"/>
    <col min="1537" max="1537" width="2.625" style="82" customWidth="1"/>
    <col min="1538" max="1538" width="28" style="82" customWidth="1"/>
    <col min="1539" max="1551" width="12.625" style="82" customWidth="1"/>
    <col min="1552" max="1553" width="10.625" style="82" customWidth="1"/>
    <col min="1554" max="1791" width="9" style="82"/>
    <col min="1792" max="1792" width="2.125" style="82" customWidth="1"/>
    <col min="1793" max="1793" width="2.625" style="82" customWidth="1"/>
    <col min="1794" max="1794" width="28" style="82" customWidth="1"/>
    <col min="1795" max="1807" width="12.625" style="82" customWidth="1"/>
    <col min="1808" max="1809" width="10.625" style="82" customWidth="1"/>
    <col min="1810" max="2047" width="9" style="82"/>
    <col min="2048" max="2048" width="2.125" style="82" customWidth="1"/>
    <col min="2049" max="2049" width="2.625" style="82" customWidth="1"/>
    <col min="2050" max="2050" width="28" style="82" customWidth="1"/>
    <col min="2051" max="2063" width="12.625" style="82" customWidth="1"/>
    <col min="2064" max="2065" width="10.625" style="82" customWidth="1"/>
    <col min="2066" max="2303" width="9" style="82"/>
    <col min="2304" max="2304" width="2.125" style="82" customWidth="1"/>
    <col min="2305" max="2305" width="2.625" style="82" customWidth="1"/>
    <col min="2306" max="2306" width="28" style="82" customWidth="1"/>
    <col min="2307" max="2319" width="12.625" style="82" customWidth="1"/>
    <col min="2320" max="2321" width="10.625" style="82" customWidth="1"/>
    <col min="2322" max="2559" width="9" style="82"/>
    <col min="2560" max="2560" width="2.125" style="82" customWidth="1"/>
    <col min="2561" max="2561" width="2.625" style="82" customWidth="1"/>
    <col min="2562" max="2562" width="28" style="82" customWidth="1"/>
    <col min="2563" max="2575" width="12.625" style="82" customWidth="1"/>
    <col min="2576" max="2577" width="10.625" style="82" customWidth="1"/>
    <col min="2578" max="2815" width="9" style="82"/>
    <col min="2816" max="2816" width="2.125" style="82" customWidth="1"/>
    <col min="2817" max="2817" width="2.625" style="82" customWidth="1"/>
    <col min="2818" max="2818" width="28" style="82" customWidth="1"/>
    <col min="2819" max="2831" width="12.625" style="82" customWidth="1"/>
    <col min="2832" max="2833" width="10.625" style="82" customWidth="1"/>
    <col min="2834" max="3071" width="9" style="82"/>
    <col min="3072" max="3072" width="2.125" style="82" customWidth="1"/>
    <col min="3073" max="3073" width="2.625" style="82" customWidth="1"/>
    <col min="3074" max="3074" width="28" style="82" customWidth="1"/>
    <col min="3075" max="3087" width="12.625" style="82" customWidth="1"/>
    <col min="3088" max="3089" width="10.625" style="82" customWidth="1"/>
    <col min="3090" max="3327" width="9" style="82"/>
    <col min="3328" max="3328" width="2.125" style="82" customWidth="1"/>
    <col min="3329" max="3329" width="2.625" style="82" customWidth="1"/>
    <col min="3330" max="3330" width="28" style="82" customWidth="1"/>
    <col min="3331" max="3343" width="12.625" style="82" customWidth="1"/>
    <col min="3344" max="3345" width="10.625" style="82" customWidth="1"/>
    <col min="3346" max="3583" width="9" style="82"/>
    <col min="3584" max="3584" width="2.125" style="82" customWidth="1"/>
    <col min="3585" max="3585" width="2.625" style="82" customWidth="1"/>
    <col min="3586" max="3586" width="28" style="82" customWidth="1"/>
    <col min="3587" max="3599" width="12.625" style="82" customWidth="1"/>
    <col min="3600" max="3601" width="10.625" style="82" customWidth="1"/>
    <col min="3602" max="3839" width="9" style="82"/>
    <col min="3840" max="3840" width="2.125" style="82" customWidth="1"/>
    <col min="3841" max="3841" width="2.625" style="82" customWidth="1"/>
    <col min="3842" max="3842" width="28" style="82" customWidth="1"/>
    <col min="3843" max="3855" width="12.625" style="82" customWidth="1"/>
    <col min="3856" max="3857" width="10.625" style="82" customWidth="1"/>
    <col min="3858" max="4095" width="9" style="82"/>
    <col min="4096" max="4096" width="2.125" style="82" customWidth="1"/>
    <col min="4097" max="4097" width="2.625" style="82" customWidth="1"/>
    <col min="4098" max="4098" width="28" style="82" customWidth="1"/>
    <col min="4099" max="4111" width="12.625" style="82" customWidth="1"/>
    <col min="4112" max="4113" width="10.625" style="82" customWidth="1"/>
    <col min="4114" max="4351" width="9" style="82"/>
    <col min="4352" max="4352" width="2.125" style="82" customWidth="1"/>
    <col min="4353" max="4353" width="2.625" style="82" customWidth="1"/>
    <col min="4354" max="4354" width="28" style="82" customWidth="1"/>
    <col min="4355" max="4367" width="12.625" style="82" customWidth="1"/>
    <col min="4368" max="4369" width="10.625" style="82" customWidth="1"/>
    <col min="4370" max="4607" width="9" style="82"/>
    <col min="4608" max="4608" width="2.125" style="82" customWidth="1"/>
    <col min="4609" max="4609" width="2.625" style="82" customWidth="1"/>
    <col min="4610" max="4610" width="28" style="82" customWidth="1"/>
    <col min="4611" max="4623" width="12.625" style="82" customWidth="1"/>
    <col min="4624" max="4625" width="10.625" style="82" customWidth="1"/>
    <col min="4626" max="4863" width="9" style="82"/>
    <col min="4864" max="4864" width="2.125" style="82" customWidth="1"/>
    <col min="4865" max="4865" width="2.625" style="82" customWidth="1"/>
    <col min="4866" max="4866" width="28" style="82" customWidth="1"/>
    <col min="4867" max="4879" width="12.625" style="82" customWidth="1"/>
    <col min="4880" max="4881" width="10.625" style="82" customWidth="1"/>
    <col min="4882" max="5119" width="9" style="82"/>
    <col min="5120" max="5120" width="2.125" style="82" customWidth="1"/>
    <col min="5121" max="5121" width="2.625" style="82" customWidth="1"/>
    <col min="5122" max="5122" width="28" style="82" customWidth="1"/>
    <col min="5123" max="5135" width="12.625" style="82" customWidth="1"/>
    <col min="5136" max="5137" width="10.625" style="82" customWidth="1"/>
    <col min="5138" max="5375" width="9" style="82"/>
    <col min="5376" max="5376" width="2.125" style="82" customWidth="1"/>
    <col min="5377" max="5377" width="2.625" style="82" customWidth="1"/>
    <col min="5378" max="5378" width="28" style="82" customWidth="1"/>
    <col min="5379" max="5391" width="12.625" style="82" customWidth="1"/>
    <col min="5392" max="5393" width="10.625" style="82" customWidth="1"/>
    <col min="5394" max="5631" width="9" style="82"/>
    <col min="5632" max="5632" width="2.125" style="82" customWidth="1"/>
    <col min="5633" max="5633" width="2.625" style="82" customWidth="1"/>
    <col min="5634" max="5634" width="28" style="82" customWidth="1"/>
    <col min="5635" max="5647" width="12.625" style="82" customWidth="1"/>
    <col min="5648" max="5649" width="10.625" style="82" customWidth="1"/>
    <col min="5650" max="5887" width="9" style="82"/>
    <col min="5888" max="5888" width="2.125" style="82" customWidth="1"/>
    <col min="5889" max="5889" width="2.625" style="82" customWidth="1"/>
    <col min="5890" max="5890" width="28" style="82" customWidth="1"/>
    <col min="5891" max="5903" width="12.625" style="82" customWidth="1"/>
    <col min="5904" max="5905" width="10.625" style="82" customWidth="1"/>
    <col min="5906" max="6143" width="9" style="82"/>
    <col min="6144" max="6144" width="2.125" style="82" customWidth="1"/>
    <col min="6145" max="6145" width="2.625" style="82" customWidth="1"/>
    <col min="6146" max="6146" width="28" style="82" customWidth="1"/>
    <col min="6147" max="6159" width="12.625" style="82" customWidth="1"/>
    <col min="6160" max="6161" width="10.625" style="82" customWidth="1"/>
    <col min="6162" max="6399" width="9" style="82"/>
    <col min="6400" max="6400" width="2.125" style="82" customWidth="1"/>
    <col min="6401" max="6401" width="2.625" style="82" customWidth="1"/>
    <col min="6402" max="6402" width="28" style="82" customWidth="1"/>
    <col min="6403" max="6415" width="12.625" style="82" customWidth="1"/>
    <col min="6416" max="6417" width="10.625" style="82" customWidth="1"/>
    <col min="6418" max="6655" width="9" style="82"/>
    <col min="6656" max="6656" width="2.125" style="82" customWidth="1"/>
    <col min="6657" max="6657" width="2.625" style="82" customWidth="1"/>
    <col min="6658" max="6658" width="28" style="82" customWidth="1"/>
    <col min="6659" max="6671" width="12.625" style="82" customWidth="1"/>
    <col min="6672" max="6673" width="10.625" style="82" customWidth="1"/>
    <col min="6674" max="6911" width="9" style="82"/>
    <col min="6912" max="6912" width="2.125" style="82" customWidth="1"/>
    <col min="6913" max="6913" width="2.625" style="82" customWidth="1"/>
    <col min="6914" max="6914" width="28" style="82" customWidth="1"/>
    <col min="6915" max="6927" width="12.625" style="82" customWidth="1"/>
    <col min="6928" max="6929" width="10.625" style="82" customWidth="1"/>
    <col min="6930" max="7167" width="9" style="82"/>
    <col min="7168" max="7168" width="2.125" style="82" customWidth="1"/>
    <col min="7169" max="7169" width="2.625" style="82" customWidth="1"/>
    <col min="7170" max="7170" width="28" style="82" customWidth="1"/>
    <col min="7171" max="7183" width="12.625" style="82" customWidth="1"/>
    <col min="7184" max="7185" width="10.625" style="82" customWidth="1"/>
    <col min="7186" max="7423" width="9" style="82"/>
    <col min="7424" max="7424" width="2.125" style="82" customWidth="1"/>
    <col min="7425" max="7425" width="2.625" style="82" customWidth="1"/>
    <col min="7426" max="7426" width="28" style="82" customWidth="1"/>
    <col min="7427" max="7439" width="12.625" style="82" customWidth="1"/>
    <col min="7440" max="7441" width="10.625" style="82" customWidth="1"/>
    <col min="7442" max="7679" width="9" style="82"/>
    <col min="7680" max="7680" width="2.125" style="82" customWidth="1"/>
    <col min="7681" max="7681" width="2.625" style="82" customWidth="1"/>
    <col min="7682" max="7682" width="28" style="82" customWidth="1"/>
    <col min="7683" max="7695" width="12.625" style="82" customWidth="1"/>
    <col min="7696" max="7697" width="10.625" style="82" customWidth="1"/>
    <col min="7698" max="7935" width="9" style="82"/>
    <col min="7936" max="7936" width="2.125" style="82" customWidth="1"/>
    <col min="7937" max="7937" width="2.625" style="82" customWidth="1"/>
    <col min="7938" max="7938" width="28" style="82" customWidth="1"/>
    <col min="7939" max="7951" width="12.625" style="82" customWidth="1"/>
    <col min="7952" max="7953" width="10.625" style="82" customWidth="1"/>
    <col min="7954" max="8191" width="9" style="82"/>
    <col min="8192" max="8192" width="2.125" style="82" customWidth="1"/>
    <col min="8193" max="8193" width="2.625" style="82" customWidth="1"/>
    <col min="8194" max="8194" width="28" style="82" customWidth="1"/>
    <col min="8195" max="8207" width="12.625" style="82" customWidth="1"/>
    <col min="8208" max="8209" width="10.625" style="82" customWidth="1"/>
    <col min="8210" max="8447" width="9" style="82"/>
    <col min="8448" max="8448" width="2.125" style="82" customWidth="1"/>
    <col min="8449" max="8449" width="2.625" style="82" customWidth="1"/>
    <col min="8450" max="8450" width="28" style="82" customWidth="1"/>
    <col min="8451" max="8463" width="12.625" style="82" customWidth="1"/>
    <col min="8464" max="8465" width="10.625" style="82" customWidth="1"/>
    <col min="8466" max="8703" width="9" style="82"/>
    <col min="8704" max="8704" width="2.125" style="82" customWidth="1"/>
    <col min="8705" max="8705" width="2.625" style="82" customWidth="1"/>
    <col min="8706" max="8706" width="28" style="82" customWidth="1"/>
    <col min="8707" max="8719" width="12.625" style="82" customWidth="1"/>
    <col min="8720" max="8721" width="10.625" style="82" customWidth="1"/>
    <col min="8722" max="8959" width="9" style="82"/>
    <col min="8960" max="8960" width="2.125" style="82" customWidth="1"/>
    <col min="8961" max="8961" width="2.625" style="82" customWidth="1"/>
    <col min="8962" max="8962" width="28" style="82" customWidth="1"/>
    <col min="8963" max="8975" width="12.625" style="82" customWidth="1"/>
    <col min="8976" max="8977" width="10.625" style="82" customWidth="1"/>
    <col min="8978" max="9215" width="9" style="82"/>
    <col min="9216" max="9216" width="2.125" style="82" customWidth="1"/>
    <col min="9217" max="9217" width="2.625" style="82" customWidth="1"/>
    <col min="9218" max="9218" width="28" style="82" customWidth="1"/>
    <col min="9219" max="9231" width="12.625" style="82" customWidth="1"/>
    <col min="9232" max="9233" width="10.625" style="82" customWidth="1"/>
    <col min="9234" max="9471" width="9" style="82"/>
    <col min="9472" max="9472" width="2.125" style="82" customWidth="1"/>
    <col min="9473" max="9473" width="2.625" style="82" customWidth="1"/>
    <col min="9474" max="9474" width="28" style="82" customWidth="1"/>
    <col min="9475" max="9487" width="12.625" style="82" customWidth="1"/>
    <col min="9488" max="9489" width="10.625" style="82" customWidth="1"/>
    <col min="9490" max="9727" width="9" style="82"/>
    <col min="9728" max="9728" width="2.125" style="82" customWidth="1"/>
    <col min="9729" max="9729" width="2.625" style="82" customWidth="1"/>
    <col min="9730" max="9730" width="28" style="82" customWidth="1"/>
    <col min="9731" max="9743" width="12.625" style="82" customWidth="1"/>
    <col min="9744" max="9745" width="10.625" style="82" customWidth="1"/>
    <col min="9746" max="9983" width="9" style="82"/>
    <col min="9984" max="9984" width="2.125" style="82" customWidth="1"/>
    <col min="9985" max="9985" width="2.625" style="82" customWidth="1"/>
    <col min="9986" max="9986" width="28" style="82" customWidth="1"/>
    <col min="9987" max="9999" width="12.625" style="82" customWidth="1"/>
    <col min="10000" max="10001" width="10.625" style="82" customWidth="1"/>
    <col min="10002" max="10239" width="9" style="82"/>
    <col min="10240" max="10240" width="2.125" style="82" customWidth="1"/>
    <col min="10241" max="10241" width="2.625" style="82" customWidth="1"/>
    <col min="10242" max="10242" width="28" style="82" customWidth="1"/>
    <col min="10243" max="10255" width="12.625" style="82" customWidth="1"/>
    <col min="10256" max="10257" width="10.625" style="82" customWidth="1"/>
    <col min="10258" max="10495" width="9" style="82"/>
    <col min="10496" max="10496" width="2.125" style="82" customWidth="1"/>
    <col min="10497" max="10497" width="2.625" style="82" customWidth="1"/>
    <col min="10498" max="10498" width="28" style="82" customWidth="1"/>
    <col min="10499" max="10511" width="12.625" style="82" customWidth="1"/>
    <col min="10512" max="10513" width="10.625" style="82" customWidth="1"/>
    <col min="10514" max="10751" width="9" style="82"/>
    <col min="10752" max="10752" width="2.125" style="82" customWidth="1"/>
    <col min="10753" max="10753" width="2.625" style="82" customWidth="1"/>
    <col min="10754" max="10754" width="28" style="82" customWidth="1"/>
    <col min="10755" max="10767" width="12.625" style="82" customWidth="1"/>
    <col min="10768" max="10769" width="10.625" style="82" customWidth="1"/>
    <col min="10770" max="11007" width="9" style="82"/>
    <col min="11008" max="11008" width="2.125" style="82" customWidth="1"/>
    <col min="11009" max="11009" width="2.625" style="82" customWidth="1"/>
    <col min="11010" max="11010" width="28" style="82" customWidth="1"/>
    <col min="11011" max="11023" width="12.625" style="82" customWidth="1"/>
    <col min="11024" max="11025" width="10.625" style="82" customWidth="1"/>
    <col min="11026" max="11263" width="9" style="82"/>
    <col min="11264" max="11264" width="2.125" style="82" customWidth="1"/>
    <col min="11265" max="11265" width="2.625" style="82" customWidth="1"/>
    <col min="11266" max="11266" width="28" style="82" customWidth="1"/>
    <col min="11267" max="11279" width="12.625" style="82" customWidth="1"/>
    <col min="11280" max="11281" width="10.625" style="82" customWidth="1"/>
    <col min="11282" max="11519" width="9" style="82"/>
    <col min="11520" max="11520" width="2.125" style="82" customWidth="1"/>
    <col min="11521" max="11521" width="2.625" style="82" customWidth="1"/>
    <col min="11522" max="11522" width="28" style="82" customWidth="1"/>
    <col min="11523" max="11535" width="12.625" style="82" customWidth="1"/>
    <col min="11536" max="11537" width="10.625" style="82" customWidth="1"/>
    <col min="11538" max="11775" width="9" style="82"/>
    <col min="11776" max="11776" width="2.125" style="82" customWidth="1"/>
    <col min="11777" max="11777" width="2.625" style="82" customWidth="1"/>
    <col min="11778" max="11778" width="28" style="82" customWidth="1"/>
    <col min="11779" max="11791" width="12.625" style="82" customWidth="1"/>
    <col min="11792" max="11793" width="10.625" style="82" customWidth="1"/>
    <col min="11794" max="12031" width="9" style="82"/>
    <col min="12032" max="12032" width="2.125" style="82" customWidth="1"/>
    <col min="12033" max="12033" width="2.625" style="82" customWidth="1"/>
    <col min="12034" max="12034" width="28" style="82" customWidth="1"/>
    <col min="12035" max="12047" width="12.625" style="82" customWidth="1"/>
    <col min="12048" max="12049" width="10.625" style="82" customWidth="1"/>
    <col min="12050" max="12287" width="9" style="82"/>
    <col min="12288" max="12288" width="2.125" style="82" customWidth="1"/>
    <col min="12289" max="12289" width="2.625" style="82" customWidth="1"/>
    <col min="12290" max="12290" width="28" style="82" customWidth="1"/>
    <col min="12291" max="12303" width="12.625" style="82" customWidth="1"/>
    <col min="12304" max="12305" width="10.625" style="82" customWidth="1"/>
    <col min="12306" max="12543" width="9" style="82"/>
    <col min="12544" max="12544" width="2.125" style="82" customWidth="1"/>
    <col min="12545" max="12545" width="2.625" style="82" customWidth="1"/>
    <col min="12546" max="12546" width="28" style="82" customWidth="1"/>
    <col min="12547" max="12559" width="12.625" style="82" customWidth="1"/>
    <col min="12560" max="12561" width="10.625" style="82" customWidth="1"/>
    <col min="12562" max="12799" width="9" style="82"/>
    <col min="12800" max="12800" width="2.125" style="82" customWidth="1"/>
    <col min="12801" max="12801" width="2.625" style="82" customWidth="1"/>
    <col min="12802" max="12802" width="28" style="82" customWidth="1"/>
    <col min="12803" max="12815" width="12.625" style="82" customWidth="1"/>
    <col min="12816" max="12817" width="10.625" style="82" customWidth="1"/>
    <col min="12818" max="13055" width="9" style="82"/>
    <col min="13056" max="13056" width="2.125" style="82" customWidth="1"/>
    <col min="13057" max="13057" width="2.625" style="82" customWidth="1"/>
    <col min="13058" max="13058" width="28" style="82" customWidth="1"/>
    <col min="13059" max="13071" width="12.625" style="82" customWidth="1"/>
    <col min="13072" max="13073" width="10.625" style="82" customWidth="1"/>
    <col min="13074" max="13311" width="9" style="82"/>
    <col min="13312" max="13312" width="2.125" style="82" customWidth="1"/>
    <col min="13313" max="13313" width="2.625" style="82" customWidth="1"/>
    <col min="13314" max="13314" width="28" style="82" customWidth="1"/>
    <col min="13315" max="13327" width="12.625" style="82" customWidth="1"/>
    <col min="13328" max="13329" width="10.625" style="82" customWidth="1"/>
    <col min="13330" max="13567" width="9" style="82"/>
    <col min="13568" max="13568" width="2.125" style="82" customWidth="1"/>
    <col min="13569" max="13569" width="2.625" style="82" customWidth="1"/>
    <col min="13570" max="13570" width="28" style="82" customWidth="1"/>
    <col min="13571" max="13583" width="12.625" style="82" customWidth="1"/>
    <col min="13584" max="13585" width="10.625" style="82" customWidth="1"/>
    <col min="13586" max="13823" width="9" style="82"/>
    <col min="13824" max="13824" width="2.125" style="82" customWidth="1"/>
    <col min="13825" max="13825" width="2.625" style="82" customWidth="1"/>
    <col min="13826" max="13826" width="28" style="82" customWidth="1"/>
    <col min="13827" max="13839" width="12.625" style="82" customWidth="1"/>
    <col min="13840" max="13841" width="10.625" style="82" customWidth="1"/>
    <col min="13842" max="14079" width="9" style="82"/>
    <col min="14080" max="14080" width="2.125" style="82" customWidth="1"/>
    <col min="14081" max="14081" width="2.625" style="82" customWidth="1"/>
    <col min="14082" max="14082" width="28" style="82" customWidth="1"/>
    <col min="14083" max="14095" width="12.625" style="82" customWidth="1"/>
    <col min="14096" max="14097" width="10.625" style="82" customWidth="1"/>
    <col min="14098" max="14335" width="9" style="82"/>
    <col min="14336" max="14336" width="2.125" style="82" customWidth="1"/>
    <col min="14337" max="14337" width="2.625" style="82" customWidth="1"/>
    <col min="14338" max="14338" width="28" style="82" customWidth="1"/>
    <col min="14339" max="14351" width="12.625" style="82" customWidth="1"/>
    <col min="14352" max="14353" width="10.625" style="82" customWidth="1"/>
    <col min="14354" max="14591" width="9" style="82"/>
    <col min="14592" max="14592" width="2.125" style="82" customWidth="1"/>
    <col min="14593" max="14593" width="2.625" style="82" customWidth="1"/>
    <col min="14594" max="14594" width="28" style="82" customWidth="1"/>
    <col min="14595" max="14607" width="12.625" style="82" customWidth="1"/>
    <col min="14608" max="14609" width="10.625" style="82" customWidth="1"/>
    <col min="14610" max="14847" width="9" style="82"/>
    <col min="14848" max="14848" width="2.125" style="82" customWidth="1"/>
    <col min="14849" max="14849" width="2.625" style="82" customWidth="1"/>
    <col min="14850" max="14850" width="28" style="82" customWidth="1"/>
    <col min="14851" max="14863" width="12.625" style="82" customWidth="1"/>
    <col min="14864" max="14865" width="10.625" style="82" customWidth="1"/>
    <col min="14866" max="15103" width="9" style="82"/>
    <col min="15104" max="15104" width="2.125" style="82" customWidth="1"/>
    <col min="15105" max="15105" width="2.625" style="82" customWidth="1"/>
    <col min="15106" max="15106" width="28" style="82" customWidth="1"/>
    <col min="15107" max="15119" width="12.625" style="82" customWidth="1"/>
    <col min="15120" max="15121" width="10.625" style="82" customWidth="1"/>
    <col min="15122" max="15359" width="9" style="82"/>
    <col min="15360" max="15360" width="2.125" style="82" customWidth="1"/>
    <col min="15361" max="15361" width="2.625" style="82" customWidth="1"/>
    <col min="15362" max="15362" width="28" style="82" customWidth="1"/>
    <col min="15363" max="15375" width="12.625" style="82" customWidth="1"/>
    <col min="15376" max="15377" width="10.625" style="82" customWidth="1"/>
    <col min="15378" max="15615" width="9" style="82"/>
    <col min="15616" max="15616" width="2.125" style="82" customWidth="1"/>
    <col min="15617" max="15617" width="2.625" style="82" customWidth="1"/>
    <col min="15618" max="15618" width="28" style="82" customWidth="1"/>
    <col min="15619" max="15631" width="12.625" style="82" customWidth="1"/>
    <col min="15632" max="15633" width="10.625" style="82" customWidth="1"/>
    <col min="15634" max="15871" width="9" style="82"/>
    <col min="15872" max="15872" width="2.125" style="82" customWidth="1"/>
    <col min="15873" max="15873" width="2.625" style="82" customWidth="1"/>
    <col min="15874" max="15874" width="28" style="82" customWidth="1"/>
    <col min="15875" max="15887" width="12.625" style="82" customWidth="1"/>
    <col min="15888" max="15889" width="10.625" style="82" customWidth="1"/>
    <col min="15890" max="16127" width="9" style="82"/>
    <col min="16128" max="16128" width="2.125" style="82" customWidth="1"/>
    <col min="16129" max="16129" width="2.625" style="82" customWidth="1"/>
    <col min="16130" max="16130" width="28" style="82" customWidth="1"/>
    <col min="16131" max="16143" width="12.625" style="82" customWidth="1"/>
    <col min="16144" max="16145" width="10.625" style="82" customWidth="1"/>
    <col min="16146" max="16384" width="9" style="82"/>
  </cols>
  <sheetData>
    <row r="1" spans="1:17" ht="17.25" customHeight="1" x14ac:dyDescent="0.15">
      <c r="P1" s="2" t="s">
        <v>269</v>
      </c>
    </row>
    <row r="2" spans="1:17" ht="15" customHeight="1" x14ac:dyDescent="0.15">
      <c r="B2" s="491" t="s">
        <v>210</v>
      </c>
    </row>
    <row r="3" spans="1:17" ht="15" customHeight="1" x14ac:dyDescent="0.15">
      <c r="B3" s="491"/>
    </row>
    <row r="4" spans="1:17" ht="15" customHeight="1" thickBot="1" x14ac:dyDescent="0.2">
      <c r="O4" s="196" t="s">
        <v>12</v>
      </c>
      <c r="P4" s="4"/>
    </row>
    <row r="5" spans="1:17" ht="15" customHeight="1" x14ac:dyDescent="0.15">
      <c r="B5" s="492"/>
      <c r="C5" s="493" t="s">
        <v>211</v>
      </c>
      <c r="D5" s="546">
        <v>43952</v>
      </c>
      <c r="E5" s="547">
        <f>D5+182.5</f>
        <v>44134.5</v>
      </c>
      <c r="F5" s="547">
        <f t="shared" ref="F5:O5" si="0">E5+182.5</f>
        <v>44317</v>
      </c>
      <c r="G5" s="547">
        <f t="shared" si="0"/>
        <v>44499.5</v>
      </c>
      <c r="H5" s="547">
        <f t="shared" si="0"/>
        <v>44682</v>
      </c>
      <c r="I5" s="547">
        <f t="shared" si="0"/>
        <v>44864.5</v>
      </c>
      <c r="J5" s="547">
        <f t="shared" si="0"/>
        <v>45047</v>
      </c>
      <c r="K5" s="547">
        <f t="shared" si="0"/>
        <v>45229.5</v>
      </c>
      <c r="L5" s="547">
        <f t="shared" si="0"/>
        <v>45412</v>
      </c>
      <c r="M5" s="547">
        <f t="shared" si="0"/>
        <v>45594.5</v>
      </c>
      <c r="N5" s="547">
        <f t="shared" si="0"/>
        <v>45777</v>
      </c>
      <c r="O5" s="566">
        <f t="shared" si="0"/>
        <v>45959.5</v>
      </c>
      <c r="P5" s="494"/>
      <c r="Q5" s="195"/>
    </row>
    <row r="6" spans="1:17" ht="15" customHeight="1" thickBot="1" x14ac:dyDescent="0.2">
      <c r="B6" s="495"/>
      <c r="C6" s="496"/>
      <c r="D6" s="498" t="s">
        <v>94</v>
      </c>
      <c r="E6" s="497" t="s">
        <v>96</v>
      </c>
      <c r="F6" s="498" t="s">
        <v>94</v>
      </c>
      <c r="G6" s="498" t="s">
        <v>96</v>
      </c>
      <c r="H6" s="498" t="s">
        <v>94</v>
      </c>
      <c r="I6" s="498" t="s">
        <v>96</v>
      </c>
      <c r="J6" s="498" t="s">
        <v>94</v>
      </c>
      <c r="K6" s="498" t="s">
        <v>96</v>
      </c>
      <c r="L6" s="498" t="s">
        <v>94</v>
      </c>
      <c r="M6" s="498" t="s">
        <v>96</v>
      </c>
      <c r="N6" s="498" t="s">
        <v>94</v>
      </c>
      <c r="O6" s="567" t="s">
        <v>96</v>
      </c>
      <c r="P6" s="494"/>
      <c r="Q6" s="195"/>
    </row>
    <row r="7" spans="1:17" ht="15" customHeight="1" thickTop="1" x14ac:dyDescent="0.15">
      <c r="B7" s="499" t="s">
        <v>49</v>
      </c>
      <c r="C7" s="500"/>
      <c r="D7" s="501"/>
      <c r="E7" s="565"/>
      <c r="F7" s="565"/>
      <c r="G7" s="565"/>
      <c r="H7" s="565"/>
      <c r="I7" s="565"/>
      <c r="J7" s="565"/>
      <c r="K7" s="565"/>
      <c r="L7" s="565"/>
      <c r="M7" s="565"/>
      <c r="N7" s="565"/>
      <c r="O7" s="568"/>
      <c r="P7" s="195"/>
      <c r="Q7" s="195"/>
    </row>
    <row r="8" spans="1:17" ht="15" customHeight="1" thickBot="1" x14ac:dyDescent="0.2">
      <c r="B8" s="502" t="s">
        <v>48</v>
      </c>
      <c r="C8" s="503"/>
      <c r="D8" s="513"/>
      <c r="E8" s="504"/>
      <c r="F8" s="505"/>
      <c r="G8" s="504"/>
      <c r="H8" s="505"/>
      <c r="I8" s="504"/>
      <c r="J8" s="505"/>
      <c r="K8" s="504"/>
      <c r="L8" s="505"/>
      <c r="M8" s="504"/>
      <c r="N8" s="505"/>
      <c r="O8" s="569"/>
      <c r="P8" s="195"/>
      <c r="Q8" s="195"/>
    </row>
    <row r="9" spans="1:17" ht="15" customHeight="1" thickTop="1" thickBot="1" x14ac:dyDescent="0.2">
      <c r="A9" s="82" t="s">
        <v>301</v>
      </c>
      <c r="B9" s="506" t="s">
        <v>13</v>
      </c>
      <c r="C9" s="507"/>
      <c r="D9" s="506"/>
      <c r="E9" s="508"/>
      <c r="F9" s="509"/>
      <c r="G9" s="508"/>
      <c r="H9" s="509"/>
      <c r="I9" s="508"/>
      <c r="J9" s="509"/>
      <c r="K9" s="508"/>
      <c r="L9" s="509"/>
      <c r="M9" s="508"/>
      <c r="N9" s="509"/>
      <c r="O9" s="507"/>
      <c r="P9" s="195"/>
      <c r="Q9" s="195"/>
    </row>
    <row r="10" spans="1:17" ht="15" customHeight="1" x14ac:dyDescent="0.15">
      <c r="B10" s="195"/>
      <c r="C10" s="195"/>
      <c r="D10" s="195"/>
      <c r="E10" s="195"/>
      <c r="F10" s="195"/>
      <c r="G10" s="195"/>
      <c r="H10" s="195"/>
      <c r="I10" s="195"/>
      <c r="J10" s="195"/>
      <c r="K10" s="195"/>
      <c r="L10" s="195"/>
      <c r="M10" s="195"/>
      <c r="N10" s="195"/>
      <c r="O10" s="195"/>
      <c r="P10" s="195"/>
      <c r="Q10" s="195"/>
    </row>
    <row r="11" spans="1:17" ht="15" customHeight="1" thickBot="1" x14ac:dyDescent="0.2">
      <c r="B11" s="195"/>
      <c r="C11" s="195"/>
      <c r="D11" s="195"/>
      <c r="F11" s="195"/>
      <c r="H11" s="195"/>
      <c r="J11" s="195"/>
      <c r="L11" s="195"/>
      <c r="M11" s="4" t="s">
        <v>12</v>
      </c>
    </row>
    <row r="12" spans="1:17" ht="15" customHeight="1" x14ac:dyDescent="0.15">
      <c r="B12" s="492"/>
      <c r="C12" s="493" t="s">
        <v>211</v>
      </c>
      <c r="D12" s="546">
        <v>46023</v>
      </c>
      <c r="E12" s="547">
        <f>D12+182.5</f>
        <v>46205.5</v>
      </c>
      <c r="F12" s="547">
        <f t="shared" ref="F12" si="1">E12+182.5</f>
        <v>46388</v>
      </c>
      <c r="G12" s="547">
        <f t="shared" ref="G12" si="2">F12+182.5</f>
        <v>46570.5</v>
      </c>
      <c r="H12" s="547">
        <f t="shared" ref="H12" si="3">G12+182.5</f>
        <v>46753</v>
      </c>
      <c r="I12" s="547">
        <f t="shared" ref="I12" si="4">H12+182.5</f>
        <v>46935.5</v>
      </c>
      <c r="J12" s="547">
        <f t="shared" ref="J12" si="5">I12+182.5</f>
        <v>47118</v>
      </c>
      <c r="K12" s="547">
        <f t="shared" ref="K12" si="6">J12+182.5</f>
        <v>47300.5</v>
      </c>
      <c r="L12" s="547">
        <f t="shared" ref="L12" si="7">K12+182.5</f>
        <v>47483</v>
      </c>
      <c r="M12" s="510"/>
    </row>
    <row r="13" spans="1:17" ht="15" customHeight="1" thickBot="1" x14ac:dyDescent="0.2">
      <c r="B13" s="495"/>
      <c r="C13" s="496"/>
      <c r="D13" s="498" t="s">
        <v>94</v>
      </c>
      <c r="E13" s="497" t="s">
        <v>96</v>
      </c>
      <c r="F13" s="498" t="s">
        <v>94</v>
      </c>
      <c r="G13" s="498" t="s">
        <v>96</v>
      </c>
      <c r="H13" s="498" t="s">
        <v>94</v>
      </c>
      <c r="I13" s="498" t="s">
        <v>96</v>
      </c>
      <c r="J13" s="498" t="s">
        <v>94</v>
      </c>
      <c r="K13" s="498" t="s">
        <v>96</v>
      </c>
      <c r="L13" s="498" t="s">
        <v>94</v>
      </c>
      <c r="M13" s="511" t="s">
        <v>13</v>
      </c>
    </row>
    <row r="14" spans="1:17" ht="15" customHeight="1" thickTop="1" x14ac:dyDescent="0.15">
      <c r="B14" s="499" t="s">
        <v>49</v>
      </c>
      <c r="C14" s="500"/>
      <c r="D14" s="501"/>
      <c r="E14" s="565"/>
      <c r="F14" s="565"/>
      <c r="G14" s="565"/>
      <c r="H14" s="565"/>
      <c r="I14" s="565"/>
      <c r="J14" s="565"/>
      <c r="K14" s="565"/>
      <c r="L14" s="568"/>
      <c r="M14" s="512"/>
    </row>
    <row r="15" spans="1:17" ht="15" customHeight="1" thickBot="1" x14ac:dyDescent="0.2">
      <c r="B15" s="502" t="s">
        <v>48</v>
      </c>
      <c r="C15" s="503"/>
      <c r="D15" s="513"/>
      <c r="E15" s="504"/>
      <c r="F15" s="514"/>
      <c r="G15" s="504"/>
      <c r="H15" s="514"/>
      <c r="I15" s="504"/>
      <c r="J15" s="514"/>
      <c r="K15" s="504"/>
      <c r="L15" s="514"/>
      <c r="M15" s="515"/>
    </row>
    <row r="16" spans="1:17" ht="15" customHeight="1" thickTop="1" thickBot="1" x14ac:dyDescent="0.2">
      <c r="B16" s="506" t="s">
        <v>13</v>
      </c>
      <c r="C16" s="507"/>
      <c r="D16" s="506"/>
      <c r="E16" s="508"/>
      <c r="F16" s="508"/>
      <c r="G16" s="509"/>
      <c r="H16" s="508"/>
      <c r="I16" s="509"/>
      <c r="J16" s="508"/>
      <c r="K16" s="509"/>
      <c r="L16" s="508"/>
      <c r="M16" s="516"/>
    </row>
    <row r="17" spans="2:14" ht="15" customHeight="1" x14ac:dyDescent="0.15">
      <c r="B17" s="195"/>
      <c r="C17" s="195"/>
      <c r="D17" s="195"/>
      <c r="F17" s="195"/>
      <c r="H17" s="195"/>
      <c r="J17" s="195"/>
      <c r="L17" s="195"/>
    </row>
    <row r="18" spans="2:14" ht="15" customHeight="1" x14ac:dyDescent="0.15">
      <c r="B18" s="195" t="s">
        <v>243</v>
      </c>
      <c r="C18" s="195"/>
      <c r="D18" s="195"/>
      <c r="F18" s="195"/>
      <c r="H18" s="195"/>
      <c r="J18" s="195"/>
      <c r="L18" s="195"/>
      <c r="N18" s="195"/>
    </row>
    <row r="19" spans="2:14" ht="15" customHeight="1" x14ac:dyDescent="0.15">
      <c r="B19" s="195" t="s">
        <v>458</v>
      </c>
      <c r="C19" s="195"/>
      <c r="D19" s="195"/>
      <c r="F19" s="195"/>
      <c r="H19" s="195"/>
      <c r="J19" s="195"/>
      <c r="L19" s="195"/>
      <c r="N19" s="195"/>
    </row>
    <row r="20" spans="2:14" ht="15" customHeight="1" x14ac:dyDescent="0.15">
      <c r="B20" s="82" t="s">
        <v>212</v>
      </c>
      <c r="C20" s="195" t="s">
        <v>459</v>
      </c>
    </row>
    <row r="21" spans="2:14" ht="15" customHeight="1" x14ac:dyDescent="0.15">
      <c r="B21" s="195"/>
      <c r="C21" s="195" t="s">
        <v>213</v>
      </c>
    </row>
    <row r="22" spans="2:14" ht="15" customHeight="1" x14ac:dyDescent="0.15">
      <c r="B22" s="195"/>
      <c r="C22" s="195"/>
    </row>
    <row r="23" spans="2:14" ht="15" customHeight="1" x14ac:dyDescent="0.15">
      <c r="B23" s="195"/>
      <c r="C23" s="195"/>
    </row>
    <row r="24" spans="2:14" ht="15" customHeight="1" x14ac:dyDescent="0.15">
      <c r="B24" s="195"/>
      <c r="C24" s="195"/>
    </row>
    <row r="25" spans="2:14" ht="15" customHeight="1" x14ac:dyDescent="0.15">
      <c r="B25" s="195"/>
      <c r="C25" s="195"/>
    </row>
    <row r="26" spans="2:14" ht="15" customHeight="1" x14ac:dyDescent="0.15">
      <c r="B26" s="195"/>
      <c r="C26" s="195"/>
    </row>
    <row r="27" spans="2:14" ht="15" customHeight="1" x14ac:dyDescent="0.15">
      <c r="B27" s="195"/>
      <c r="C27" s="195"/>
    </row>
    <row r="28" spans="2:14" ht="15" customHeight="1" x14ac:dyDescent="0.15">
      <c r="B28" s="195"/>
      <c r="C28" s="195"/>
    </row>
    <row r="29" spans="2:14" ht="15" customHeight="1" x14ac:dyDescent="0.15">
      <c r="B29" s="195"/>
      <c r="C29" s="195"/>
    </row>
    <row r="30" spans="2:14" ht="15" customHeight="1" x14ac:dyDescent="0.15">
      <c r="B30" s="195"/>
      <c r="C30" s="195"/>
    </row>
    <row r="31" spans="2:14" ht="15" customHeight="1" x14ac:dyDescent="0.15">
      <c r="B31" s="195"/>
      <c r="C31" s="195"/>
    </row>
    <row r="32" spans="2:14" ht="15" customHeight="1" x14ac:dyDescent="0.15">
      <c r="B32" s="195"/>
      <c r="C32" s="195"/>
    </row>
    <row r="33" spans="2:3" ht="15" customHeight="1" x14ac:dyDescent="0.15">
      <c r="B33" s="195"/>
      <c r="C33" s="195"/>
    </row>
    <row r="34" spans="2:3" ht="15" customHeight="1" x14ac:dyDescent="0.15">
      <c r="B34" s="195"/>
      <c r="C34" s="195"/>
    </row>
    <row r="35" spans="2:3" ht="15" customHeight="1" x14ac:dyDescent="0.15">
      <c r="B35" s="195"/>
      <c r="C35" s="195"/>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showZeros="0" zoomScale="70" zoomScaleNormal="70" zoomScaleSheetLayoutView="85" workbookViewId="0">
      <selection activeCell="A104" sqref="A104:B143"/>
    </sheetView>
  </sheetViews>
  <sheetFormatPr defaultColWidth="7.875" defaultRowHeight="13.5" customHeight="1" x14ac:dyDescent="0.15"/>
  <cols>
    <col min="1" max="1" width="7.25" style="84" customWidth="1"/>
    <col min="2" max="2" width="11.5" style="84" customWidth="1"/>
    <col min="3" max="4" width="5.875" style="84" customWidth="1"/>
    <col min="5" max="10" width="5.875" style="83" customWidth="1"/>
    <col min="11" max="11" width="6.25" style="83" bestFit="1" customWidth="1"/>
    <col min="12" max="12" width="5.875" style="84" customWidth="1"/>
    <col min="13" max="20" width="5.875" style="83" customWidth="1"/>
    <col min="21" max="16384" width="7.875" style="83"/>
  </cols>
  <sheetData>
    <row r="1" spans="1:20" ht="13.5" customHeight="1" x14ac:dyDescent="0.15">
      <c r="T1" s="92" t="s">
        <v>249</v>
      </c>
    </row>
    <row r="2" spans="1:20" ht="13.5" customHeight="1" x14ac:dyDescent="0.15">
      <c r="A2" s="91" t="s">
        <v>62</v>
      </c>
    </row>
    <row r="3" spans="1:20" ht="13.5" customHeight="1" x14ac:dyDescent="0.15">
      <c r="A3" s="83"/>
      <c r="K3" s="198" t="s">
        <v>204</v>
      </c>
    </row>
    <row r="4" spans="1:20" ht="13.5" customHeight="1" x14ac:dyDescent="0.15">
      <c r="A4" s="694" t="s">
        <v>251</v>
      </c>
      <c r="B4" s="697" t="s">
        <v>252</v>
      </c>
      <c r="C4" s="699" t="s">
        <v>297</v>
      </c>
      <c r="D4" s="700"/>
      <c r="E4" s="700"/>
      <c r="F4" s="700"/>
      <c r="G4" s="700"/>
      <c r="H4" s="700"/>
      <c r="I4" s="700"/>
      <c r="J4" s="701"/>
      <c r="K4" s="702" t="s">
        <v>61</v>
      </c>
      <c r="L4" s="703"/>
      <c r="M4" s="703"/>
      <c r="N4" s="703"/>
      <c r="O4" s="703"/>
      <c r="P4" s="703"/>
      <c r="Q4" s="703"/>
      <c r="R4" s="703"/>
      <c r="S4" s="703"/>
      <c r="T4" s="704"/>
    </row>
    <row r="5" spans="1:20" ht="13.5" customHeight="1" x14ac:dyDescent="0.15">
      <c r="A5" s="695"/>
      <c r="B5" s="698"/>
      <c r="C5" s="705" t="s">
        <v>60</v>
      </c>
      <c r="D5" s="707" t="s">
        <v>59</v>
      </c>
      <c r="E5" s="679" t="s">
        <v>58</v>
      </c>
      <c r="F5" s="680"/>
      <c r="G5" s="680"/>
      <c r="H5" s="680"/>
      <c r="I5" s="680"/>
      <c r="J5" s="709"/>
      <c r="K5" s="710" t="s">
        <v>253</v>
      </c>
      <c r="L5" s="711" t="s">
        <v>60</v>
      </c>
      <c r="M5" s="679" t="s">
        <v>58</v>
      </c>
      <c r="N5" s="680"/>
      <c r="O5" s="680"/>
      <c r="P5" s="680"/>
      <c r="Q5" s="680"/>
      <c r="R5" s="680"/>
      <c r="S5" s="680"/>
      <c r="T5" s="681"/>
    </row>
    <row r="6" spans="1:20" ht="13.5" customHeight="1" x14ac:dyDescent="0.15">
      <c r="A6" s="696"/>
      <c r="B6" s="698"/>
      <c r="C6" s="706"/>
      <c r="D6" s="708"/>
      <c r="E6" s="679" t="s">
        <v>57</v>
      </c>
      <c r="F6" s="680"/>
      <c r="G6" s="681"/>
      <c r="H6" s="679" t="s">
        <v>56</v>
      </c>
      <c r="I6" s="680"/>
      <c r="J6" s="709"/>
      <c r="K6" s="705"/>
      <c r="L6" s="712"/>
      <c r="M6" s="679" t="s">
        <v>57</v>
      </c>
      <c r="N6" s="680"/>
      <c r="O6" s="680"/>
      <c r="P6" s="681"/>
      <c r="Q6" s="679" t="s">
        <v>56</v>
      </c>
      <c r="R6" s="680"/>
      <c r="S6" s="680"/>
      <c r="T6" s="681"/>
    </row>
    <row r="7" spans="1:20" ht="67.5" x14ac:dyDescent="0.15">
      <c r="A7" s="696"/>
      <c r="B7" s="698"/>
      <c r="C7" s="529" t="s">
        <v>254</v>
      </c>
      <c r="D7" s="536" t="s">
        <v>271</v>
      </c>
      <c r="E7" s="537" t="s">
        <v>51</v>
      </c>
      <c r="F7" s="538" t="s">
        <v>55</v>
      </c>
      <c r="G7" s="538" t="s">
        <v>54</v>
      </c>
      <c r="H7" s="537" t="s">
        <v>51</v>
      </c>
      <c r="I7" s="538" t="s">
        <v>55</v>
      </c>
      <c r="J7" s="538" t="s">
        <v>54</v>
      </c>
      <c r="K7" s="705"/>
      <c r="L7" s="532" t="s">
        <v>254</v>
      </c>
      <c r="M7" s="530" t="s">
        <v>51</v>
      </c>
      <c r="N7" s="539" t="s">
        <v>53</v>
      </c>
      <c r="O7" s="539" t="s">
        <v>255</v>
      </c>
      <c r="P7" s="539" t="s">
        <v>52</v>
      </c>
      <c r="Q7" s="530" t="s">
        <v>51</v>
      </c>
      <c r="R7" s="539" t="s">
        <v>50</v>
      </c>
      <c r="S7" s="539" t="s">
        <v>256</v>
      </c>
      <c r="T7" s="530" t="s">
        <v>257</v>
      </c>
    </row>
    <row r="8" spans="1:20" x14ac:dyDescent="0.15">
      <c r="A8" s="714" t="s">
        <v>299</v>
      </c>
      <c r="B8" s="715"/>
      <c r="C8" s="527"/>
      <c r="D8" s="542"/>
      <c r="E8" s="542"/>
      <c r="F8" s="543"/>
      <c r="G8" s="543"/>
      <c r="H8" s="542"/>
      <c r="I8" s="543"/>
      <c r="J8" s="543"/>
      <c r="K8" s="531"/>
      <c r="L8" s="527"/>
      <c r="M8" s="528"/>
      <c r="N8" s="526"/>
      <c r="O8" s="526"/>
      <c r="P8" s="526"/>
      <c r="Q8" s="528"/>
      <c r="R8" s="526"/>
      <c r="S8" s="526"/>
      <c r="T8" s="528"/>
    </row>
    <row r="9" spans="1:20" ht="15" customHeight="1" x14ac:dyDescent="0.15">
      <c r="A9" s="682">
        <v>1</v>
      </c>
      <c r="B9" s="684" t="s">
        <v>298</v>
      </c>
      <c r="C9" s="686">
        <f>E9+H9+E10+H10</f>
        <v>170</v>
      </c>
      <c r="D9" s="688">
        <v>72</v>
      </c>
      <c r="E9" s="533">
        <v>75</v>
      </c>
      <c r="F9" s="464"/>
      <c r="G9" s="540"/>
      <c r="H9" s="533">
        <v>20</v>
      </c>
      <c r="I9" s="87"/>
      <c r="J9" s="541"/>
      <c r="K9" s="690"/>
      <c r="L9" s="692">
        <f>+M9+M10+Q9+Q10</f>
        <v>0</v>
      </c>
      <c r="M9" s="88"/>
      <c r="N9" s="87">
        <f>+M9/210*1000</f>
        <v>0</v>
      </c>
      <c r="O9" s="86"/>
      <c r="P9" s="89">
        <f t="shared" ref="P9:P72" si="0">IF(N9=0,0,O9/N9*100)</f>
        <v>0</v>
      </c>
      <c r="Q9" s="88"/>
      <c r="R9" s="87">
        <f t="shared" ref="R9:R72" si="1">+Q9/210/SQRT(3)*1000</f>
        <v>0</v>
      </c>
      <c r="S9" s="86"/>
      <c r="T9" s="85">
        <f t="shared" ref="T9:T72" si="2">IF(R9=0,0,S9/R9*100)</f>
        <v>0</v>
      </c>
    </row>
    <row r="10" spans="1:20" ht="15" customHeight="1" x14ac:dyDescent="0.15">
      <c r="A10" s="683"/>
      <c r="B10" s="685"/>
      <c r="C10" s="687"/>
      <c r="D10" s="689"/>
      <c r="E10" s="534"/>
      <c r="F10" s="465"/>
      <c r="G10" s="466"/>
      <c r="H10" s="535">
        <v>75</v>
      </c>
      <c r="I10" s="467"/>
      <c r="J10" s="468"/>
      <c r="K10" s="691"/>
      <c r="L10" s="693"/>
      <c r="M10" s="90"/>
      <c r="N10" s="118">
        <f t="shared" ref="N10:N73" si="3">+M10/210*1000</f>
        <v>0</v>
      </c>
      <c r="O10" s="119"/>
      <c r="P10" s="122">
        <f t="shared" si="0"/>
        <v>0</v>
      </c>
      <c r="Q10" s="90"/>
      <c r="R10" s="118">
        <f t="shared" si="1"/>
        <v>0</v>
      </c>
      <c r="S10" s="119"/>
      <c r="T10" s="120">
        <f t="shared" si="2"/>
        <v>0</v>
      </c>
    </row>
    <row r="11" spans="1:20" ht="15" customHeight="1" x14ac:dyDescent="0.15">
      <c r="A11" s="683">
        <v>2</v>
      </c>
      <c r="B11" s="713" t="s">
        <v>317</v>
      </c>
      <c r="C11" s="686">
        <f>E11+H11+E12+H12</f>
        <v>150</v>
      </c>
      <c r="D11" s="689">
        <v>90</v>
      </c>
      <c r="E11" s="535">
        <v>75</v>
      </c>
      <c r="F11" s="470"/>
      <c r="G11" s="199"/>
      <c r="H11" s="535">
        <v>75</v>
      </c>
      <c r="I11" s="118"/>
      <c r="J11" s="200"/>
      <c r="K11" s="691"/>
      <c r="L11" s="693">
        <f>+M11+M12+Q11+Q12</f>
        <v>0</v>
      </c>
      <c r="M11" s="90"/>
      <c r="N11" s="118">
        <f t="shared" si="3"/>
        <v>0</v>
      </c>
      <c r="O11" s="119"/>
      <c r="P11" s="122">
        <f t="shared" si="0"/>
        <v>0</v>
      </c>
      <c r="Q11" s="90"/>
      <c r="R11" s="118">
        <f t="shared" si="1"/>
        <v>0</v>
      </c>
      <c r="S11" s="119"/>
      <c r="T11" s="120">
        <f t="shared" si="2"/>
        <v>0</v>
      </c>
    </row>
    <row r="12" spans="1:20" ht="15" customHeight="1" x14ac:dyDescent="0.15">
      <c r="A12" s="683"/>
      <c r="B12" s="685"/>
      <c r="C12" s="687"/>
      <c r="D12" s="689"/>
      <c r="E12" s="534"/>
      <c r="F12" s="465"/>
      <c r="G12" s="466"/>
      <c r="H12" s="534"/>
      <c r="I12" s="467"/>
      <c r="J12" s="468"/>
      <c r="K12" s="691"/>
      <c r="L12" s="693"/>
      <c r="M12" s="90"/>
      <c r="N12" s="118">
        <f t="shared" si="3"/>
        <v>0</v>
      </c>
      <c r="O12" s="119"/>
      <c r="P12" s="122">
        <f t="shared" si="0"/>
        <v>0</v>
      </c>
      <c r="Q12" s="90"/>
      <c r="R12" s="118">
        <f t="shared" si="1"/>
        <v>0</v>
      </c>
      <c r="S12" s="119"/>
      <c r="T12" s="120">
        <f t="shared" si="2"/>
        <v>0</v>
      </c>
    </row>
    <row r="13" spans="1:20" ht="15" customHeight="1" x14ac:dyDescent="0.15">
      <c r="A13" s="683">
        <v>3</v>
      </c>
      <c r="B13" s="713" t="s">
        <v>318</v>
      </c>
      <c r="C13" s="686">
        <f t="shared" ref="C13" si="4">E13+H13+E14+H14</f>
        <v>100</v>
      </c>
      <c r="D13" s="689">
        <v>79</v>
      </c>
      <c r="E13" s="535">
        <v>50</v>
      </c>
      <c r="F13" s="470"/>
      <c r="G13" s="199"/>
      <c r="H13" s="535">
        <v>50</v>
      </c>
      <c r="I13" s="118"/>
      <c r="J13" s="200"/>
      <c r="K13" s="691"/>
      <c r="L13" s="693">
        <f>+M13+M14+Q13+Q14</f>
        <v>0</v>
      </c>
      <c r="M13" s="90"/>
      <c r="N13" s="118">
        <f t="shared" si="3"/>
        <v>0</v>
      </c>
      <c r="O13" s="119"/>
      <c r="P13" s="122">
        <f t="shared" si="0"/>
        <v>0</v>
      </c>
      <c r="Q13" s="90"/>
      <c r="R13" s="118">
        <f t="shared" si="1"/>
        <v>0</v>
      </c>
      <c r="S13" s="119"/>
      <c r="T13" s="120">
        <f t="shared" si="2"/>
        <v>0</v>
      </c>
    </row>
    <row r="14" spans="1:20" ht="15" customHeight="1" x14ac:dyDescent="0.15">
      <c r="A14" s="683"/>
      <c r="B14" s="685"/>
      <c r="C14" s="687"/>
      <c r="D14" s="689"/>
      <c r="E14" s="534"/>
      <c r="F14" s="465"/>
      <c r="G14" s="466"/>
      <c r="H14" s="534"/>
      <c r="I14" s="467"/>
      <c r="J14" s="468"/>
      <c r="K14" s="691"/>
      <c r="L14" s="693"/>
      <c r="M14" s="90"/>
      <c r="N14" s="118">
        <f>+M14/210*1000</f>
        <v>0</v>
      </c>
      <c r="O14" s="119"/>
      <c r="P14" s="122">
        <f t="shared" si="0"/>
        <v>0</v>
      </c>
      <c r="Q14" s="90"/>
      <c r="R14" s="118">
        <f t="shared" si="1"/>
        <v>0</v>
      </c>
      <c r="S14" s="119"/>
      <c r="T14" s="120">
        <f t="shared" si="2"/>
        <v>0</v>
      </c>
    </row>
    <row r="15" spans="1:20" ht="15" customHeight="1" x14ac:dyDescent="0.15">
      <c r="A15" s="683">
        <v>4</v>
      </c>
      <c r="B15" s="713" t="s">
        <v>319</v>
      </c>
      <c r="C15" s="686">
        <f t="shared" ref="C15" si="5">E15+H15+E16+H16</f>
        <v>125</v>
      </c>
      <c r="D15" s="716">
        <v>56</v>
      </c>
      <c r="E15" s="535">
        <v>50</v>
      </c>
      <c r="F15" s="470"/>
      <c r="G15" s="199"/>
      <c r="H15" s="535">
        <v>75</v>
      </c>
      <c r="I15" s="118"/>
      <c r="J15" s="200"/>
      <c r="K15" s="691"/>
      <c r="L15" s="693">
        <f>+M15+M16+Q15+Q16</f>
        <v>0</v>
      </c>
      <c r="M15" s="90"/>
      <c r="N15" s="118">
        <f t="shared" si="3"/>
        <v>0</v>
      </c>
      <c r="O15" s="119"/>
      <c r="P15" s="122">
        <f t="shared" si="0"/>
        <v>0</v>
      </c>
      <c r="Q15" s="90"/>
      <c r="R15" s="118">
        <f t="shared" si="1"/>
        <v>0</v>
      </c>
      <c r="S15" s="119"/>
      <c r="T15" s="120">
        <f t="shared" si="2"/>
        <v>0</v>
      </c>
    </row>
    <row r="16" spans="1:20" ht="15" customHeight="1" x14ac:dyDescent="0.15">
      <c r="A16" s="683"/>
      <c r="B16" s="685"/>
      <c r="C16" s="687"/>
      <c r="D16" s="717"/>
      <c r="E16" s="534"/>
      <c r="F16" s="465"/>
      <c r="G16" s="466"/>
      <c r="H16" s="534"/>
      <c r="I16" s="467"/>
      <c r="J16" s="468"/>
      <c r="K16" s="691"/>
      <c r="L16" s="693"/>
      <c r="M16" s="90"/>
      <c r="N16" s="118">
        <f t="shared" si="3"/>
        <v>0</v>
      </c>
      <c r="O16" s="119"/>
      <c r="P16" s="122">
        <f t="shared" si="0"/>
        <v>0</v>
      </c>
      <c r="Q16" s="90"/>
      <c r="R16" s="118">
        <f t="shared" si="1"/>
        <v>0</v>
      </c>
      <c r="S16" s="119"/>
      <c r="T16" s="120">
        <f t="shared" si="2"/>
        <v>0</v>
      </c>
    </row>
    <row r="17" spans="1:20" ht="15" customHeight="1" x14ac:dyDescent="0.15">
      <c r="A17" s="683">
        <v>5</v>
      </c>
      <c r="B17" s="713" t="s">
        <v>320</v>
      </c>
      <c r="C17" s="686">
        <f t="shared" ref="C17" si="6">E17+H17+E18+H18</f>
        <v>125</v>
      </c>
      <c r="D17" s="689">
        <v>67</v>
      </c>
      <c r="E17" s="535">
        <v>50</v>
      </c>
      <c r="F17" s="470"/>
      <c r="G17" s="199"/>
      <c r="H17" s="535">
        <v>75</v>
      </c>
      <c r="I17" s="118"/>
      <c r="J17" s="200"/>
      <c r="K17" s="691"/>
      <c r="L17" s="693">
        <f>+M17+M18+Q17+Q18</f>
        <v>0</v>
      </c>
      <c r="M17" s="90"/>
      <c r="N17" s="118">
        <f t="shared" si="3"/>
        <v>0</v>
      </c>
      <c r="O17" s="119"/>
      <c r="P17" s="122">
        <f t="shared" si="0"/>
        <v>0</v>
      </c>
      <c r="Q17" s="90"/>
      <c r="R17" s="118">
        <f t="shared" si="1"/>
        <v>0</v>
      </c>
      <c r="S17" s="119"/>
      <c r="T17" s="120">
        <f t="shared" si="2"/>
        <v>0</v>
      </c>
    </row>
    <row r="18" spans="1:20" ht="15" customHeight="1" x14ac:dyDescent="0.15">
      <c r="A18" s="683"/>
      <c r="B18" s="685"/>
      <c r="C18" s="687"/>
      <c r="D18" s="689"/>
      <c r="E18" s="534"/>
      <c r="F18" s="465"/>
      <c r="G18" s="466"/>
      <c r="H18" s="534"/>
      <c r="I18" s="467"/>
      <c r="J18" s="468"/>
      <c r="K18" s="691"/>
      <c r="L18" s="693"/>
      <c r="M18" s="90"/>
      <c r="N18" s="118">
        <f t="shared" si="3"/>
        <v>0</v>
      </c>
      <c r="O18" s="119"/>
      <c r="P18" s="122">
        <f t="shared" si="0"/>
        <v>0</v>
      </c>
      <c r="Q18" s="90"/>
      <c r="R18" s="118">
        <f t="shared" si="1"/>
        <v>0</v>
      </c>
      <c r="S18" s="119"/>
      <c r="T18" s="120">
        <f t="shared" si="2"/>
        <v>0</v>
      </c>
    </row>
    <row r="19" spans="1:20" ht="15" customHeight="1" x14ac:dyDescent="0.15">
      <c r="A19" s="683">
        <v>6</v>
      </c>
      <c r="B19" s="713" t="s">
        <v>321</v>
      </c>
      <c r="C19" s="686">
        <f t="shared" ref="C19" si="7">E19+H19+E20+H20</f>
        <v>150</v>
      </c>
      <c r="D19" s="689">
        <v>81</v>
      </c>
      <c r="E19" s="535">
        <v>75</v>
      </c>
      <c r="F19" s="470"/>
      <c r="G19" s="199"/>
      <c r="H19" s="535">
        <v>75</v>
      </c>
      <c r="I19" s="118"/>
      <c r="J19" s="200"/>
      <c r="K19" s="691"/>
      <c r="L19" s="693">
        <f>+M19+M20+Q19+Q20</f>
        <v>0</v>
      </c>
      <c r="M19" s="90"/>
      <c r="N19" s="118">
        <f t="shared" si="3"/>
        <v>0</v>
      </c>
      <c r="O19" s="119"/>
      <c r="P19" s="122">
        <f t="shared" si="0"/>
        <v>0</v>
      </c>
      <c r="Q19" s="90"/>
      <c r="R19" s="118">
        <f t="shared" si="1"/>
        <v>0</v>
      </c>
      <c r="S19" s="119"/>
      <c r="T19" s="120">
        <f t="shared" si="2"/>
        <v>0</v>
      </c>
    </row>
    <row r="20" spans="1:20" ht="15" customHeight="1" x14ac:dyDescent="0.15">
      <c r="A20" s="683"/>
      <c r="B20" s="685"/>
      <c r="C20" s="687"/>
      <c r="D20" s="689"/>
      <c r="E20" s="534"/>
      <c r="F20" s="465"/>
      <c r="G20" s="466"/>
      <c r="H20" s="534"/>
      <c r="I20" s="467"/>
      <c r="J20" s="468"/>
      <c r="K20" s="691"/>
      <c r="L20" s="693"/>
      <c r="M20" s="90"/>
      <c r="N20" s="118">
        <f t="shared" si="3"/>
        <v>0</v>
      </c>
      <c r="O20" s="119"/>
      <c r="P20" s="122">
        <f t="shared" si="0"/>
        <v>0</v>
      </c>
      <c r="Q20" s="90"/>
      <c r="R20" s="118">
        <f t="shared" si="1"/>
        <v>0</v>
      </c>
      <c r="S20" s="119"/>
      <c r="T20" s="120">
        <f t="shared" si="2"/>
        <v>0</v>
      </c>
    </row>
    <row r="21" spans="1:20" ht="15" customHeight="1" x14ac:dyDescent="0.15">
      <c r="A21" s="683">
        <v>7</v>
      </c>
      <c r="B21" s="713" t="s">
        <v>322</v>
      </c>
      <c r="C21" s="686">
        <f t="shared" ref="C21" si="8">E21+H21+E22+H22</f>
        <v>125</v>
      </c>
      <c r="D21" s="689">
        <v>61</v>
      </c>
      <c r="E21" s="535">
        <v>50</v>
      </c>
      <c r="F21" s="470"/>
      <c r="G21" s="199"/>
      <c r="H21" s="535">
        <v>75</v>
      </c>
      <c r="I21" s="118"/>
      <c r="J21" s="200"/>
      <c r="K21" s="691"/>
      <c r="L21" s="693">
        <f>+M21+M22+Q21+Q22</f>
        <v>0</v>
      </c>
      <c r="M21" s="90"/>
      <c r="N21" s="118">
        <f t="shared" si="3"/>
        <v>0</v>
      </c>
      <c r="O21" s="119"/>
      <c r="P21" s="122">
        <f t="shared" si="0"/>
        <v>0</v>
      </c>
      <c r="Q21" s="90"/>
      <c r="R21" s="118">
        <f t="shared" si="1"/>
        <v>0</v>
      </c>
      <c r="S21" s="119"/>
      <c r="T21" s="120">
        <f t="shared" si="2"/>
        <v>0</v>
      </c>
    </row>
    <row r="22" spans="1:20" ht="15" customHeight="1" x14ac:dyDescent="0.15">
      <c r="A22" s="683"/>
      <c r="B22" s="685"/>
      <c r="C22" s="687"/>
      <c r="D22" s="689"/>
      <c r="E22" s="534"/>
      <c r="F22" s="465"/>
      <c r="G22" s="466"/>
      <c r="H22" s="534"/>
      <c r="I22" s="467"/>
      <c r="J22" s="468"/>
      <c r="K22" s="691"/>
      <c r="L22" s="693"/>
      <c r="M22" s="90"/>
      <c r="N22" s="118">
        <f t="shared" si="3"/>
        <v>0</v>
      </c>
      <c r="O22" s="119"/>
      <c r="P22" s="122">
        <f t="shared" si="0"/>
        <v>0</v>
      </c>
      <c r="Q22" s="90"/>
      <c r="R22" s="118">
        <f t="shared" si="1"/>
        <v>0</v>
      </c>
      <c r="S22" s="119"/>
      <c r="T22" s="120">
        <f t="shared" si="2"/>
        <v>0</v>
      </c>
    </row>
    <row r="23" spans="1:20" ht="15" customHeight="1" x14ac:dyDescent="0.15">
      <c r="A23" s="683">
        <v>8</v>
      </c>
      <c r="B23" s="713" t="s">
        <v>323</v>
      </c>
      <c r="C23" s="686">
        <f t="shared" ref="C23" si="9">E23+H23+E24+H24</f>
        <v>150</v>
      </c>
      <c r="D23" s="689">
        <v>77</v>
      </c>
      <c r="E23" s="535">
        <v>75</v>
      </c>
      <c r="F23" s="470"/>
      <c r="G23" s="199"/>
      <c r="H23" s="535">
        <v>75</v>
      </c>
      <c r="I23" s="118"/>
      <c r="J23" s="200"/>
      <c r="K23" s="691"/>
      <c r="L23" s="693">
        <f>+M23+M24+Q23+Q24</f>
        <v>0</v>
      </c>
      <c r="M23" s="90"/>
      <c r="N23" s="118">
        <f t="shared" si="3"/>
        <v>0</v>
      </c>
      <c r="O23" s="119"/>
      <c r="P23" s="122">
        <f t="shared" si="0"/>
        <v>0</v>
      </c>
      <c r="Q23" s="90"/>
      <c r="R23" s="118">
        <f t="shared" si="1"/>
        <v>0</v>
      </c>
      <c r="S23" s="119"/>
      <c r="T23" s="120">
        <f t="shared" si="2"/>
        <v>0</v>
      </c>
    </row>
    <row r="24" spans="1:20" ht="15" customHeight="1" x14ac:dyDescent="0.15">
      <c r="A24" s="683"/>
      <c r="B24" s="685"/>
      <c r="C24" s="687"/>
      <c r="D24" s="689"/>
      <c r="E24" s="534"/>
      <c r="F24" s="465"/>
      <c r="G24" s="466"/>
      <c r="H24" s="534"/>
      <c r="I24" s="467"/>
      <c r="J24" s="468"/>
      <c r="K24" s="691"/>
      <c r="L24" s="693"/>
      <c r="M24" s="90"/>
      <c r="N24" s="118">
        <f t="shared" si="3"/>
        <v>0</v>
      </c>
      <c r="O24" s="119"/>
      <c r="P24" s="122">
        <f t="shared" si="0"/>
        <v>0</v>
      </c>
      <c r="Q24" s="90"/>
      <c r="R24" s="118">
        <f t="shared" si="1"/>
        <v>0</v>
      </c>
      <c r="S24" s="119"/>
      <c r="T24" s="120">
        <f t="shared" si="2"/>
        <v>0</v>
      </c>
    </row>
    <row r="25" spans="1:20" ht="15" customHeight="1" x14ac:dyDescent="0.15">
      <c r="A25" s="683">
        <v>9</v>
      </c>
      <c r="B25" s="713" t="s">
        <v>324</v>
      </c>
      <c r="C25" s="686">
        <f t="shared" ref="C25" si="10">E25+H25+E26+H26</f>
        <v>125</v>
      </c>
      <c r="D25" s="689">
        <v>66</v>
      </c>
      <c r="E25" s="535">
        <v>50</v>
      </c>
      <c r="F25" s="470"/>
      <c r="G25" s="199"/>
      <c r="H25" s="535">
        <v>75</v>
      </c>
      <c r="I25" s="118"/>
      <c r="J25" s="200"/>
      <c r="K25" s="691"/>
      <c r="L25" s="693">
        <f>+M25+M26+Q25+Q26</f>
        <v>0</v>
      </c>
      <c r="M25" s="90"/>
      <c r="N25" s="118">
        <f t="shared" si="3"/>
        <v>0</v>
      </c>
      <c r="O25" s="119"/>
      <c r="P25" s="122">
        <f t="shared" si="0"/>
        <v>0</v>
      </c>
      <c r="Q25" s="90"/>
      <c r="R25" s="118">
        <f t="shared" si="1"/>
        <v>0</v>
      </c>
      <c r="S25" s="119"/>
      <c r="T25" s="120">
        <f t="shared" si="2"/>
        <v>0</v>
      </c>
    </row>
    <row r="26" spans="1:20" ht="15" customHeight="1" x14ac:dyDescent="0.15">
      <c r="A26" s="683"/>
      <c r="B26" s="685"/>
      <c r="C26" s="687"/>
      <c r="D26" s="689"/>
      <c r="E26" s="534"/>
      <c r="F26" s="465"/>
      <c r="G26" s="466"/>
      <c r="H26" s="534"/>
      <c r="I26" s="467"/>
      <c r="J26" s="468"/>
      <c r="K26" s="691"/>
      <c r="L26" s="693"/>
      <c r="M26" s="90"/>
      <c r="N26" s="118">
        <f t="shared" si="3"/>
        <v>0</v>
      </c>
      <c r="O26" s="119"/>
      <c r="P26" s="122">
        <f t="shared" si="0"/>
        <v>0</v>
      </c>
      <c r="Q26" s="90"/>
      <c r="R26" s="118">
        <f t="shared" si="1"/>
        <v>0</v>
      </c>
      <c r="S26" s="119"/>
      <c r="T26" s="120">
        <f t="shared" si="2"/>
        <v>0</v>
      </c>
    </row>
    <row r="27" spans="1:20" ht="15" customHeight="1" x14ac:dyDescent="0.15">
      <c r="A27" s="683">
        <v>10</v>
      </c>
      <c r="B27" s="713" t="s">
        <v>325</v>
      </c>
      <c r="C27" s="686">
        <f t="shared" ref="C27" si="11">E27+H27+E28+H28</f>
        <v>150</v>
      </c>
      <c r="D27" s="689">
        <v>85</v>
      </c>
      <c r="E27" s="535">
        <v>75</v>
      </c>
      <c r="F27" s="470"/>
      <c r="G27" s="199"/>
      <c r="H27" s="535">
        <v>75</v>
      </c>
      <c r="I27" s="118"/>
      <c r="J27" s="200"/>
      <c r="K27" s="691"/>
      <c r="L27" s="693">
        <f>+M27+M28+Q27+Q28</f>
        <v>0</v>
      </c>
      <c r="M27" s="90"/>
      <c r="N27" s="118">
        <f t="shared" si="3"/>
        <v>0</v>
      </c>
      <c r="O27" s="119"/>
      <c r="P27" s="122">
        <f t="shared" si="0"/>
        <v>0</v>
      </c>
      <c r="Q27" s="90"/>
      <c r="R27" s="118">
        <f t="shared" si="1"/>
        <v>0</v>
      </c>
      <c r="S27" s="119"/>
      <c r="T27" s="120">
        <f t="shared" si="2"/>
        <v>0</v>
      </c>
    </row>
    <row r="28" spans="1:20" ht="15" customHeight="1" x14ac:dyDescent="0.15">
      <c r="A28" s="683"/>
      <c r="B28" s="685"/>
      <c r="C28" s="687"/>
      <c r="D28" s="689"/>
      <c r="E28" s="534"/>
      <c r="F28" s="465"/>
      <c r="G28" s="466"/>
      <c r="H28" s="534"/>
      <c r="I28" s="467"/>
      <c r="J28" s="468"/>
      <c r="K28" s="691"/>
      <c r="L28" s="693"/>
      <c r="M28" s="90"/>
      <c r="N28" s="118">
        <f t="shared" si="3"/>
        <v>0</v>
      </c>
      <c r="O28" s="119"/>
      <c r="P28" s="122">
        <f t="shared" si="0"/>
        <v>0</v>
      </c>
      <c r="Q28" s="90"/>
      <c r="R28" s="118">
        <f t="shared" si="1"/>
        <v>0</v>
      </c>
      <c r="S28" s="119"/>
      <c r="T28" s="120">
        <f t="shared" si="2"/>
        <v>0</v>
      </c>
    </row>
    <row r="29" spans="1:20" ht="15" customHeight="1" x14ac:dyDescent="0.15">
      <c r="A29" s="683">
        <v>11</v>
      </c>
      <c r="B29" s="713" t="s">
        <v>326</v>
      </c>
      <c r="C29" s="686">
        <f>E29+H29+E30+H30</f>
        <v>175</v>
      </c>
      <c r="D29" s="689">
        <v>79</v>
      </c>
      <c r="E29" s="535">
        <v>75</v>
      </c>
      <c r="F29" s="470"/>
      <c r="G29" s="199"/>
      <c r="H29" s="535">
        <v>50</v>
      </c>
      <c r="I29" s="118"/>
      <c r="J29" s="200"/>
      <c r="K29" s="691"/>
      <c r="L29" s="693">
        <f>+M29+M30+Q29+Q30</f>
        <v>0</v>
      </c>
      <c r="M29" s="90"/>
      <c r="N29" s="118">
        <f t="shared" si="3"/>
        <v>0</v>
      </c>
      <c r="O29" s="119"/>
      <c r="P29" s="122">
        <f t="shared" si="0"/>
        <v>0</v>
      </c>
      <c r="Q29" s="90"/>
      <c r="R29" s="118">
        <f t="shared" si="1"/>
        <v>0</v>
      </c>
      <c r="S29" s="119"/>
      <c r="T29" s="120">
        <f t="shared" si="2"/>
        <v>0</v>
      </c>
    </row>
    <row r="30" spans="1:20" ht="15" customHeight="1" x14ac:dyDescent="0.15">
      <c r="A30" s="683"/>
      <c r="B30" s="685"/>
      <c r="C30" s="687"/>
      <c r="D30" s="689"/>
      <c r="E30" s="534"/>
      <c r="F30" s="465"/>
      <c r="G30" s="466"/>
      <c r="H30" s="535">
        <v>50</v>
      </c>
      <c r="I30" s="467"/>
      <c r="J30" s="468"/>
      <c r="K30" s="691"/>
      <c r="L30" s="693"/>
      <c r="M30" s="90"/>
      <c r="N30" s="118">
        <f t="shared" si="3"/>
        <v>0</v>
      </c>
      <c r="O30" s="119"/>
      <c r="P30" s="122">
        <f t="shared" si="0"/>
        <v>0</v>
      </c>
      <c r="Q30" s="90"/>
      <c r="R30" s="118">
        <f t="shared" si="1"/>
        <v>0</v>
      </c>
      <c r="S30" s="119"/>
      <c r="T30" s="120">
        <f t="shared" si="2"/>
        <v>0</v>
      </c>
    </row>
    <row r="31" spans="1:20" ht="15" customHeight="1" x14ac:dyDescent="0.15">
      <c r="A31" s="683">
        <v>12</v>
      </c>
      <c r="B31" s="713" t="s">
        <v>327</v>
      </c>
      <c r="C31" s="686">
        <f t="shared" ref="C31" si="12">E31+H31+E32+H32</f>
        <v>150</v>
      </c>
      <c r="D31" s="689">
        <v>57</v>
      </c>
      <c r="E31" s="535">
        <v>75</v>
      </c>
      <c r="F31" s="470"/>
      <c r="G31" s="199"/>
      <c r="H31" s="535">
        <v>75</v>
      </c>
      <c r="I31" s="118"/>
      <c r="J31" s="200"/>
      <c r="K31" s="691"/>
      <c r="L31" s="693">
        <f>+M31+M32+Q31+Q32</f>
        <v>0</v>
      </c>
      <c r="M31" s="90"/>
      <c r="N31" s="118">
        <f t="shared" si="3"/>
        <v>0</v>
      </c>
      <c r="O31" s="119"/>
      <c r="P31" s="122">
        <f t="shared" si="0"/>
        <v>0</v>
      </c>
      <c r="Q31" s="90"/>
      <c r="R31" s="118">
        <f t="shared" si="1"/>
        <v>0</v>
      </c>
      <c r="S31" s="119"/>
      <c r="T31" s="120">
        <f t="shared" si="2"/>
        <v>0</v>
      </c>
    </row>
    <row r="32" spans="1:20" ht="15" customHeight="1" x14ac:dyDescent="0.15">
      <c r="A32" s="683"/>
      <c r="B32" s="685"/>
      <c r="C32" s="687"/>
      <c r="D32" s="689"/>
      <c r="E32" s="534"/>
      <c r="F32" s="465"/>
      <c r="G32" s="466"/>
      <c r="H32" s="534"/>
      <c r="I32" s="467"/>
      <c r="J32" s="468"/>
      <c r="K32" s="691"/>
      <c r="L32" s="693"/>
      <c r="M32" s="90"/>
      <c r="N32" s="118">
        <f t="shared" si="3"/>
        <v>0</v>
      </c>
      <c r="O32" s="119"/>
      <c r="P32" s="122">
        <f t="shared" si="0"/>
        <v>0</v>
      </c>
      <c r="Q32" s="90"/>
      <c r="R32" s="118">
        <f t="shared" si="1"/>
        <v>0</v>
      </c>
      <c r="S32" s="119"/>
      <c r="T32" s="120">
        <f t="shared" si="2"/>
        <v>0</v>
      </c>
    </row>
    <row r="33" spans="1:20" ht="15" customHeight="1" x14ac:dyDescent="0.15">
      <c r="A33" s="683">
        <v>13</v>
      </c>
      <c r="B33" s="713" t="s">
        <v>328</v>
      </c>
      <c r="C33" s="686">
        <f t="shared" ref="C33" si="13">E33+H33+E34+H34</f>
        <v>150</v>
      </c>
      <c r="D33" s="689">
        <v>105</v>
      </c>
      <c r="E33" s="535">
        <v>75</v>
      </c>
      <c r="F33" s="470"/>
      <c r="G33" s="199"/>
      <c r="H33" s="535">
        <v>75</v>
      </c>
      <c r="I33" s="118"/>
      <c r="J33" s="200"/>
      <c r="K33" s="691"/>
      <c r="L33" s="693">
        <f>+M33+M34+Q33+Q34</f>
        <v>0</v>
      </c>
      <c r="M33" s="90"/>
      <c r="N33" s="118">
        <f t="shared" si="3"/>
        <v>0</v>
      </c>
      <c r="O33" s="119"/>
      <c r="P33" s="122">
        <f t="shared" si="0"/>
        <v>0</v>
      </c>
      <c r="Q33" s="90"/>
      <c r="R33" s="118">
        <f t="shared" si="1"/>
        <v>0</v>
      </c>
      <c r="S33" s="119"/>
      <c r="T33" s="120">
        <f t="shared" si="2"/>
        <v>0</v>
      </c>
    </row>
    <row r="34" spans="1:20" ht="15" customHeight="1" x14ac:dyDescent="0.15">
      <c r="A34" s="683"/>
      <c r="B34" s="685"/>
      <c r="C34" s="687"/>
      <c r="D34" s="689"/>
      <c r="E34" s="534"/>
      <c r="F34" s="465"/>
      <c r="G34" s="466"/>
      <c r="H34" s="534"/>
      <c r="I34" s="467"/>
      <c r="J34" s="468"/>
      <c r="K34" s="691"/>
      <c r="L34" s="693"/>
      <c r="M34" s="90"/>
      <c r="N34" s="118">
        <f t="shared" si="3"/>
        <v>0</v>
      </c>
      <c r="O34" s="119"/>
      <c r="P34" s="122">
        <f t="shared" si="0"/>
        <v>0</v>
      </c>
      <c r="Q34" s="90"/>
      <c r="R34" s="118">
        <f t="shared" si="1"/>
        <v>0</v>
      </c>
      <c r="S34" s="119"/>
      <c r="T34" s="120">
        <f t="shared" si="2"/>
        <v>0</v>
      </c>
    </row>
    <row r="35" spans="1:20" ht="15" customHeight="1" x14ac:dyDescent="0.15">
      <c r="A35" s="683">
        <v>14</v>
      </c>
      <c r="B35" s="713" t="s">
        <v>329</v>
      </c>
      <c r="C35" s="686">
        <f t="shared" ref="C35" si="14">E35+H35+E36+H36</f>
        <v>100</v>
      </c>
      <c r="D35" s="689">
        <v>58</v>
      </c>
      <c r="E35" s="535">
        <v>50</v>
      </c>
      <c r="F35" s="470"/>
      <c r="G35" s="199"/>
      <c r="H35" s="535">
        <v>50</v>
      </c>
      <c r="I35" s="118"/>
      <c r="J35" s="200"/>
      <c r="K35" s="691"/>
      <c r="L35" s="693">
        <f>+M35+M36+Q35+Q36</f>
        <v>0</v>
      </c>
      <c r="M35" s="90"/>
      <c r="N35" s="118">
        <f t="shared" si="3"/>
        <v>0</v>
      </c>
      <c r="O35" s="119"/>
      <c r="P35" s="122">
        <f t="shared" si="0"/>
        <v>0</v>
      </c>
      <c r="Q35" s="90"/>
      <c r="R35" s="118">
        <f t="shared" si="1"/>
        <v>0</v>
      </c>
      <c r="S35" s="119"/>
      <c r="T35" s="120">
        <f t="shared" si="2"/>
        <v>0</v>
      </c>
    </row>
    <row r="36" spans="1:20" ht="15" customHeight="1" x14ac:dyDescent="0.15">
      <c r="A36" s="683"/>
      <c r="B36" s="685"/>
      <c r="C36" s="687"/>
      <c r="D36" s="689"/>
      <c r="E36" s="534"/>
      <c r="F36" s="465"/>
      <c r="G36" s="466"/>
      <c r="H36" s="534"/>
      <c r="I36" s="467"/>
      <c r="J36" s="468"/>
      <c r="K36" s="691"/>
      <c r="L36" s="693"/>
      <c r="M36" s="90"/>
      <c r="N36" s="118">
        <f t="shared" si="3"/>
        <v>0</v>
      </c>
      <c r="O36" s="119"/>
      <c r="P36" s="122">
        <f t="shared" si="0"/>
        <v>0</v>
      </c>
      <c r="Q36" s="90"/>
      <c r="R36" s="118">
        <f t="shared" si="1"/>
        <v>0</v>
      </c>
      <c r="S36" s="119"/>
      <c r="T36" s="120">
        <f t="shared" si="2"/>
        <v>0</v>
      </c>
    </row>
    <row r="37" spans="1:20" ht="15" customHeight="1" x14ac:dyDescent="0.15">
      <c r="A37" s="683">
        <v>15</v>
      </c>
      <c r="B37" s="713" t="s">
        <v>330</v>
      </c>
      <c r="C37" s="686">
        <f t="shared" ref="C37" si="15">E37+H37+E38+H38</f>
        <v>100</v>
      </c>
      <c r="D37" s="689">
        <v>52</v>
      </c>
      <c r="E37" s="535">
        <v>50</v>
      </c>
      <c r="F37" s="470"/>
      <c r="G37" s="199"/>
      <c r="H37" s="535">
        <v>50</v>
      </c>
      <c r="I37" s="118"/>
      <c r="J37" s="200"/>
      <c r="K37" s="691"/>
      <c r="L37" s="693">
        <f>+M37+M38+Q37+Q38</f>
        <v>0</v>
      </c>
      <c r="M37" s="90"/>
      <c r="N37" s="118">
        <f t="shared" si="3"/>
        <v>0</v>
      </c>
      <c r="O37" s="119"/>
      <c r="P37" s="122">
        <f t="shared" si="0"/>
        <v>0</v>
      </c>
      <c r="Q37" s="90"/>
      <c r="R37" s="118">
        <f t="shared" si="1"/>
        <v>0</v>
      </c>
      <c r="S37" s="119"/>
      <c r="T37" s="120">
        <f t="shared" si="2"/>
        <v>0</v>
      </c>
    </row>
    <row r="38" spans="1:20" ht="15" customHeight="1" x14ac:dyDescent="0.15">
      <c r="A38" s="683"/>
      <c r="B38" s="685"/>
      <c r="C38" s="687"/>
      <c r="D38" s="689"/>
      <c r="E38" s="534"/>
      <c r="F38" s="465"/>
      <c r="G38" s="466"/>
      <c r="H38" s="534"/>
      <c r="I38" s="467"/>
      <c r="J38" s="468"/>
      <c r="K38" s="691"/>
      <c r="L38" s="693"/>
      <c r="M38" s="90"/>
      <c r="N38" s="118">
        <f t="shared" si="3"/>
        <v>0</v>
      </c>
      <c r="O38" s="119"/>
      <c r="P38" s="122">
        <f t="shared" si="0"/>
        <v>0</v>
      </c>
      <c r="Q38" s="90"/>
      <c r="R38" s="118">
        <f t="shared" si="1"/>
        <v>0</v>
      </c>
      <c r="S38" s="119"/>
      <c r="T38" s="120">
        <f t="shared" si="2"/>
        <v>0</v>
      </c>
    </row>
    <row r="39" spans="1:20" ht="15" customHeight="1" x14ac:dyDescent="0.15">
      <c r="A39" s="683">
        <v>16</v>
      </c>
      <c r="B39" s="713" t="s">
        <v>331</v>
      </c>
      <c r="C39" s="686">
        <f t="shared" ref="C39" si="16">E39+H39+E40+H40</f>
        <v>100</v>
      </c>
      <c r="D39" s="689">
        <v>41</v>
      </c>
      <c r="E39" s="535">
        <v>50</v>
      </c>
      <c r="F39" s="470"/>
      <c r="G39" s="199"/>
      <c r="H39" s="535">
        <v>50</v>
      </c>
      <c r="I39" s="118"/>
      <c r="J39" s="200"/>
      <c r="K39" s="691"/>
      <c r="L39" s="693">
        <f>+M39+M40+Q39+Q40</f>
        <v>0</v>
      </c>
      <c r="M39" s="90"/>
      <c r="N39" s="118">
        <f t="shared" si="3"/>
        <v>0</v>
      </c>
      <c r="O39" s="119"/>
      <c r="P39" s="122">
        <f t="shared" si="0"/>
        <v>0</v>
      </c>
      <c r="Q39" s="90"/>
      <c r="R39" s="118">
        <f t="shared" si="1"/>
        <v>0</v>
      </c>
      <c r="S39" s="119"/>
      <c r="T39" s="120">
        <f t="shared" si="2"/>
        <v>0</v>
      </c>
    </row>
    <row r="40" spans="1:20" ht="15" customHeight="1" x14ac:dyDescent="0.15">
      <c r="A40" s="683"/>
      <c r="B40" s="685"/>
      <c r="C40" s="687"/>
      <c r="D40" s="689"/>
      <c r="E40" s="534"/>
      <c r="F40" s="465"/>
      <c r="G40" s="466"/>
      <c r="H40" s="534"/>
      <c r="I40" s="467"/>
      <c r="J40" s="468"/>
      <c r="K40" s="691"/>
      <c r="L40" s="693"/>
      <c r="M40" s="90"/>
      <c r="N40" s="118">
        <f t="shared" si="3"/>
        <v>0</v>
      </c>
      <c r="O40" s="119"/>
      <c r="P40" s="122">
        <f t="shared" si="0"/>
        <v>0</v>
      </c>
      <c r="Q40" s="90"/>
      <c r="R40" s="118">
        <f t="shared" si="1"/>
        <v>0</v>
      </c>
      <c r="S40" s="119"/>
      <c r="T40" s="120">
        <f t="shared" si="2"/>
        <v>0</v>
      </c>
    </row>
    <row r="41" spans="1:20" ht="15" customHeight="1" x14ac:dyDescent="0.15">
      <c r="A41" s="683">
        <v>17</v>
      </c>
      <c r="B41" s="713" t="s">
        <v>332</v>
      </c>
      <c r="C41" s="718">
        <f>E41+H41+E42+H42</f>
        <v>107.5</v>
      </c>
      <c r="D41" s="689">
        <v>45</v>
      </c>
      <c r="E41" s="535">
        <v>50</v>
      </c>
      <c r="F41" s="470"/>
      <c r="G41" s="199"/>
      <c r="H41" s="535">
        <v>50</v>
      </c>
      <c r="I41" s="118"/>
      <c r="J41" s="200"/>
      <c r="K41" s="691"/>
      <c r="L41" s="693">
        <f>+M41+M42+Q41+Q42</f>
        <v>0</v>
      </c>
      <c r="M41" s="90"/>
      <c r="N41" s="118">
        <f t="shared" si="3"/>
        <v>0</v>
      </c>
      <c r="O41" s="119"/>
      <c r="P41" s="122">
        <f t="shared" si="0"/>
        <v>0</v>
      </c>
      <c r="Q41" s="90"/>
      <c r="R41" s="118">
        <f t="shared" si="1"/>
        <v>0</v>
      </c>
      <c r="S41" s="119"/>
      <c r="T41" s="120">
        <f t="shared" si="2"/>
        <v>0</v>
      </c>
    </row>
    <row r="42" spans="1:20" ht="15" customHeight="1" x14ac:dyDescent="0.15">
      <c r="A42" s="683"/>
      <c r="B42" s="685"/>
      <c r="C42" s="719"/>
      <c r="D42" s="689"/>
      <c r="E42" s="534"/>
      <c r="F42" s="465"/>
      <c r="G42" s="466"/>
      <c r="H42" s="535">
        <v>7.5</v>
      </c>
      <c r="I42" s="467"/>
      <c r="J42" s="468"/>
      <c r="K42" s="691"/>
      <c r="L42" s="693"/>
      <c r="M42" s="90"/>
      <c r="N42" s="118">
        <f t="shared" si="3"/>
        <v>0</v>
      </c>
      <c r="O42" s="119"/>
      <c r="P42" s="122">
        <f t="shared" si="0"/>
        <v>0</v>
      </c>
      <c r="Q42" s="90"/>
      <c r="R42" s="118">
        <f t="shared" si="1"/>
        <v>0</v>
      </c>
      <c r="S42" s="119"/>
      <c r="T42" s="120">
        <f t="shared" si="2"/>
        <v>0</v>
      </c>
    </row>
    <row r="43" spans="1:20" ht="15" customHeight="1" x14ac:dyDescent="0.15">
      <c r="A43" s="683">
        <v>18</v>
      </c>
      <c r="B43" s="713" t="s">
        <v>333</v>
      </c>
      <c r="C43" s="686">
        <f t="shared" ref="C43" si="17">E43+H43+E44+H44</f>
        <v>100</v>
      </c>
      <c r="D43" s="689">
        <v>42</v>
      </c>
      <c r="E43" s="535">
        <v>50</v>
      </c>
      <c r="F43" s="470"/>
      <c r="G43" s="199"/>
      <c r="H43" s="535">
        <v>50</v>
      </c>
      <c r="I43" s="118"/>
      <c r="J43" s="200"/>
      <c r="K43" s="691"/>
      <c r="L43" s="693">
        <f>+M43+M44+Q43+Q44</f>
        <v>0</v>
      </c>
      <c r="M43" s="90"/>
      <c r="N43" s="118">
        <f t="shared" si="3"/>
        <v>0</v>
      </c>
      <c r="O43" s="119"/>
      <c r="P43" s="122">
        <f t="shared" si="0"/>
        <v>0</v>
      </c>
      <c r="Q43" s="90"/>
      <c r="R43" s="118">
        <f t="shared" si="1"/>
        <v>0</v>
      </c>
      <c r="S43" s="119"/>
      <c r="T43" s="120">
        <f t="shared" si="2"/>
        <v>0</v>
      </c>
    </row>
    <row r="44" spans="1:20" ht="15" customHeight="1" x14ac:dyDescent="0.15">
      <c r="A44" s="683"/>
      <c r="B44" s="685"/>
      <c r="C44" s="687"/>
      <c r="D44" s="689"/>
      <c r="E44" s="534"/>
      <c r="F44" s="465"/>
      <c r="G44" s="466"/>
      <c r="H44" s="534"/>
      <c r="I44" s="467"/>
      <c r="J44" s="468"/>
      <c r="K44" s="691"/>
      <c r="L44" s="693"/>
      <c r="M44" s="90"/>
      <c r="N44" s="118">
        <f t="shared" si="3"/>
        <v>0</v>
      </c>
      <c r="O44" s="119"/>
      <c r="P44" s="122">
        <f t="shared" si="0"/>
        <v>0</v>
      </c>
      <c r="Q44" s="90"/>
      <c r="R44" s="118">
        <f t="shared" si="1"/>
        <v>0</v>
      </c>
      <c r="S44" s="119"/>
      <c r="T44" s="120">
        <f t="shared" si="2"/>
        <v>0</v>
      </c>
    </row>
    <row r="45" spans="1:20" ht="15" customHeight="1" x14ac:dyDescent="0.15">
      <c r="A45" s="683">
        <v>19</v>
      </c>
      <c r="B45" s="713" t="s">
        <v>334</v>
      </c>
      <c r="C45" s="686">
        <f t="shared" ref="C45" si="18">E45+H45+E46+H46</f>
        <v>125</v>
      </c>
      <c r="D45" s="689">
        <v>72</v>
      </c>
      <c r="E45" s="535">
        <v>50</v>
      </c>
      <c r="F45" s="470"/>
      <c r="G45" s="199"/>
      <c r="H45" s="535">
        <v>75</v>
      </c>
      <c r="I45" s="118"/>
      <c r="J45" s="200"/>
      <c r="K45" s="691"/>
      <c r="L45" s="693">
        <f>+M45+M46+Q45+Q46</f>
        <v>0</v>
      </c>
      <c r="M45" s="90"/>
      <c r="N45" s="118">
        <f t="shared" si="3"/>
        <v>0</v>
      </c>
      <c r="O45" s="119"/>
      <c r="P45" s="122">
        <f t="shared" si="0"/>
        <v>0</v>
      </c>
      <c r="Q45" s="90"/>
      <c r="R45" s="118">
        <f t="shared" si="1"/>
        <v>0</v>
      </c>
      <c r="S45" s="119"/>
      <c r="T45" s="120">
        <f t="shared" si="2"/>
        <v>0</v>
      </c>
    </row>
    <row r="46" spans="1:20" ht="15" customHeight="1" x14ac:dyDescent="0.15">
      <c r="A46" s="683"/>
      <c r="B46" s="685"/>
      <c r="C46" s="687"/>
      <c r="D46" s="689"/>
      <c r="E46" s="534"/>
      <c r="F46" s="465"/>
      <c r="G46" s="466"/>
      <c r="H46" s="534"/>
      <c r="I46" s="467"/>
      <c r="J46" s="468"/>
      <c r="K46" s="691"/>
      <c r="L46" s="693"/>
      <c r="M46" s="90"/>
      <c r="N46" s="118">
        <f t="shared" si="3"/>
        <v>0</v>
      </c>
      <c r="O46" s="119"/>
      <c r="P46" s="122">
        <f t="shared" si="0"/>
        <v>0</v>
      </c>
      <c r="Q46" s="90"/>
      <c r="R46" s="118">
        <f t="shared" si="1"/>
        <v>0</v>
      </c>
      <c r="S46" s="119"/>
      <c r="T46" s="120">
        <f t="shared" si="2"/>
        <v>0</v>
      </c>
    </row>
    <row r="47" spans="1:20" ht="15" customHeight="1" x14ac:dyDescent="0.15">
      <c r="A47" s="683">
        <v>20</v>
      </c>
      <c r="B47" s="713" t="s">
        <v>335</v>
      </c>
      <c r="C47" s="718">
        <f t="shared" ref="C47" si="19">E47+H47+E48+H48</f>
        <v>87.5</v>
      </c>
      <c r="D47" s="689">
        <v>31</v>
      </c>
      <c r="E47" s="535">
        <v>50</v>
      </c>
      <c r="F47" s="470"/>
      <c r="G47" s="199"/>
      <c r="H47" s="535">
        <v>30</v>
      </c>
      <c r="I47" s="118"/>
      <c r="J47" s="200"/>
      <c r="K47" s="691"/>
      <c r="L47" s="693">
        <f>+M47+M48+Q47+Q48</f>
        <v>0</v>
      </c>
      <c r="M47" s="90"/>
      <c r="N47" s="118">
        <f t="shared" si="3"/>
        <v>0</v>
      </c>
      <c r="O47" s="119"/>
      <c r="P47" s="122">
        <f t="shared" si="0"/>
        <v>0</v>
      </c>
      <c r="Q47" s="90"/>
      <c r="R47" s="118">
        <f t="shared" si="1"/>
        <v>0</v>
      </c>
      <c r="S47" s="119"/>
      <c r="T47" s="120">
        <f t="shared" si="2"/>
        <v>0</v>
      </c>
    </row>
    <row r="48" spans="1:20" ht="15" customHeight="1" x14ac:dyDescent="0.15">
      <c r="A48" s="683"/>
      <c r="B48" s="685"/>
      <c r="C48" s="719"/>
      <c r="D48" s="689"/>
      <c r="E48" s="534"/>
      <c r="F48" s="465"/>
      <c r="G48" s="466"/>
      <c r="H48" s="535">
        <v>7.5</v>
      </c>
      <c r="I48" s="467"/>
      <c r="J48" s="468"/>
      <c r="K48" s="691"/>
      <c r="L48" s="693"/>
      <c r="M48" s="90"/>
      <c r="N48" s="118">
        <f t="shared" si="3"/>
        <v>0</v>
      </c>
      <c r="O48" s="119"/>
      <c r="P48" s="122">
        <f t="shared" si="0"/>
        <v>0</v>
      </c>
      <c r="Q48" s="90"/>
      <c r="R48" s="118">
        <f t="shared" si="1"/>
        <v>0</v>
      </c>
      <c r="S48" s="119"/>
      <c r="T48" s="120">
        <f t="shared" si="2"/>
        <v>0</v>
      </c>
    </row>
    <row r="49" spans="1:20" ht="15" customHeight="1" x14ac:dyDescent="0.15">
      <c r="A49" s="683">
        <v>21</v>
      </c>
      <c r="B49" s="713" t="s">
        <v>336</v>
      </c>
      <c r="C49" s="686">
        <f t="shared" ref="C49" si="20">E49+H49+E50+H50</f>
        <v>88</v>
      </c>
      <c r="D49" s="689">
        <v>33</v>
      </c>
      <c r="E49" s="535">
        <v>50</v>
      </c>
      <c r="F49" s="470"/>
      <c r="G49" s="199"/>
      <c r="H49" s="535">
        <v>30</v>
      </c>
      <c r="I49" s="118"/>
      <c r="J49" s="200"/>
      <c r="K49" s="691"/>
      <c r="L49" s="693">
        <f>+M49+M50+Q49+Q50</f>
        <v>0</v>
      </c>
      <c r="M49" s="90"/>
      <c r="N49" s="118">
        <f t="shared" si="3"/>
        <v>0</v>
      </c>
      <c r="O49" s="119"/>
      <c r="P49" s="122">
        <f t="shared" si="0"/>
        <v>0</v>
      </c>
      <c r="Q49" s="90"/>
      <c r="R49" s="118">
        <f t="shared" si="1"/>
        <v>0</v>
      </c>
      <c r="S49" s="119"/>
      <c r="T49" s="120">
        <f t="shared" si="2"/>
        <v>0</v>
      </c>
    </row>
    <row r="50" spans="1:20" ht="15" customHeight="1" x14ac:dyDescent="0.15">
      <c r="A50" s="683"/>
      <c r="B50" s="685"/>
      <c r="C50" s="687"/>
      <c r="D50" s="689"/>
      <c r="E50" s="534"/>
      <c r="F50" s="465"/>
      <c r="G50" s="466"/>
      <c r="H50" s="535">
        <v>8</v>
      </c>
      <c r="I50" s="467"/>
      <c r="J50" s="468"/>
      <c r="K50" s="691"/>
      <c r="L50" s="693"/>
      <c r="M50" s="90"/>
      <c r="N50" s="118">
        <f t="shared" si="3"/>
        <v>0</v>
      </c>
      <c r="O50" s="119"/>
      <c r="P50" s="122">
        <f t="shared" si="0"/>
        <v>0</v>
      </c>
      <c r="Q50" s="90"/>
      <c r="R50" s="118">
        <f t="shared" si="1"/>
        <v>0</v>
      </c>
      <c r="S50" s="119"/>
      <c r="T50" s="120">
        <f t="shared" si="2"/>
        <v>0</v>
      </c>
    </row>
    <row r="51" spans="1:20" ht="15" customHeight="1" x14ac:dyDescent="0.15">
      <c r="A51" s="683">
        <v>22</v>
      </c>
      <c r="B51" s="713" t="s">
        <v>337</v>
      </c>
      <c r="C51" s="686">
        <f t="shared" ref="C51" si="21">E51+H51+E52+H52</f>
        <v>88</v>
      </c>
      <c r="D51" s="689">
        <v>35</v>
      </c>
      <c r="E51" s="535">
        <v>50</v>
      </c>
      <c r="F51" s="470"/>
      <c r="G51" s="199"/>
      <c r="H51" s="535">
        <v>30</v>
      </c>
      <c r="I51" s="118"/>
      <c r="J51" s="200"/>
      <c r="K51" s="691"/>
      <c r="L51" s="693">
        <f>+M51+M52+Q51+Q52</f>
        <v>0</v>
      </c>
      <c r="M51" s="90"/>
      <c r="N51" s="118">
        <f t="shared" si="3"/>
        <v>0</v>
      </c>
      <c r="O51" s="119"/>
      <c r="P51" s="122">
        <f t="shared" si="0"/>
        <v>0</v>
      </c>
      <c r="Q51" s="90"/>
      <c r="R51" s="118">
        <f t="shared" si="1"/>
        <v>0</v>
      </c>
      <c r="S51" s="119"/>
      <c r="T51" s="120">
        <f t="shared" si="2"/>
        <v>0</v>
      </c>
    </row>
    <row r="52" spans="1:20" ht="15" customHeight="1" x14ac:dyDescent="0.15">
      <c r="A52" s="683"/>
      <c r="B52" s="685"/>
      <c r="C52" s="687"/>
      <c r="D52" s="689"/>
      <c r="E52" s="534"/>
      <c r="F52" s="465"/>
      <c r="G52" s="466"/>
      <c r="H52" s="535">
        <v>8</v>
      </c>
      <c r="I52" s="467"/>
      <c r="J52" s="468"/>
      <c r="K52" s="691"/>
      <c r="L52" s="693"/>
      <c r="M52" s="90"/>
      <c r="N52" s="118">
        <f t="shared" si="3"/>
        <v>0</v>
      </c>
      <c r="O52" s="119"/>
      <c r="P52" s="122">
        <f t="shared" si="0"/>
        <v>0</v>
      </c>
      <c r="Q52" s="90"/>
      <c r="R52" s="118">
        <f t="shared" si="1"/>
        <v>0</v>
      </c>
      <c r="S52" s="119"/>
      <c r="T52" s="120">
        <f t="shared" si="2"/>
        <v>0</v>
      </c>
    </row>
    <row r="53" spans="1:20" ht="15" customHeight="1" x14ac:dyDescent="0.15">
      <c r="A53" s="683">
        <v>23</v>
      </c>
      <c r="B53" s="713" t="s">
        <v>338</v>
      </c>
      <c r="C53" s="686">
        <f t="shared" ref="C53" si="22">E53+H53+E54+H54</f>
        <v>90</v>
      </c>
      <c r="D53" s="689">
        <v>28</v>
      </c>
      <c r="E53" s="535">
        <v>50</v>
      </c>
      <c r="F53" s="470"/>
      <c r="G53" s="199"/>
      <c r="H53" s="535">
        <v>30</v>
      </c>
      <c r="I53" s="118"/>
      <c r="J53" s="200"/>
      <c r="K53" s="691"/>
      <c r="L53" s="693">
        <f>+M53+M54+Q53+Q54</f>
        <v>0</v>
      </c>
      <c r="M53" s="90"/>
      <c r="N53" s="118">
        <f t="shared" si="3"/>
        <v>0</v>
      </c>
      <c r="O53" s="119"/>
      <c r="P53" s="122">
        <f t="shared" si="0"/>
        <v>0</v>
      </c>
      <c r="Q53" s="90"/>
      <c r="R53" s="118">
        <f t="shared" si="1"/>
        <v>0</v>
      </c>
      <c r="S53" s="119"/>
      <c r="T53" s="120">
        <f t="shared" si="2"/>
        <v>0</v>
      </c>
    </row>
    <row r="54" spans="1:20" ht="15" customHeight="1" x14ac:dyDescent="0.15">
      <c r="A54" s="683"/>
      <c r="B54" s="685"/>
      <c r="C54" s="687"/>
      <c r="D54" s="689"/>
      <c r="E54" s="534"/>
      <c r="F54" s="465"/>
      <c r="G54" s="466"/>
      <c r="H54" s="535">
        <v>10</v>
      </c>
      <c r="I54" s="467"/>
      <c r="J54" s="468"/>
      <c r="K54" s="691"/>
      <c r="L54" s="693"/>
      <c r="M54" s="90"/>
      <c r="N54" s="118">
        <f t="shared" si="3"/>
        <v>0</v>
      </c>
      <c r="O54" s="119"/>
      <c r="P54" s="122">
        <f t="shared" si="0"/>
        <v>0</v>
      </c>
      <c r="Q54" s="90"/>
      <c r="R54" s="118">
        <f t="shared" si="1"/>
        <v>0</v>
      </c>
      <c r="S54" s="119"/>
      <c r="T54" s="120">
        <f t="shared" si="2"/>
        <v>0</v>
      </c>
    </row>
    <row r="55" spans="1:20" ht="15" customHeight="1" x14ac:dyDescent="0.15">
      <c r="A55" s="683">
        <v>24</v>
      </c>
      <c r="B55" s="713" t="s">
        <v>339</v>
      </c>
      <c r="C55" s="686">
        <f t="shared" ref="C55" si="23">E55+H55+E56+H56</f>
        <v>150</v>
      </c>
      <c r="D55" s="689">
        <v>83</v>
      </c>
      <c r="E55" s="535">
        <v>50</v>
      </c>
      <c r="F55" s="470"/>
      <c r="G55" s="199"/>
      <c r="H55" s="535">
        <v>50</v>
      </c>
      <c r="I55" s="118"/>
      <c r="J55" s="200"/>
      <c r="K55" s="691"/>
      <c r="L55" s="693">
        <f>+M55+M56+Q55+Q56</f>
        <v>0</v>
      </c>
      <c r="M55" s="90"/>
      <c r="N55" s="118">
        <f t="shared" si="3"/>
        <v>0</v>
      </c>
      <c r="O55" s="119"/>
      <c r="P55" s="122">
        <f t="shared" si="0"/>
        <v>0</v>
      </c>
      <c r="Q55" s="90"/>
      <c r="R55" s="118">
        <f t="shared" si="1"/>
        <v>0</v>
      </c>
      <c r="S55" s="119"/>
      <c r="T55" s="120">
        <f t="shared" si="2"/>
        <v>0</v>
      </c>
    </row>
    <row r="56" spans="1:20" ht="15" customHeight="1" x14ac:dyDescent="0.15">
      <c r="A56" s="683"/>
      <c r="B56" s="685"/>
      <c r="C56" s="687"/>
      <c r="D56" s="689"/>
      <c r="E56" s="534"/>
      <c r="F56" s="465"/>
      <c r="G56" s="466"/>
      <c r="H56" s="535">
        <v>50</v>
      </c>
      <c r="I56" s="467"/>
      <c r="J56" s="468"/>
      <c r="K56" s="691"/>
      <c r="L56" s="693"/>
      <c r="M56" s="90"/>
      <c r="N56" s="118">
        <f t="shared" si="3"/>
        <v>0</v>
      </c>
      <c r="O56" s="119"/>
      <c r="P56" s="122">
        <f t="shared" si="0"/>
        <v>0</v>
      </c>
      <c r="Q56" s="90"/>
      <c r="R56" s="118">
        <f t="shared" si="1"/>
        <v>0</v>
      </c>
      <c r="S56" s="119"/>
      <c r="T56" s="120">
        <f t="shared" si="2"/>
        <v>0</v>
      </c>
    </row>
    <row r="57" spans="1:20" ht="15" customHeight="1" x14ac:dyDescent="0.15">
      <c r="A57" s="683">
        <v>25</v>
      </c>
      <c r="B57" s="713" t="s">
        <v>340</v>
      </c>
      <c r="C57" s="686">
        <f t="shared" ref="C57" si="24">E57+H57+E58+H58</f>
        <v>100</v>
      </c>
      <c r="D57" s="689">
        <v>31</v>
      </c>
      <c r="E57" s="535">
        <v>50</v>
      </c>
      <c r="F57" s="470"/>
      <c r="G57" s="199"/>
      <c r="H57" s="535">
        <v>50</v>
      </c>
      <c r="I57" s="118"/>
      <c r="J57" s="200"/>
      <c r="K57" s="691"/>
      <c r="L57" s="693">
        <f>+M57+M58+Q57+Q58</f>
        <v>0</v>
      </c>
      <c r="M57" s="90"/>
      <c r="N57" s="118">
        <f t="shared" si="3"/>
        <v>0</v>
      </c>
      <c r="O57" s="119"/>
      <c r="P57" s="122">
        <f t="shared" si="0"/>
        <v>0</v>
      </c>
      <c r="Q57" s="90"/>
      <c r="R57" s="118">
        <f t="shared" si="1"/>
        <v>0</v>
      </c>
      <c r="S57" s="119"/>
      <c r="T57" s="120">
        <f t="shared" si="2"/>
        <v>0</v>
      </c>
    </row>
    <row r="58" spans="1:20" ht="15" customHeight="1" x14ac:dyDescent="0.15">
      <c r="A58" s="683"/>
      <c r="B58" s="685"/>
      <c r="C58" s="687"/>
      <c r="D58" s="689"/>
      <c r="E58" s="534"/>
      <c r="F58" s="465"/>
      <c r="G58" s="466"/>
      <c r="H58" s="534"/>
      <c r="I58" s="467"/>
      <c r="J58" s="468"/>
      <c r="K58" s="691"/>
      <c r="L58" s="693"/>
      <c r="M58" s="90"/>
      <c r="N58" s="118">
        <f t="shared" si="3"/>
        <v>0</v>
      </c>
      <c r="O58" s="119"/>
      <c r="P58" s="122">
        <f t="shared" si="0"/>
        <v>0</v>
      </c>
      <c r="Q58" s="90"/>
      <c r="R58" s="118">
        <f t="shared" si="1"/>
        <v>0</v>
      </c>
      <c r="S58" s="119"/>
      <c r="T58" s="120">
        <f t="shared" si="2"/>
        <v>0</v>
      </c>
    </row>
    <row r="59" spans="1:20" ht="15" customHeight="1" x14ac:dyDescent="0.15">
      <c r="A59" s="683">
        <v>26</v>
      </c>
      <c r="B59" s="713" t="s">
        <v>341</v>
      </c>
      <c r="C59" s="686">
        <f t="shared" ref="C59" si="25">E59+H59+E60+H60</f>
        <v>100</v>
      </c>
      <c r="D59" s="689">
        <v>41</v>
      </c>
      <c r="E59" s="535">
        <v>50</v>
      </c>
      <c r="F59" s="470"/>
      <c r="G59" s="199"/>
      <c r="H59" s="535">
        <v>50</v>
      </c>
      <c r="I59" s="118"/>
      <c r="J59" s="200"/>
      <c r="K59" s="691"/>
      <c r="L59" s="693">
        <f>+M59+M60+Q59+Q60</f>
        <v>0</v>
      </c>
      <c r="M59" s="90"/>
      <c r="N59" s="118">
        <f t="shared" si="3"/>
        <v>0</v>
      </c>
      <c r="O59" s="119"/>
      <c r="P59" s="122">
        <f t="shared" si="0"/>
        <v>0</v>
      </c>
      <c r="Q59" s="90"/>
      <c r="R59" s="118">
        <f t="shared" si="1"/>
        <v>0</v>
      </c>
      <c r="S59" s="119"/>
      <c r="T59" s="120">
        <f t="shared" si="2"/>
        <v>0</v>
      </c>
    </row>
    <row r="60" spans="1:20" ht="15" customHeight="1" x14ac:dyDescent="0.15">
      <c r="A60" s="683"/>
      <c r="B60" s="685"/>
      <c r="C60" s="687"/>
      <c r="D60" s="689"/>
      <c r="E60" s="534"/>
      <c r="F60" s="465"/>
      <c r="G60" s="466"/>
      <c r="H60" s="534"/>
      <c r="I60" s="467"/>
      <c r="J60" s="468"/>
      <c r="K60" s="691"/>
      <c r="L60" s="693"/>
      <c r="M60" s="90"/>
      <c r="N60" s="118">
        <f t="shared" si="3"/>
        <v>0</v>
      </c>
      <c r="O60" s="119"/>
      <c r="P60" s="122">
        <f t="shared" si="0"/>
        <v>0</v>
      </c>
      <c r="Q60" s="90"/>
      <c r="R60" s="118">
        <f t="shared" si="1"/>
        <v>0</v>
      </c>
      <c r="S60" s="119"/>
      <c r="T60" s="120">
        <f t="shared" si="2"/>
        <v>0</v>
      </c>
    </row>
    <row r="61" spans="1:20" ht="15" customHeight="1" x14ac:dyDescent="0.15">
      <c r="A61" s="683">
        <v>27</v>
      </c>
      <c r="B61" s="713" t="s">
        <v>342</v>
      </c>
      <c r="C61" s="686">
        <f t="shared" ref="C61" si="26">E61+H61+E62+H62</f>
        <v>125</v>
      </c>
      <c r="D61" s="689">
        <v>70</v>
      </c>
      <c r="E61" s="535">
        <v>50</v>
      </c>
      <c r="F61" s="470"/>
      <c r="G61" s="199"/>
      <c r="H61" s="535">
        <v>75</v>
      </c>
      <c r="I61" s="118"/>
      <c r="J61" s="200"/>
      <c r="K61" s="691"/>
      <c r="L61" s="693">
        <f>+M61+M62+Q61+Q62</f>
        <v>0</v>
      </c>
      <c r="M61" s="90"/>
      <c r="N61" s="118">
        <f t="shared" si="3"/>
        <v>0</v>
      </c>
      <c r="O61" s="119"/>
      <c r="P61" s="122">
        <f t="shared" si="0"/>
        <v>0</v>
      </c>
      <c r="Q61" s="90"/>
      <c r="R61" s="118">
        <f t="shared" si="1"/>
        <v>0</v>
      </c>
      <c r="S61" s="119"/>
      <c r="T61" s="120">
        <f t="shared" si="2"/>
        <v>0</v>
      </c>
    </row>
    <row r="62" spans="1:20" ht="15" customHeight="1" x14ac:dyDescent="0.15">
      <c r="A62" s="683"/>
      <c r="B62" s="685"/>
      <c r="C62" s="687"/>
      <c r="D62" s="689"/>
      <c r="E62" s="534"/>
      <c r="F62" s="465"/>
      <c r="G62" s="466"/>
      <c r="H62" s="534"/>
      <c r="I62" s="467"/>
      <c r="J62" s="468"/>
      <c r="K62" s="691"/>
      <c r="L62" s="693"/>
      <c r="M62" s="90"/>
      <c r="N62" s="118">
        <f t="shared" si="3"/>
        <v>0</v>
      </c>
      <c r="O62" s="119"/>
      <c r="P62" s="122">
        <f t="shared" si="0"/>
        <v>0</v>
      </c>
      <c r="Q62" s="90"/>
      <c r="R62" s="118">
        <f t="shared" si="1"/>
        <v>0</v>
      </c>
      <c r="S62" s="119"/>
      <c r="T62" s="120">
        <f t="shared" si="2"/>
        <v>0</v>
      </c>
    </row>
    <row r="63" spans="1:20" ht="15" customHeight="1" x14ac:dyDescent="0.15">
      <c r="A63" s="683">
        <v>28</v>
      </c>
      <c r="B63" s="713" t="s">
        <v>343</v>
      </c>
      <c r="C63" s="686">
        <f t="shared" ref="C63" si="27">E63+H63+E64+H64</f>
        <v>100</v>
      </c>
      <c r="D63" s="689">
        <v>58</v>
      </c>
      <c r="E63" s="535">
        <v>50</v>
      </c>
      <c r="F63" s="470"/>
      <c r="G63" s="199"/>
      <c r="H63" s="535">
        <v>50</v>
      </c>
      <c r="I63" s="118"/>
      <c r="J63" s="200"/>
      <c r="K63" s="691"/>
      <c r="L63" s="693">
        <f>+M63+M64+Q63+Q64</f>
        <v>0</v>
      </c>
      <c r="M63" s="90"/>
      <c r="N63" s="118">
        <f t="shared" si="3"/>
        <v>0</v>
      </c>
      <c r="O63" s="119"/>
      <c r="P63" s="122">
        <f t="shared" si="0"/>
        <v>0</v>
      </c>
      <c r="Q63" s="90"/>
      <c r="R63" s="118">
        <f t="shared" si="1"/>
        <v>0</v>
      </c>
      <c r="S63" s="119"/>
      <c r="T63" s="120">
        <f t="shared" si="2"/>
        <v>0</v>
      </c>
    </row>
    <row r="64" spans="1:20" ht="15" customHeight="1" x14ac:dyDescent="0.15">
      <c r="A64" s="683"/>
      <c r="B64" s="685"/>
      <c r="C64" s="687"/>
      <c r="D64" s="689"/>
      <c r="E64" s="534"/>
      <c r="F64" s="465"/>
      <c r="G64" s="466"/>
      <c r="H64" s="534"/>
      <c r="I64" s="467"/>
      <c r="J64" s="468"/>
      <c r="K64" s="691"/>
      <c r="L64" s="693"/>
      <c r="M64" s="90"/>
      <c r="N64" s="118">
        <f t="shared" si="3"/>
        <v>0</v>
      </c>
      <c r="O64" s="119"/>
      <c r="P64" s="122">
        <f t="shared" si="0"/>
        <v>0</v>
      </c>
      <c r="Q64" s="90"/>
      <c r="R64" s="118">
        <f t="shared" si="1"/>
        <v>0</v>
      </c>
      <c r="S64" s="119"/>
      <c r="T64" s="120">
        <f t="shared" si="2"/>
        <v>0</v>
      </c>
    </row>
    <row r="65" spans="1:20" ht="15" customHeight="1" x14ac:dyDescent="0.15">
      <c r="A65" s="683">
        <v>29</v>
      </c>
      <c r="B65" s="713" t="s">
        <v>344</v>
      </c>
      <c r="C65" s="686">
        <f t="shared" ref="C65" si="28">E65+H65+E66+H66</f>
        <v>150</v>
      </c>
      <c r="D65" s="689">
        <v>84</v>
      </c>
      <c r="E65" s="535">
        <v>75</v>
      </c>
      <c r="F65" s="470"/>
      <c r="G65" s="199"/>
      <c r="H65" s="535">
        <v>75</v>
      </c>
      <c r="I65" s="118"/>
      <c r="J65" s="200"/>
      <c r="K65" s="691"/>
      <c r="L65" s="693">
        <f>+M65+M66+Q65+Q66</f>
        <v>0</v>
      </c>
      <c r="M65" s="90"/>
      <c r="N65" s="118">
        <f t="shared" si="3"/>
        <v>0</v>
      </c>
      <c r="O65" s="119"/>
      <c r="P65" s="122">
        <f t="shared" si="0"/>
        <v>0</v>
      </c>
      <c r="Q65" s="90"/>
      <c r="R65" s="118">
        <f t="shared" si="1"/>
        <v>0</v>
      </c>
      <c r="S65" s="119"/>
      <c r="T65" s="120">
        <f t="shared" si="2"/>
        <v>0</v>
      </c>
    </row>
    <row r="66" spans="1:20" ht="15" customHeight="1" x14ac:dyDescent="0.15">
      <c r="A66" s="683"/>
      <c r="B66" s="685"/>
      <c r="C66" s="687"/>
      <c r="D66" s="689"/>
      <c r="E66" s="534"/>
      <c r="F66" s="465"/>
      <c r="G66" s="466"/>
      <c r="H66" s="534"/>
      <c r="I66" s="467"/>
      <c r="J66" s="468"/>
      <c r="K66" s="691"/>
      <c r="L66" s="693"/>
      <c r="M66" s="90"/>
      <c r="N66" s="118">
        <f t="shared" si="3"/>
        <v>0</v>
      </c>
      <c r="O66" s="119"/>
      <c r="P66" s="122">
        <f t="shared" si="0"/>
        <v>0</v>
      </c>
      <c r="Q66" s="90"/>
      <c r="R66" s="118">
        <f t="shared" si="1"/>
        <v>0</v>
      </c>
      <c r="S66" s="119"/>
      <c r="T66" s="120">
        <f t="shared" si="2"/>
        <v>0</v>
      </c>
    </row>
    <row r="67" spans="1:20" ht="15" customHeight="1" x14ac:dyDescent="0.15">
      <c r="A67" s="683">
        <v>30</v>
      </c>
      <c r="B67" s="713" t="s">
        <v>345</v>
      </c>
      <c r="C67" s="686">
        <f t="shared" ref="C67" si="29">E67+H67+E68+H68</f>
        <v>125</v>
      </c>
      <c r="D67" s="689">
        <v>66</v>
      </c>
      <c r="E67" s="535">
        <v>50</v>
      </c>
      <c r="F67" s="470"/>
      <c r="G67" s="199"/>
      <c r="H67" s="535">
        <v>75</v>
      </c>
      <c r="I67" s="118"/>
      <c r="J67" s="200"/>
      <c r="K67" s="691"/>
      <c r="L67" s="693">
        <f>+M67+M68+Q67+Q68</f>
        <v>0</v>
      </c>
      <c r="M67" s="90"/>
      <c r="N67" s="118">
        <f t="shared" si="3"/>
        <v>0</v>
      </c>
      <c r="O67" s="119"/>
      <c r="P67" s="122">
        <f t="shared" si="0"/>
        <v>0</v>
      </c>
      <c r="Q67" s="90"/>
      <c r="R67" s="118">
        <f t="shared" si="1"/>
        <v>0</v>
      </c>
      <c r="S67" s="119"/>
      <c r="T67" s="120">
        <f t="shared" si="2"/>
        <v>0</v>
      </c>
    </row>
    <row r="68" spans="1:20" ht="15" customHeight="1" x14ac:dyDescent="0.15">
      <c r="A68" s="683"/>
      <c r="B68" s="685"/>
      <c r="C68" s="687"/>
      <c r="D68" s="689"/>
      <c r="E68" s="534"/>
      <c r="F68" s="465"/>
      <c r="G68" s="466"/>
      <c r="H68" s="534"/>
      <c r="I68" s="467"/>
      <c r="J68" s="468"/>
      <c r="K68" s="691"/>
      <c r="L68" s="693"/>
      <c r="M68" s="90"/>
      <c r="N68" s="118">
        <f t="shared" si="3"/>
        <v>0</v>
      </c>
      <c r="O68" s="119"/>
      <c r="P68" s="122">
        <f t="shared" si="0"/>
        <v>0</v>
      </c>
      <c r="Q68" s="90"/>
      <c r="R68" s="118">
        <f t="shared" si="1"/>
        <v>0</v>
      </c>
      <c r="S68" s="119"/>
      <c r="T68" s="120">
        <f t="shared" si="2"/>
        <v>0</v>
      </c>
    </row>
    <row r="69" spans="1:20" ht="15" customHeight="1" x14ac:dyDescent="0.15">
      <c r="A69" s="683">
        <v>31</v>
      </c>
      <c r="B69" s="713" t="s">
        <v>346</v>
      </c>
      <c r="C69" s="686">
        <f t="shared" ref="C69" si="30">E69+H69+E70+H70</f>
        <v>125</v>
      </c>
      <c r="D69" s="689">
        <v>54</v>
      </c>
      <c r="E69" s="535">
        <v>75</v>
      </c>
      <c r="F69" s="470"/>
      <c r="G69" s="199"/>
      <c r="H69" s="535">
        <v>50</v>
      </c>
      <c r="I69" s="118"/>
      <c r="J69" s="200"/>
      <c r="K69" s="691"/>
      <c r="L69" s="693">
        <f>+M69+M70+Q69+Q70</f>
        <v>0</v>
      </c>
      <c r="M69" s="90"/>
      <c r="N69" s="118">
        <f t="shared" si="3"/>
        <v>0</v>
      </c>
      <c r="O69" s="119"/>
      <c r="P69" s="122">
        <f t="shared" si="0"/>
        <v>0</v>
      </c>
      <c r="Q69" s="90"/>
      <c r="R69" s="118">
        <f t="shared" si="1"/>
        <v>0</v>
      </c>
      <c r="S69" s="119"/>
      <c r="T69" s="120">
        <f t="shared" si="2"/>
        <v>0</v>
      </c>
    </row>
    <row r="70" spans="1:20" ht="15" customHeight="1" x14ac:dyDescent="0.15">
      <c r="A70" s="683"/>
      <c r="B70" s="685"/>
      <c r="C70" s="687"/>
      <c r="D70" s="689"/>
      <c r="E70" s="534"/>
      <c r="F70" s="465"/>
      <c r="G70" s="466"/>
      <c r="H70" s="534"/>
      <c r="I70" s="467"/>
      <c r="J70" s="468"/>
      <c r="K70" s="691"/>
      <c r="L70" s="693"/>
      <c r="M70" s="90"/>
      <c r="N70" s="118">
        <f t="shared" si="3"/>
        <v>0</v>
      </c>
      <c r="O70" s="119"/>
      <c r="P70" s="122">
        <f t="shared" si="0"/>
        <v>0</v>
      </c>
      <c r="Q70" s="90"/>
      <c r="R70" s="118">
        <f t="shared" si="1"/>
        <v>0</v>
      </c>
      <c r="S70" s="119"/>
      <c r="T70" s="120">
        <f t="shared" si="2"/>
        <v>0</v>
      </c>
    </row>
    <row r="71" spans="1:20" ht="15" customHeight="1" x14ac:dyDescent="0.15">
      <c r="A71" s="683">
        <v>32</v>
      </c>
      <c r="B71" s="713" t="s">
        <v>347</v>
      </c>
      <c r="C71" s="686">
        <f t="shared" ref="C71" si="31">E71+H71+E72+H72</f>
        <v>125</v>
      </c>
      <c r="D71" s="689">
        <v>63</v>
      </c>
      <c r="E71" s="535">
        <v>75</v>
      </c>
      <c r="F71" s="470"/>
      <c r="G71" s="199"/>
      <c r="H71" s="535">
        <v>50</v>
      </c>
      <c r="I71" s="118"/>
      <c r="J71" s="200"/>
      <c r="K71" s="691"/>
      <c r="L71" s="693">
        <f>+M71+M72+Q71+Q72</f>
        <v>0</v>
      </c>
      <c r="M71" s="90"/>
      <c r="N71" s="118">
        <f t="shared" si="3"/>
        <v>0</v>
      </c>
      <c r="O71" s="119"/>
      <c r="P71" s="122">
        <f t="shared" si="0"/>
        <v>0</v>
      </c>
      <c r="Q71" s="90"/>
      <c r="R71" s="118">
        <f t="shared" si="1"/>
        <v>0</v>
      </c>
      <c r="S71" s="119"/>
      <c r="T71" s="120">
        <f t="shared" si="2"/>
        <v>0</v>
      </c>
    </row>
    <row r="72" spans="1:20" ht="15" customHeight="1" x14ac:dyDescent="0.15">
      <c r="A72" s="683"/>
      <c r="B72" s="685"/>
      <c r="C72" s="687"/>
      <c r="D72" s="689"/>
      <c r="E72" s="534"/>
      <c r="F72" s="465"/>
      <c r="G72" s="466"/>
      <c r="H72" s="534"/>
      <c r="I72" s="467"/>
      <c r="J72" s="468"/>
      <c r="K72" s="691"/>
      <c r="L72" s="693"/>
      <c r="M72" s="90"/>
      <c r="N72" s="118">
        <f t="shared" si="3"/>
        <v>0</v>
      </c>
      <c r="O72" s="119"/>
      <c r="P72" s="122">
        <f t="shared" si="0"/>
        <v>0</v>
      </c>
      <c r="Q72" s="90"/>
      <c r="R72" s="118">
        <f t="shared" si="1"/>
        <v>0</v>
      </c>
      <c r="S72" s="119"/>
      <c r="T72" s="120">
        <f t="shared" si="2"/>
        <v>0</v>
      </c>
    </row>
    <row r="73" spans="1:20" ht="15" customHeight="1" x14ac:dyDescent="0.15">
      <c r="A73" s="683">
        <v>33</v>
      </c>
      <c r="B73" s="713" t="s">
        <v>348</v>
      </c>
      <c r="C73" s="686">
        <f t="shared" ref="C73" si="32">E73+H73+E74+H74</f>
        <v>100</v>
      </c>
      <c r="D73" s="689">
        <v>47</v>
      </c>
      <c r="E73" s="535">
        <v>50</v>
      </c>
      <c r="F73" s="470"/>
      <c r="G73" s="199"/>
      <c r="H73" s="535">
        <v>50</v>
      </c>
      <c r="I73" s="118"/>
      <c r="J73" s="200"/>
      <c r="K73" s="691"/>
      <c r="L73" s="693">
        <f>+M73+M74+Q73+Q74</f>
        <v>0</v>
      </c>
      <c r="M73" s="90"/>
      <c r="N73" s="118">
        <f t="shared" si="3"/>
        <v>0</v>
      </c>
      <c r="O73" s="119"/>
      <c r="P73" s="122">
        <f t="shared" ref="P73:P92" si="33">IF(N73=0,0,O73/N73*100)</f>
        <v>0</v>
      </c>
      <c r="Q73" s="90"/>
      <c r="R73" s="118">
        <f t="shared" ref="R73:R92" si="34">+Q73/210/SQRT(3)*1000</f>
        <v>0</v>
      </c>
      <c r="S73" s="119"/>
      <c r="T73" s="120">
        <f t="shared" ref="T73:T92" si="35">IF(R73=0,0,S73/R73*100)</f>
        <v>0</v>
      </c>
    </row>
    <row r="74" spans="1:20" ht="15" customHeight="1" x14ac:dyDescent="0.15">
      <c r="A74" s="683"/>
      <c r="B74" s="685"/>
      <c r="C74" s="687"/>
      <c r="D74" s="689"/>
      <c r="E74" s="534"/>
      <c r="F74" s="465"/>
      <c r="G74" s="466"/>
      <c r="H74" s="534"/>
      <c r="I74" s="467"/>
      <c r="J74" s="468"/>
      <c r="K74" s="691"/>
      <c r="L74" s="693"/>
      <c r="M74" s="90"/>
      <c r="N74" s="118">
        <f t="shared" ref="N74:N92" si="36">+M74/210*1000</f>
        <v>0</v>
      </c>
      <c r="O74" s="119"/>
      <c r="P74" s="122">
        <f t="shared" si="33"/>
        <v>0</v>
      </c>
      <c r="Q74" s="90"/>
      <c r="R74" s="118">
        <f t="shared" si="34"/>
        <v>0</v>
      </c>
      <c r="S74" s="119"/>
      <c r="T74" s="120">
        <f t="shared" si="35"/>
        <v>0</v>
      </c>
    </row>
    <row r="75" spans="1:20" ht="15" customHeight="1" x14ac:dyDescent="0.15">
      <c r="A75" s="683">
        <v>34</v>
      </c>
      <c r="B75" s="713" t="s">
        <v>349</v>
      </c>
      <c r="C75" s="686">
        <f t="shared" ref="C75" si="37">E75+H75+E76+H76</f>
        <v>125</v>
      </c>
      <c r="D75" s="689">
        <v>59</v>
      </c>
      <c r="E75" s="535">
        <v>75</v>
      </c>
      <c r="F75" s="470"/>
      <c r="G75" s="199"/>
      <c r="H75" s="535">
        <v>50</v>
      </c>
      <c r="I75" s="118"/>
      <c r="J75" s="200"/>
      <c r="K75" s="691"/>
      <c r="L75" s="693">
        <f>+M75+M76+Q75+Q76</f>
        <v>0</v>
      </c>
      <c r="M75" s="90"/>
      <c r="N75" s="118">
        <f t="shared" si="36"/>
        <v>0</v>
      </c>
      <c r="O75" s="119"/>
      <c r="P75" s="122">
        <f t="shared" si="33"/>
        <v>0</v>
      </c>
      <c r="Q75" s="90"/>
      <c r="R75" s="118">
        <f t="shared" si="34"/>
        <v>0</v>
      </c>
      <c r="S75" s="119"/>
      <c r="T75" s="120">
        <f t="shared" si="35"/>
        <v>0</v>
      </c>
    </row>
    <row r="76" spans="1:20" ht="15" customHeight="1" x14ac:dyDescent="0.15">
      <c r="A76" s="683"/>
      <c r="B76" s="685"/>
      <c r="C76" s="687"/>
      <c r="D76" s="689"/>
      <c r="E76" s="534"/>
      <c r="F76" s="465"/>
      <c r="G76" s="466"/>
      <c r="H76" s="534"/>
      <c r="I76" s="467"/>
      <c r="J76" s="468"/>
      <c r="K76" s="691"/>
      <c r="L76" s="693"/>
      <c r="M76" s="90"/>
      <c r="N76" s="118">
        <f t="shared" si="36"/>
        <v>0</v>
      </c>
      <c r="O76" s="119"/>
      <c r="P76" s="122">
        <f t="shared" si="33"/>
        <v>0</v>
      </c>
      <c r="Q76" s="90"/>
      <c r="R76" s="118">
        <f t="shared" si="34"/>
        <v>0</v>
      </c>
      <c r="S76" s="119"/>
      <c r="T76" s="120">
        <f t="shared" si="35"/>
        <v>0</v>
      </c>
    </row>
    <row r="77" spans="1:20" ht="15" customHeight="1" x14ac:dyDescent="0.15">
      <c r="A77" s="683">
        <v>35</v>
      </c>
      <c r="B77" s="713" t="s">
        <v>350</v>
      </c>
      <c r="C77" s="686">
        <f t="shared" ref="C77" si="38">E77+H77+E78+H78</f>
        <v>125</v>
      </c>
      <c r="D77" s="689">
        <v>71</v>
      </c>
      <c r="E77" s="535">
        <v>50</v>
      </c>
      <c r="F77" s="470"/>
      <c r="G77" s="199"/>
      <c r="H77" s="535">
        <v>75</v>
      </c>
      <c r="I77" s="118"/>
      <c r="J77" s="200"/>
      <c r="K77" s="691"/>
      <c r="L77" s="693">
        <f>+M77+M78+Q77+Q78</f>
        <v>0</v>
      </c>
      <c r="M77" s="90"/>
      <c r="N77" s="118">
        <f t="shared" si="36"/>
        <v>0</v>
      </c>
      <c r="O77" s="119"/>
      <c r="P77" s="122">
        <f t="shared" si="33"/>
        <v>0</v>
      </c>
      <c r="Q77" s="90"/>
      <c r="R77" s="118">
        <f t="shared" si="34"/>
        <v>0</v>
      </c>
      <c r="S77" s="119"/>
      <c r="T77" s="120">
        <f t="shared" si="35"/>
        <v>0</v>
      </c>
    </row>
    <row r="78" spans="1:20" ht="15" customHeight="1" x14ac:dyDescent="0.15">
      <c r="A78" s="683"/>
      <c r="B78" s="685"/>
      <c r="C78" s="687"/>
      <c r="D78" s="689"/>
      <c r="E78" s="534"/>
      <c r="F78" s="465"/>
      <c r="G78" s="466"/>
      <c r="H78" s="534"/>
      <c r="I78" s="467"/>
      <c r="J78" s="468"/>
      <c r="K78" s="691"/>
      <c r="L78" s="693"/>
      <c r="M78" s="90"/>
      <c r="N78" s="118">
        <f t="shared" si="36"/>
        <v>0</v>
      </c>
      <c r="O78" s="119"/>
      <c r="P78" s="122">
        <f t="shared" si="33"/>
        <v>0</v>
      </c>
      <c r="Q78" s="90"/>
      <c r="R78" s="118">
        <f t="shared" si="34"/>
        <v>0</v>
      </c>
      <c r="S78" s="119"/>
      <c r="T78" s="120">
        <f t="shared" si="35"/>
        <v>0</v>
      </c>
    </row>
    <row r="79" spans="1:20" ht="15" customHeight="1" x14ac:dyDescent="0.15">
      <c r="A79" s="683">
        <v>36</v>
      </c>
      <c r="B79" s="713" t="s">
        <v>351</v>
      </c>
      <c r="C79" s="686">
        <f t="shared" ref="C79" si="39">E79+H79+E80+H80</f>
        <v>125</v>
      </c>
      <c r="D79" s="689">
        <v>56</v>
      </c>
      <c r="E79" s="535">
        <v>50</v>
      </c>
      <c r="F79" s="470"/>
      <c r="G79" s="199"/>
      <c r="H79" s="535">
        <v>75</v>
      </c>
      <c r="I79" s="118"/>
      <c r="J79" s="200"/>
      <c r="K79" s="691"/>
      <c r="L79" s="693">
        <f>+M79+M80+Q79+Q80</f>
        <v>0</v>
      </c>
      <c r="M79" s="90"/>
      <c r="N79" s="118">
        <f t="shared" si="36"/>
        <v>0</v>
      </c>
      <c r="O79" s="119"/>
      <c r="P79" s="122">
        <f t="shared" si="33"/>
        <v>0</v>
      </c>
      <c r="Q79" s="90"/>
      <c r="R79" s="118">
        <f t="shared" si="34"/>
        <v>0</v>
      </c>
      <c r="S79" s="119"/>
      <c r="T79" s="120">
        <f t="shared" si="35"/>
        <v>0</v>
      </c>
    </row>
    <row r="80" spans="1:20" ht="15" customHeight="1" x14ac:dyDescent="0.15">
      <c r="A80" s="683"/>
      <c r="B80" s="685"/>
      <c r="C80" s="687"/>
      <c r="D80" s="689"/>
      <c r="E80" s="534"/>
      <c r="F80" s="465"/>
      <c r="G80" s="466"/>
      <c r="H80" s="534"/>
      <c r="I80" s="467"/>
      <c r="J80" s="468"/>
      <c r="K80" s="691"/>
      <c r="L80" s="693"/>
      <c r="M80" s="90"/>
      <c r="N80" s="118">
        <f t="shared" si="36"/>
        <v>0</v>
      </c>
      <c r="O80" s="119"/>
      <c r="P80" s="122">
        <f t="shared" si="33"/>
        <v>0</v>
      </c>
      <c r="Q80" s="90"/>
      <c r="R80" s="118">
        <f t="shared" si="34"/>
        <v>0</v>
      </c>
      <c r="S80" s="119"/>
      <c r="T80" s="120">
        <f t="shared" si="35"/>
        <v>0</v>
      </c>
    </row>
    <row r="81" spans="1:20" ht="15" customHeight="1" x14ac:dyDescent="0.15">
      <c r="A81" s="683">
        <v>37</v>
      </c>
      <c r="B81" s="713" t="s">
        <v>352</v>
      </c>
      <c r="C81" s="686">
        <f t="shared" ref="C81" si="40">E81+H81+E82+H82</f>
        <v>125</v>
      </c>
      <c r="D81" s="689">
        <v>59</v>
      </c>
      <c r="E81" s="535">
        <v>75</v>
      </c>
      <c r="F81" s="470"/>
      <c r="G81" s="199"/>
      <c r="H81" s="535">
        <v>50</v>
      </c>
      <c r="I81" s="118"/>
      <c r="J81" s="200"/>
      <c r="K81" s="691"/>
      <c r="L81" s="693">
        <f>+M81+M82+Q81+Q82</f>
        <v>0</v>
      </c>
      <c r="M81" s="90"/>
      <c r="N81" s="118">
        <f t="shared" si="36"/>
        <v>0</v>
      </c>
      <c r="O81" s="119"/>
      <c r="P81" s="122">
        <f t="shared" si="33"/>
        <v>0</v>
      </c>
      <c r="Q81" s="90"/>
      <c r="R81" s="118">
        <f t="shared" si="34"/>
        <v>0</v>
      </c>
      <c r="S81" s="119"/>
      <c r="T81" s="120">
        <f t="shared" si="35"/>
        <v>0</v>
      </c>
    </row>
    <row r="82" spans="1:20" ht="15" customHeight="1" x14ac:dyDescent="0.15">
      <c r="A82" s="683"/>
      <c r="B82" s="685"/>
      <c r="C82" s="687"/>
      <c r="D82" s="689"/>
      <c r="E82" s="534"/>
      <c r="F82" s="465"/>
      <c r="G82" s="466"/>
      <c r="H82" s="534"/>
      <c r="I82" s="467"/>
      <c r="J82" s="468"/>
      <c r="K82" s="691"/>
      <c r="L82" s="693"/>
      <c r="M82" s="90"/>
      <c r="N82" s="118">
        <f t="shared" si="36"/>
        <v>0</v>
      </c>
      <c r="O82" s="119"/>
      <c r="P82" s="122">
        <f t="shared" si="33"/>
        <v>0</v>
      </c>
      <c r="Q82" s="90"/>
      <c r="R82" s="118">
        <f t="shared" si="34"/>
        <v>0</v>
      </c>
      <c r="S82" s="119"/>
      <c r="T82" s="120">
        <f t="shared" si="35"/>
        <v>0</v>
      </c>
    </row>
    <row r="83" spans="1:20" ht="15" customHeight="1" x14ac:dyDescent="0.15">
      <c r="A83" s="683">
        <v>38</v>
      </c>
      <c r="B83" s="713" t="s">
        <v>353</v>
      </c>
      <c r="C83" s="686">
        <f t="shared" ref="C83" si="41">E83+H83+E84+H84</f>
        <v>150</v>
      </c>
      <c r="D83" s="689">
        <v>66</v>
      </c>
      <c r="E83" s="535">
        <v>75</v>
      </c>
      <c r="F83" s="470"/>
      <c r="G83" s="199"/>
      <c r="H83" s="535">
        <v>75</v>
      </c>
      <c r="I83" s="118"/>
      <c r="J83" s="200"/>
      <c r="K83" s="691"/>
      <c r="L83" s="693">
        <f>+M83+M84+Q83+Q84</f>
        <v>0</v>
      </c>
      <c r="M83" s="90"/>
      <c r="N83" s="118">
        <f t="shared" si="36"/>
        <v>0</v>
      </c>
      <c r="O83" s="119"/>
      <c r="P83" s="122">
        <f t="shared" si="33"/>
        <v>0</v>
      </c>
      <c r="Q83" s="90"/>
      <c r="R83" s="118">
        <f t="shared" si="34"/>
        <v>0</v>
      </c>
      <c r="S83" s="119"/>
      <c r="T83" s="120">
        <f t="shared" si="35"/>
        <v>0</v>
      </c>
    </row>
    <row r="84" spans="1:20" ht="15" customHeight="1" x14ac:dyDescent="0.15">
      <c r="A84" s="683"/>
      <c r="B84" s="685"/>
      <c r="C84" s="687"/>
      <c r="D84" s="689"/>
      <c r="E84" s="534"/>
      <c r="F84" s="465"/>
      <c r="G84" s="466"/>
      <c r="H84" s="534"/>
      <c r="I84" s="467"/>
      <c r="J84" s="468"/>
      <c r="K84" s="691"/>
      <c r="L84" s="693"/>
      <c r="M84" s="90"/>
      <c r="N84" s="118">
        <f t="shared" si="36"/>
        <v>0</v>
      </c>
      <c r="O84" s="119"/>
      <c r="P84" s="122">
        <f t="shared" si="33"/>
        <v>0</v>
      </c>
      <c r="Q84" s="90"/>
      <c r="R84" s="118">
        <f t="shared" si="34"/>
        <v>0</v>
      </c>
      <c r="S84" s="119"/>
      <c r="T84" s="120">
        <f t="shared" si="35"/>
        <v>0</v>
      </c>
    </row>
    <row r="85" spans="1:20" ht="15" customHeight="1" x14ac:dyDescent="0.15">
      <c r="A85" s="683">
        <v>39</v>
      </c>
      <c r="B85" s="713" t="s">
        <v>354</v>
      </c>
      <c r="C85" s="686">
        <f t="shared" ref="C85" si="42">E85+H85+E86+H86</f>
        <v>125</v>
      </c>
      <c r="D85" s="689">
        <v>81</v>
      </c>
      <c r="E85" s="535">
        <v>50</v>
      </c>
      <c r="F85" s="470"/>
      <c r="G85" s="199"/>
      <c r="H85" s="535">
        <v>75</v>
      </c>
      <c r="I85" s="118"/>
      <c r="J85" s="200"/>
      <c r="K85" s="691"/>
      <c r="L85" s="693">
        <f>+M85+M86+Q85+Q86</f>
        <v>0</v>
      </c>
      <c r="M85" s="90"/>
      <c r="N85" s="118">
        <f t="shared" si="36"/>
        <v>0</v>
      </c>
      <c r="O85" s="119"/>
      <c r="P85" s="122">
        <f t="shared" si="33"/>
        <v>0</v>
      </c>
      <c r="Q85" s="90"/>
      <c r="R85" s="118">
        <f t="shared" si="34"/>
        <v>0</v>
      </c>
      <c r="S85" s="119"/>
      <c r="T85" s="120">
        <f t="shared" si="35"/>
        <v>0</v>
      </c>
    </row>
    <row r="86" spans="1:20" ht="15" customHeight="1" x14ac:dyDescent="0.15">
      <c r="A86" s="683"/>
      <c r="B86" s="685"/>
      <c r="C86" s="687"/>
      <c r="D86" s="689"/>
      <c r="E86" s="534"/>
      <c r="F86" s="465"/>
      <c r="G86" s="466"/>
      <c r="H86" s="534"/>
      <c r="I86" s="467"/>
      <c r="J86" s="468"/>
      <c r="K86" s="691"/>
      <c r="L86" s="693"/>
      <c r="M86" s="90"/>
      <c r="N86" s="118">
        <f t="shared" si="36"/>
        <v>0</v>
      </c>
      <c r="O86" s="119"/>
      <c r="P86" s="122">
        <f t="shared" si="33"/>
        <v>0</v>
      </c>
      <c r="Q86" s="90"/>
      <c r="R86" s="118">
        <f t="shared" si="34"/>
        <v>0</v>
      </c>
      <c r="S86" s="119"/>
      <c r="T86" s="120">
        <f t="shared" si="35"/>
        <v>0</v>
      </c>
    </row>
    <row r="87" spans="1:20" ht="15" customHeight="1" x14ac:dyDescent="0.15">
      <c r="A87" s="683">
        <v>40</v>
      </c>
      <c r="B87" s="713" t="s">
        <v>355</v>
      </c>
      <c r="C87" s="686">
        <f t="shared" ref="C87" si="43">E87+H87+E88+H88</f>
        <v>150</v>
      </c>
      <c r="D87" s="689">
        <v>69</v>
      </c>
      <c r="E87" s="535">
        <v>75</v>
      </c>
      <c r="F87" s="470"/>
      <c r="G87" s="199"/>
      <c r="H87" s="535">
        <v>75</v>
      </c>
      <c r="I87" s="118"/>
      <c r="J87" s="200"/>
      <c r="K87" s="691"/>
      <c r="L87" s="693">
        <f>+M87+M88+Q87+Q88</f>
        <v>0</v>
      </c>
      <c r="M87" s="90"/>
      <c r="N87" s="118">
        <f t="shared" si="36"/>
        <v>0</v>
      </c>
      <c r="O87" s="119"/>
      <c r="P87" s="122">
        <f t="shared" si="33"/>
        <v>0</v>
      </c>
      <c r="Q87" s="90"/>
      <c r="R87" s="118">
        <f t="shared" si="34"/>
        <v>0</v>
      </c>
      <c r="S87" s="119"/>
      <c r="T87" s="120">
        <f t="shared" si="35"/>
        <v>0</v>
      </c>
    </row>
    <row r="88" spans="1:20" ht="15" customHeight="1" x14ac:dyDescent="0.15">
      <c r="A88" s="683"/>
      <c r="B88" s="685"/>
      <c r="C88" s="687"/>
      <c r="D88" s="689"/>
      <c r="E88" s="534"/>
      <c r="F88" s="465"/>
      <c r="G88" s="466"/>
      <c r="H88" s="534"/>
      <c r="I88" s="467"/>
      <c r="J88" s="468"/>
      <c r="K88" s="691"/>
      <c r="L88" s="693"/>
      <c r="M88" s="90"/>
      <c r="N88" s="118">
        <f t="shared" si="36"/>
        <v>0</v>
      </c>
      <c r="O88" s="119"/>
      <c r="P88" s="122">
        <f t="shared" si="33"/>
        <v>0</v>
      </c>
      <c r="Q88" s="90"/>
      <c r="R88" s="118">
        <f t="shared" si="34"/>
        <v>0</v>
      </c>
      <c r="S88" s="119"/>
      <c r="T88" s="120">
        <f t="shared" si="35"/>
        <v>0</v>
      </c>
    </row>
    <row r="89" spans="1:20" ht="15" customHeight="1" x14ac:dyDescent="0.15">
      <c r="A89" s="683">
        <v>41</v>
      </c>
      <c r="B89" s="713" t="s">
        <v>356</v>
      </c>
      <c r="C89" s="686">
        <f t="shared" ref="C89" si="44">E89+H89+E90+H90</f>
        <v>120</v>
      </c>
      <c r="D89" s="689">
        <v>48</v>
      </c>
      <c r="E89" s="535">
        <v>50</v>
      </c>
      <c r="F89" s="470"/>
      <c r="G89" s="199"/>
      <c r="H89" s="535">
        <v>20</v>
      </c>
      <c r="I89" s="118"/>
      <c r="J89" s="200"/>
      <c r="K89" s="691"/>
      <c r="L89" s="693">
        <f>+M89+M90+Q89+Q90</f>
        <v>0</v>
      </c>
      <c r="M89" s="90"/>
      <c r="N89" s="118">
        <f t="shared" si="36"/>
        <v>0</v>
      </c>
      <c r="O89" s="119"/>
      <c r="P89" s="122">
        <f t="shared" si="33"/>
        <v>0</v>
      </c>
      <c r="Q89" s="90"/>
      <c r="R89" s="118">
        <f t="shared" si="34"/>
        <v>0</v>
      </c>
      <c r="S89" s="119"/>
      <c r="T89" s="120">
        <f t="shared" si="35"/>
        <v>0</v>
      </c>
    </row>
    <row r="90" spans="1:20" ht="15" customHeight="1" x14ac:dyDescent="0.15">
      <c r="A90" s="683"/>
      <c r="B90" s="685"/>
      <c r="C90" s="687"/>
      <c r="D90" s="689"/>
      <c r="E90" s="534"/>
      <c r="F90" s="465"/>
      <c r="G90" s="466"/>
      <c r="H90" s="535">
        <v>50</v>
      </c>
      <c r="I90" s="467"/>
      <c r="J90" s="468"/>
      <c r="K90" s="691"/>
      <c r="L90" s="693"/>
      <c r="M90" s="90"/>
      <c r="N90" s="118">
        <f t="shared" si="36"/>
        <v>0</v>
      </c>
      <c r="O90" s="119"/>
      <c r="P90" s="122">
        <f t="shared" si="33"/>
        <v>0</v>
      </c>
      <c r="Q90" s="90"/>
      <c r="R90" s="118">
        <f t="shared" si="34"/>
        <v>0</v>
      </c>
      <c r="S90" s="119"/>
      <c r="T90" s="120">
        <f t="shared" si="35"/>
        <v>0</v>
      </c>
    </row>
    <row r="91" spans="1:20" ht="15" customHeight="1" x14ac:dyDescent="0.15">
      <c r="A91" s="683">
        <v>42</v>
      </c>
      <c r="B91" s="713" t="s">
        <v>357</v>
      </c>
      <c r="C91" s="686">
        <f t="shared" ref="C91" si="45">E91+H91+E92+H92</f>
        <v>160</v>
      </c>
      <c r="D91" s="689">
        <v>70</v>
      </c>
      <c r="E91" s="535">
        <v>75</v>
      </c>
      <c r="F91" s="470"/>
      <c r="G91" s="199"/>
      <c r="H91" s="535">
        <v>75</v>
      </c>
      <c r="I91" s="118"/>
      <c r="J91" s="200"/>
      <c r="K91" s="691"/>
      <c r="L91" s="693">
        <f>+M91+M92+Q91+Q92</f>
        <v>0</v>
      </c>
      <c r="M91" s="90"/>
      <c r="N91" s="118">
        <f t="shared" si="36"/>
        <v>0</v>
      </c>
      <c r="O91" s="119"/>
      <c r="P91" s="122">
        <f t="shared" si="33"/>
        <v>0</v>
      </c>
      <c r="Q91" s="90"/>
      <c r="R91" s="118">
        <f t="shared" si="34"/>
        <v>0</v>
      </c>
      <c r="S91" s="119"/>
      <c r="T91" s="120">
        <f t="shared" si="35"/>
        <v>0</v>
      </c>
    </row>
    <row r="92" spans="1:20" ht="15" customHeight="1" x14ac:dyDescent="0.15">
      <c r="A92" s="683"/>
      <c r="B92" s="685"/>
      <c r="C92" s="687"/>
      <c r="D92" s="689"/>
      <c r="E92" s="534"/>
      <c r="F92" s="465"/>
      <c r="G92" s="466"/>
      <c r="H92" s="535">
        <v>10</v>
      </c>
      <c r="I92" s="467"/>
      <c r="J92" s="468"/>
      <c r="K92" s="691"/>
      <c r="L92" s="693"/>
      <c r="M92" s="90"/>
      <c r="N92" s="118">
        <f t="shared" si="36"/>
        <v>0</v>
      </c>
      <c r="O92" s="119"/>
      <c r="P92" s="122">
        <f t="shared" si="33"/>
        <v>0</v>
      </c>
      <c r="Q92" s="90"/>
      <c r="R92" s="118">
        <f t="shared" si="34"/>
        <v>0</v>
      </c>
      <c r="S92" s="119"/>
      <c r="T92" s="120">
        <f t="shared" si="35"/>
        <v>0</v>
      </c>
    </row>
    <row r="93" spans="1:20" ht="15" customHeight="1" x14ac:dyDescent="0.15">
      <c r="A93" s="683">
        <f>A91+1</f>
        <v>43</v>
      </c>
      <c r="B93" s="713" t="s">
        <v>358</v>
      </c>
      <c r="C93" s="686">
        <f t="shared" ref="C93" si="46">E93+H93+E94+H94</f>
        <v>175</v>
      </c>
      <c r="D93" s="689">
        <v>77</v>
      </c>
      <c r="E93" s="535">
        <v>100</v>
      </c>
      <c r="F93" s="470"/>
      <c r="G93" s="199"/>
      <c r="H93" s="535">
        <v>75</v>
      </c>
      <c r="I93" s="118"/>
      <c r="J93" s="200"/>
      <c r="K93" s="691"/>
      <c r="L93" s="693">
        <f t="shared" ref="L93" si="47">+M93+M94+Q93+Q94</f>
        <v>0</v>
      </c>
      <c r="M93" s="90"/>
      <c r="N93" s="118">
        <f t="shared" ref="N93:N141" si="48">+M93/210*1000</f>
        <v>0</v>
      </c>
      <c r="O93" s="119"/>
      <c r="P93" s="122">
        <f t="shared" ref="P93:P141" si="49">IF(N93=0,0,O93/N93*100)</f>
        <v>0</v>
      </c>
      <c r="Q93" s="90"/>
      <c r="R93" s="118">
        <f t="shared" ref="R93:R141" si="50">+Q93/210/SQRT(3)*1000</f>
        <v>0</v>
      </c>
      <c r="S93" s="119"/>
      <c r="T93" s="120">
        <f t="shared" ref="T93:T141" si="51">IF(R93=0,0,S93/R93*100)</f>
        <v>0</v>
      </c>
    </row>
    <row r="94" spans="1:20" ht="15" customHeight="1" x14ac:dyDescent="0.15">
      <c r="A94" s="683"/>
      <c r="B94" s="685"/>
      <c r="C94" s="687"/>
      <c r="D94" s="689"/>
      <c r="E94" s="534"/>
      <c r="F94" s="465"/>
      <c r="G94" s="466"/>
      <c r="H94" s="534"/>
      <c r="I94" s="467"/>
      <c r="J94" s="468"/>
      <c r="K94" s="691"/>
      <c r="L94" s="693"/>
      <c r="M94" s="90"/>
      <c r="N94" s="118">
        <f t="shared" si="48"/>
        <v>0</v>
      </c>
      <c r="O94" s="119"/>
      <c r="P94" s="122">
        <f t="shared" si="49"/>
        <v>0</v>
      </c>
      <c r="Q94" s="90"/>
      <c r="R94" s="118">
        <f t="shared" si="50"/>
        <v>0</v>
      </c>
      <c r="S94" s="119"/>
      <c r="T94" s="120">
        <f t="shared" si="51"/>
        <v>0</v>
      </c>
    </row>
    <row r="95" spans="1:20" ht="15" customHeight="1" x14ac:dyDescent="0.15">
      <c r="A95" s="683">
        <f t="shared" ref="A95" si="52">A93+1</f>
        <v>44</v>
      </c>
      <c r="B95" s="713" t="s">
        <v>359</v>
      </c>
      <c r="C95" s="686">
        <f t="shared" ref="C95" si="53">E95+H95+E96+H96</f>
        <v>140</v>
      </c>
      <c r="D95" s="689">
        <v>27</v>
      </c>
      <c r="E95" s="535">
        <v>20</v>
      </c>
      <c r="F95" s="470"/>
      <c r="G95" s="199"/>
      <c r="H95" s="535">
        <v>20</v>
      </c>
      <c r="I95" s="118"/>
      <c r="J95" s="200"/>
      <c r="K95" s="691"/>
      <c r="L95" s="693">
        <f t="shared" ref="L95" si="54">+M95+M96+Q95+Q96</f>
        <v>0</v>
      </c>
      <c r="M95" s="90"/>
      <c r="N95" s="118">
        <f t="shared" si="48"/>
        <v>0</v>
      </c>
      <c r="O95" s="119"/>
      <c r="P95" s="122">
        <f t="shared" si="49"/>
        <v>0</v>
      </c>
      <c r="Q95" s="90"/>
      <c r="R95" s="118">
        <f t="shared" si="50"/>
        <v>0</v>
      </c>
      <c r="S95" s="119"/>
      <c r="T95" s="120">
        <f t="shared" si="51"/>
        <v>0</v>
      </c>
    </row>
    <row r="96" spans="1:20" ht="15" customHeight="1" x14ac:dyDescent="0.15">
      <c r="A96" s="683"/>
      <c r="B96" s="685"/>
      <c r="C96" s="687"/>
      <c r="D96" s="689"/>
      <c r="E96" s="535">
        <v>50</v>
      </c>
      <c r="F96" s="465"/>
      <c r="G96" s="466"/>
      <c r="H96" s="535">
        <v>50</v>
      </c>
      <c r="I96" s="467"/>
      <c r="J96" s="468"/>
      <c r="K96" s="691"/>
      <c r="L96" s="693"/>
      <c r="M96" s="90"/>
      <c r="N96" s="118">
        <f t="shared" si="48"/>
        <v>0</v>
      </c>
      <c r="O96" s="119"/>
      <c r="P96" s="122">
        <f t="shared" si="49"/>
        <v>0</v>
      </c>
      <c r="Q96" s="90"/>
      <c r="R96" s="118">
        <f t="shared" si="50"/>
        <v>0</v>
      </c>
      <c r="S96" s="119"/>
      <c r="T96" s="120">
        <f t="shared" si="51"/>
        <v>0</v>
      </c>
    </row>
    <row r="97" spans="1:20" ht="15" customHeight="1" x14ac:dyDescent="0.15">
      <c r="A97" s="683">
        <f t="shared" ref="A97" si="55">A95+1</f>
        <v>45</v>
      </c>
      <c r="B97" s="713" t="s">
        <v>360</v>
      </c>
      <c r="C97" s="686">
        <f>E97+H97+E98+H98</f>
        <v>0</v>
      </c>
      <c r="D97" s="689">
        <v>5</v>
      </c>
      <c r="E97" s="534"/>
      <c r="F97" s="523"/>
      <c r="G97" s="199"/>
      <c r="H97" s="534"/>
      <c r="I97" s="118"/>
      <c r="J97" s="200"/>
      <c r="K97" s="691"/>
      <c r="L97" s="693">
        <f t="shared" ref="L97" si="56">+M97+M98+Q97+Q98</f>
        <v>0</v>
      </c>
      <c r="M97" s="90"/>
      <c r="N97" s="118">
        <f t="shared" si="48"/>
        <v>0</v>
      </c>
      <c r="O97" s="119"/>
      <c r="P97" s="122">
        <f t="shared" si="49"/>
        <v>0</v>
      </c>
      <c r="Q97" s="90"/>
      <c r="R97" s="118">
        <f t="shared" si="50"/>
        <v>0</v>
      </c>
      <c r="S97" s="119"/>
      <c r="T97" s="120">
        <f t="shared" si="51"/>
        <v>0</v>
      </c>
    </row>
    <row r="98" spans="1:20" ht="15" customHeight="1" x14ac:dyDescent="0.15">
      <c r="A98" s="683"/>
      <c r="B98" s="685"/>
      <c r="C98" s="687"/>
      <c r="D98" s="689"/>
      <c r="E98" s="534"/>
      <c r="F98" s="465"/>
      <c r="G98" s="466"/>
      <c r="H98" s="534"/>
      <c r="I98" s="467"/>
      <c r="J98" s="468"/>
      <c r="K98" s="691"/>
      <c r="L98" s="693"/>
      <c r="M98" s="90"/>
      <c r="N98" s="118">
        <f t="shared" si="48"/>
        <v>0</v>
      </c>
      <c r="O98" s="119"/>
      <c r="P98" s="122">
        <f t="shared" si="49"/>
        <v>0</v>
      </c>
      <c r="Q98" s="90"/>
      <c r="R98" s="118">
        <f t="shared" si="50"/>
        <v>0</v>
      </c>
      <c r="S98" s="119"/>
      <c r="T98" s="120">
        <f t="shared" si="51"/>
        <v>0</v>
      </c>
    </row>
    <row r="99" spans="1:20" ht="15" customHeight="1" x14ac:dyDescent="0.15">
      <c r="A99" s="683">
        <f t="shared" ref="A99" si="57">A97+1</f>
        <v>46</v>
      </c>
      <c r="B99" s="713" t="s">
        <v>361</v>
      </c>
      <c r="C99" s="686">
        <f>E99+H99+E100+H100</f>
        <v>0</v>
      </c>
      <c r="D99" s="689">
        <v>8</v>
      </c>
      <c r="E99" s="534"/>
      <c r="F99" s="523"/>
      <c r="G99" s="199"/>
      <c r="H99" s="534"/>
      <c r="I99" s="118"/>
      <c r="J99" s="200"/>
      <c r="K99" s="691"/>
      <c r="L99" s="693">
        <f t="shared" ref="L99" si="58">+M99+M100+Q99+Q100</f>
        <v>0</v>
      </c>
      <c r="M99" s="90"/>
      <c r="N99" s="118">
        <f t="shared" si="48"/>
        <v>0</v>
      </c>
      <c r="O99" s="119"/>
      <c r="P99" s="122">
        <f t="shared" si="49"/>
        <v>0</v>
      </c>
      <c r="Q99" s="90"/>
      <c r="R99" s="118">
        <f t="shared" si="50"/>
        <v>0</v>
      </c>
      <c r="S99" s="119"/>
      <c r="T99" s="120">
        <f t="shared" si="51"/>
        <v>0</v>
      </c>
    </row>
    <row r="100" spans="1:20" ht="15" customHeight="1" x14ac:dyDescent="0.15">
      <c r="A100" s="683"/>
      <c r="B100" s="685"/>
      <c r="C100" s="687"/>
      <c r="D100" s="689"/>
      <c r="E100" s="534"/>
      <c r="F100" s="465"/>
      <c r="G100" s="466"/>
      <c r="H100" s="534"/>
      <c r="I100" s="467"/>
      <c r="J100" s="468"/>
      <c r="K100" s="691"/>
      <c r="L100" s="693"/>
      <c r="M100" s="90"/>
      <c r="N100" s="118">
        <f t="shared" si="48"/>
        <v>0</v>
      </c>
      <c r="O100" s="119"/>
      <c r="P100" s="122">
        <f t="shared" si="49"/>
        <v>0</v>
      </c>
      <c r="Q100" s="90"/>
      <c r="R100" s="118">
        <f t="shared" si="50"/>
        <v>0</v>
      </c>
      <c r="S100" s="119"/>
      <c r="T100" s="120">
        <f t="shared" si="51"/>
        <v>0</v>
      </c>
    </row>
    <row r="101" spans="1:20" ht="15" customHeight="1" x14ac:dyDescent="0.15">
      <c r="A101" s="683">
        <f t="shared" ref="A101" si="59">A99+1</f>
        <v>47</v>
      </c>
      <c r="B101" s="713" t="s">
        <v>362</v>
      </c>
      <c r="C101" s="686">
        <f>E101+H101+E102+H102</f>
        <v>0</v>
      </c>
      <c r="D101" s="689">
        <v>3</v>
      </c>
      <c r="E101" s="534"/>
      <c r="F101" s="470"/>
      <c r="G101" s="199"/>
      <c r="H101" s="534"/>
      <c r="I101" s="118"/>
      <c r="J101" s="200"/>
      <c r="K101" s="691"/>
      <c r="L101" s="693">
        <f t="shared" ref="L101" si="60">+M101+M102+Q101+Q102</f>
        <v>0</v>
      </c>
      <c r="M101" s="90"/>
      <c r="N101" s="118">
        <f t="shared" si="48"/>
        <v>0</v>
      </c>
      <c r="O101" s="119"/>
      <c r="P101" s="122">
        <f t="shared" si="49"/>
        <v>0</v>
      </c>
      <c r="Q101" s="90"/>
      <c r="R101" s="118">
        <f t="shared" si="50"/>
        <v>0</v>
      </c>
      <c r="S101" s="119"/>
      <c r="T101" s="120">
        <f t="shared" si="51"/>
        <v>0</v>
      </c>
    </row>
    <row r="102" spans="1:20" ht="15" customHeight="1" x14ac:dyDescent="0.15">
      <c r="A102" s="683"/>
      <c r="B102" s="685"/>
      <c r="C102" s="687"/>
      <c r="D102" s="689"/>
      <c r="E102" s="534"/>
      <c r="F102" s="465"/>
      <c r="G102" s="466"/>
      <c r="H102" s="534"/>
      <c r="I102" s="467"/>
      <c r="J102" s="468"/>
      <c r="K102" s="691"/>
      <c r="L102" s="693"/>
      <c r="M102" s="90"/>
      <c r="N102" s="118">
        <f t="shared" si="48"/>
        <v>0</v>
      </c>
      <c r="O102" s="119"/>
      <c r="P102" s="122">
        <f t="shared" si="49"/>
        <v>0</v>
      </c>
      <c r="Q102" s="90"/>
      <c r="R102" s="118">
        <f t="shared" si="50"/>
        <v>0</v>
      </c>
      <c r="S102" s="119"/>
      <c r="T102" s="120">
        <f t="shared" si="51"/>
        <v>0</v>
      </c>
    </row>
    <row r="103" spans="1:20" ht="15" customHeight="1" x14ac:dyDescent="0.15">
      <c r="A103" s="714" t="s">
        <v>300</v>
      </c>
      <c r="B103" s="715"/>
      <c r="C103" s="522"/>
      <c r="D103" s="523"/>
      <c r="E103" s="469"/>
      <c r="F103" s="470"/>
      <c r="G103" s="544"/>
      <c r="H103" s="469"/>
      <c r="I103" s="118"/>
      <c r="J103" s="545"/>
      <c r="K103" s="524"/>
      <c r="L103" s="525"/>
      <c r="M103" s="90"/>
      <c r="N103" s="118"/>
      <c r="O103" s="119"/>
      <c r="P103" s="122"/>
      <c r="Q103" s="90"/>
      <c r="R103" s="118"/>
      <c r="S103" s="119"/>
      <c r="T103" s="120"/>
    </row>
    <row r="104" spans="1:20" ht="15" customHeight="1" x14ac:dyDescent="0.15">
      <c r="A104" s="720">
        <v>1</v>
      </c>
      <c r="B104" s="713" t="s">
        <v>363</v>
      </c>
      <c r="C104" s="687">
        <f>E104+H104+E105+H105</f>
        <v>150</v>
      </c>
      <c r="D104" s="689">
        <v>93</v>
      </c>
      <c r="E104" s="535">
        <v>75</v>
      </c>
      <c r="F104" s="470"/>
      <c r="G104" s="199"/>
      <c r="H104" s="535">
        <v>75</v>
      </c>
      <c r="I104" s="118"/>
      <c r="J104" s="200"/>
      <c r="K104" s="691"/>
      <c r="L104" s="693">
        <f t="shared" ref="L104" si="61">+M104+M105+Q104+Q105</f>
        <v>0</v>
      </c>
      <c r="M104" s="90"/>
      <c r="N104" s="118">
        <f t="shared" si="48"/>
        <v>0</v>
      </c>
      <c r="O104" s="119"/>
      <c r="P104" s="122">
        <f t="shared" si="49"/>
        <v>0</v>
      </c>
      <c r="Q104" s="90"/>
      <c r="R104" s="118">
        <f t="shared" si="50"/>
        <v>0</v>
      </c>
      <c r="S104" s="119"/>
      <c r="T104" s="120">
        <f t="shared" si="51"/>
        <v>0</v>
      </c>
    </row>
    <row r="105" spans="1:20" ht="15" customHeight="1" x14ac:dyDescent="0.15">
      <c r="A105" s="682"/>
      <c r="B105" s="685"/>
      <c r="C105" s="687"/>
      <c r="D105" s="689"/>
      <c r="E105" s="534"/>
      <c r="F105" s="465"/>
      <c r="G105" s="466"/>
      <c r="H105" s="534"/>
      <c r="I105" s="467"/>
      <c r="J105" s="468"/>
      <c r="K105" s="691"/>
      <c r="L105" s="693"/>
      <c r="M105" s="90"/>
      <c r="N105" s="118">
        <f t="shared" si="48"/>
        <v>0</v>
      </c>
      <c r="O105" s="119"/>
      <c r="P105" s="122">
        <f t="shared" si="49"/>
        <v>0</v>
      </c>
      <c r="Q105" s="90"/>
      <c r="R105" s="118">
        <f t="shared" si="50"/>
        <v>0</v>
      </c>
      <c r="S105" s="119"/>
      <c r="T105" s="120">
        <f t="shared" si="51"/>
        <v>0</v>
      </c>
    </row>
    <row r="106" spans="1:20" ht="15" customHeight="1" x14ac:dyDescent="0.15">
      <c r="A106" s="720">
        <f t="shared" ref="A106" si="62">A104+1</f>
        <v>2</v>
      </c>
      <c r="B106" s="713" t="s">
        <v>373</v>
      </c>
      <c r="C106" s="687">
        <f t="shared" ref="C106" si="63">E106+H106+E107+H107</f>
        <v>175</v>
      </c>
      <c r="D106" s="689">
        <v>75</v>
      </c>
      <c r="E106" s="535">
        <v>100</v>
      </c>
      <c r="F106" s="470"/>
      <c r="G106" s="199"/>
      <c r="H106" s="535">
        <v>75</v>
      </c>
      <c r="I106" s="118"/>
      <c r="J106" s="200"/>
      <c r="K106" s="691"/>
      <c r="L106" s="693">
        <f t="shared" ref="L106" si="64">+M106+M107+Q106+Q107</f>
        <v>0</v>
      </c>
      <c r="M106" s="90"/>
      <c r="N106" s="118">
        <f t="shared" si="48"/>
        <v>0</v>
      </c>
      <c r="O106" s="119"/>
      <c r="P106" s="122">
        <f t="shared" si="49"/>
        <v>0</v>
      </c>
      <c r="Q106" s="90"/>
      <c r="R106" s="118">
        <f t="shared" si="50"/>
        <v>0</v>
      </c>
      <c r="S106" s="119"/>
      <c r="T106" s="120">
        <f t="shared" si="51"/>
        <v>0</v>
      </c>
    </row>
    <row r="107" spans="1:20" ht="15" customHeight="1" x14ac:dyDescent="0.15">
      <c r="A107" s="682"/>
      <c r="B107" s="685"/>
      <c r="C107" s="687"/>
      <c r="D107" s="689"/>
      <c r="E107" s="534"/>
      <c r="F107" s="465"/>
      <c r="G107" s="466"/>
      <c r="H107" s="534"/>
      <c r="I107" s="467"/>
      <c r="J107" s="468"/>
      <c r="K107" s="691"/>
      <c r="L107" s="693"/>
      <c r="M107" s="90"/>
      <c r="N107" s="118">
        <f t="shared" si="48"/>
        <v>0</v>
      </c>
      <c r="O107" s="119"/>
      <c r="P107" s="122">
        <f t="shared" si="49"/>
        <v>0</v>
      </c>
      <c r="Q107" s="90"/>
      <c r="R107" s="118">
        <f t="shared" si="50"/>
        <v>0</v>
      </c>
      <c r="S107" s="119"/>
      <c r="T107" s="120">
        <f t="shared" si="51"/>
        <v>0</v>
      </c>
    </row>
    <row r="108" spans="1:20" ht="15" customHeight="1" x14ac:dyDescent="0.15">
      <c r="A108" s="720">
        <f t="shared" ref="A108" si="65">A106+1</f>
        <v>3</v>
      </c>
      <c r="B108" s="713" t="s">
        <v>364</v>
      </c>
      <c r="C108" s="687">
        <f t="shared" ref="C108" si="66">E108+H108+E109+H109</f>
        <v>165</v>
      </c>
      <c r="D108" s="689">
        <v>77</v>
      </c>
      <c r="E108" s="535">
        <v>75</v>
      </c>
      <c r="F108" s="470"/>
      <c r="G108" s="199"/>
      <c r="H108" s="535">
        <v>75</v>
      </c>
      <c r="I108" s="118"/>
      <c r="J108" s="200"/>
      <c r="K108" s="691"/>
      <c r="L108" s="693">
        <f t="shared" ref="L108" si="67">+M108+M109+Q108+Q109</f>
        <v>0</v>
      </c>
      <c r="M108" s="90"/>
      <c r="N108" s="118">
        <f t="shared" si="48"/>
        <v>0</v>
      </c>
      <c r="O108" s="119"/>
      <c r="P108" s="122">
        <f t="shared" si="49"/>
        <v>0</v>
      </c>
      <c r="Q108" s="90"/>
      <c r="R108" s="118">
        <f t="shared" si="50"/>
        <v>0</v>
      </c>
      <c r="S108" s="119"/>
      <c r="T108" s="120">
        <f t="shared" si="51"/>
        <v>0</v>
      </c>
    </row>
    <row r="109" spans="1:20" ht="15" customHeight="1" x14ac:dyDescent="0.15">
      <c r="A109" s="682"/>
      <c r="B109" s="685"/>
      <c r="C109" s="687"/>
      <c r="D109" s="689"/>
      <c r="E109" s="534"/>
      <c r="F109" s="465"/>
      <c r="G109" s="466"/>
      <c r="H109" s="535">
        <v>15</v>
      </c>
      <c r="I109" s="467"/>
      <c r="J109" s="468"/>
      <c r="K109" s="691"/>
      <c r="L109" s="693"/>
      <c r="M109" s="90"/>
      <c r="N109" s="118">
        <f t="shared" si="48"/>
        <v>0</v>
      </c>
      <c r="O109" s="119"/>
      <c r="P109" s="122">
        <f t="shared" si="49"/>
        <v>0</v>
      </c>
      <c r="Q109" s="90"/>
      <c r="R109" s="118">
        <f t="shared" si="50"/>
        <v>0</v>
      </c>
      <c r="S109" s="119"/>
      <c r="T109" s="120">
        <f t="shared" si="51"/>
        <v>0</v>
      </c>
    </row>
    <row r="110" spans="1:20" ht="15" customHeight="1" x14ac:dyDescent="0.15">
      <c r="A110" s="720">
        <f t="shared" ref="A110" si="68">A108+1</f>
        <v>4</v>
      </c>
      <c r="B110" s="713" t="s">
        <v>365</v>
      </c>
      <c r="C110" s="687">
        <f t="shared" ref="C110" si="69">E110+H110+E111+H111</f>
        <v>145</v>
      </c>
      <c r="D110" s="689">
        <v>100</v>
      </c>
      <c r="E110" s="535">
        <v>75</v>
      </c>
      <c r="F110" s="470"/>
      <c r="G110" s="199"/>
      <c r="H110" s="535">
        <v>50</v>
      </c>
      <c r="I110" s="118"/>
      <c r="J110" s="200"/>
      <c r="K110" s="691"/>
      <c r="L110" s="693">
        <f t="shared" ref="L110" si="70">+M110+M111+Q110+Q111</f>
        <v>0</v>
      </c>
      <c r="M110" s="90"/>
      <c r="N110" s="118">
        <f t="shared" si="48"/>
        <v>0</v>
      </c>
      <c r="O110" s="119"/>
      <c r="P110" s="122">
        <f t="shared" si="49"/>
        <v>0</v>
      </c>
      <c r="Q110" s="90"/>
      <c r="R110" s="118">
        <f t="shared" si="50"/>
        <v>0</v>
      </c>
      <c r="S110" s="119"/>
      <c r="T110" s="120">
        <f t="shared" si="51"/>
        <v>0</v>
      </c>
    </row>
    <row r="111" spans="1:20" ht="15" customHeight="1" x14ac:dyDescent="0.15">
      <c r="A111" s="682"/>
      <c r="B111" s="685"/>
      <c r="C111" s="687"/>
      <c r="D111" s="689"/>
      <c r="E111" s="534"/>
      <c r="F111" s="465"/>
      <c r="G111" s="466"/>
      <c r="H111" s="535">
        <v>20</v>
      </c>
      <c r="I111" s="467"/>
      <c r="J111" s="468"/>
      <c r="K111" s="691"/>
      <c r="L111" s="693"/>
      <c r="M111" s="90"/>
      <c r="N111" s="118">
        <f t="shared" si="48"/>
        <v>0</v>
      </c>
      <c r="O111" s="119"/>
      <c r="P111" s="122">
        <f t="shared" si="49"/>
        <v>0</v>
      </c>
      <c r="Q111" s="90"/>
      <c r="R111" s="118">
        <f t="shared" si="50"/>
        <v>0</v>
      </c>
      <c r="S111" s="119"/>
      <c r="T111" s="120">
        <f t="shared" si="51"/>
        <v>0</v>
      </c>
    </row>
    <row r="112" spans="1:20" ht="15" customHeight="1" x14ac:dyDescent="0.15">
      <c r="A112" s="720">
        <f t="shared" ref="A112" si="71">A110+1</f>
        <v>5</v>
      </c>
      <c r="B112" s="713" t="s">
        <v>366</v>
      </c>
      <c r="C112" s="687">
        <f t="shared" ref="C112" si="72">E112+H112+E113+H113</f>
        <v>150</v>
      </c>
      <c r="D112" s="689">
        <v>87</v>
      </c>
      <c r="E112" s="535">
        <v>75</v>
      </c>
      <c r="F112" s="470"/>
      <c r="G112" s="199"/>
      <c r="H112" s="535">
        <v>75</v>
      </c>
      <c r="I112" s="118"/>
      <c r="J112" s="200"/>
      <c r="K112" s="691"/>
      <c r="L112" s="693">
        <f t="shared" ref="L112" si="73">+M112+M113+Q112+Q113</f>
        <v>0</v>
      </c>
      <c r="M112" s="90"/>
      <c r="N112" s="118">
        <f t="shared" si="48"/>
        <v>0</v>
      </c>
      <c r="O112" s="119"/>
      <c r="P112" s="122">
        <f t="shared" si="49"/>
        <v>0</v>
      </c>
      <c r="Q112" s="90"/>
      <c r="R112" s="118">
        <f t="shared" si="50"/>
        <v>0</v>
      </c>
      <c r="S112" s="119"/>
      <c r="T112" s="120">
        <f t="shared" si="51"/>
        <v>0</v>
      </c>
    </row>
    <row r="113" spans="1:20" ht="15" customHeight="1" x14ac:dyDescent="0.15">
      <c r="A113" s="682"/>
      <c r="B113" s="685"/>
      <c r="C113" s="687"/>
      <c r="D113" s="689"/>
      <c r="E113" s="534"/>
      <c r="F113" s="465"/>
      <c r="G113" s="466"/>
      <c r="H113" s="534"/>
      <c r="I113" s="467"/>
      <c r="J113" s="468"/>
      <c r="K113" s="691"/>
      <c r="L113" s="693"/>
      <c r="M113" s="90"/>
      <c r="N113" s="118">
        <f t="shared" si="48"/>
        <v>0</v>
      </c>
      <c r="O113" s="119"/>
      <c r="P113" s="122">
        <f t="shared" si="49"/>
        <v>0</v>
      </c>
      <c r="Q113" s="90"/>
      <c r="R113" s="118">
        <f t="shared" si="50"/>
        <v>0</v>
      </c>
      <c r="S113" s="119"/>
      <c r="T113" s="120">
        <f t="shared" si="51"/>
        <v>0</v>
      </c>
    </row>
    <row r="114" spans="1:20" ht="15" customHeight="1" x14ac:dyDescent="0.15">
      <c r="A114" s="720">
        <f t="shared" ref="A114" si="74">A112+1</f>
        <v>6</v>
      </c>
      <c r="B114" s="713" t="s">
        <v>367</v>
      </c>
      <c r="C114" s="687">
        <f t="shared" ref="C114" si="75">E114+H114+E115+H115</f>
        <v>150</v>
      </c>
      <c r="D114" s="689">
        <v>78</v>
      </c>
      <c r="E114" s="535">
        <v>75</v>
      </c>
      <c r="F114" s="470"/>
      <c r="G114" s="199"/>
      <c r="H114" s="535">
        <v>75</v>
      </c>
      <c r="I114" s="118"/>
      <c r="J114" s="200"/>
      <c r="K114" s="691"/>
      <c r="L114" s="693">
        <f t="shared" ref="L114" si="76">+M114+M115+Q114+Q115</f>
        <v>0</v>
      </c>
      <c r="M114" s="90"/>
      <c r="N114" s="118">
        <f t="shared" si="48"/>
        <v>0</v>
      </c>
      <c r="O114" s="119"/>
      <c r="P114" s="122">
        <f t="shared" si="49"/>
        <v>0</v>
      </c>
      <c r="Q114" s="90"/>
      <c r="R114" s="118">
        <f t="shared" si="50"/>
        <v>0</v>
      </c>
      <c r="S114" s="119"/>
      <c r="T114" s="120">
        <f t="shared" si="51"/>
        <v>0</v>
      </c>
    </row>
    <row r="115" spans="1:20" ht="15" customHeight="1" x14ac:dyDescent="0.15">
      <c r="A115" s="682"/>
      <c r="B115" s="685"/>
      <c r="C115" s="687"/>
      <c r="D115" s="689"/>
      <c r="E115" s="534"/>
      <c r="F115" s="465"/>
      <c r="G115" s="466"/>
      <c r="H115" s="534"/>
      <c r="I115" s="467"/>
      <c r="J115" s="468"/>
      <c r="K115" s="691"/>
      <c r="L115" s="693"/>
      <c r="M115" s="90"/>
      <c r="N115" s="118">
        <f t="shared" si="48"/>
        <v>0</v>
      </c>
      <c r="O115" s="119"/>
      <c r="P115" s="122">
        <f t="shared" si="49"/>
        <v>0</v>
      </c>
      <c r="Q115" s="90"/>
      <c r="R115" s="118">
        <f t="shared" si="50"/>
        <v>0</v>
      </c>
      <c r="S115" s="119"/>
      <c r="T115" s="120">
        <f t="shared" si="51"/>
        <v>0</v>
      </c>
    </row>
    <row r="116" spans="1:20" ht="15" customHeight="1" x14ac:dyDescent="0.15">
      <c r="A116" s="720">
        <f t="shared" ref="A116" si="77">A114+1</f>
        <v>7</v>
      </c>
      <c r="B116" s="713" t="s">
        <v>330</v>
      </c>
      <c r="C116" s="687">
        <f t="shared" ref="C116" si="78">E116+H116+E117+H117</f>
        <v>160</v>
      </c>
      <c r="D116" s="689">
        <v>91</v>
      </c>
      <c r="E116" s="535">
        <v>75</v>
      </c>
      <c r="F116" s="470"/>
      <c r="G116" s="199"/>
      <c r="H116" s="535">
        <v>75</v>
      </c>
      <c r="I116" s="118"/>
      <c r="J116" s="200"/>
      <c r="K116" s="691"/>
      <c r="L116" s="693">
        <f t="shared" ref="L116" si="79">+M116+M117+Q116+Q117</f>
        <v>0</v>
      </c>
      <c r="M116" s="90"/>
      <c r="N116" s="118">
        <f t="shared" si="48"/>
        <v>0</v>
      </c>
      <c r="O116" s="119"/>
      <c r="P116" s="122">
        <f t="shared" si="49"/>
        <v>0</v>
      </c>
      <c r="Q116" s="90"/>
      <c r="R116" s="118">
        <f t="shared" si="50"/>
        <v>0</v>
      </c>
      <c r="S116" s="119"/>
      <c r="T116" s="120">
        <f t="shared" si="51"/>
        <v>0</v>
      </c>
    </row>
    <row r="117" spans="1:20" ht="15" customHeight="1" x14ac:dyDescent="0.15">
      <c r="A117" s="682"/>
      <c r="B117" s="685"/>
      <c r="C117" s="687"/>
      <c r="D117" s="689"/>
      <c r="E117" s="534"/>
      <c r="F117" s="465"/>
      <c r="G117" s="466"/>
      <c r="H117" s="535">
        <v>10</v>
      </c>
      <c r="I117" s="467"/>
      <c r="J117" s="468"/>
      <c r="K117" s="691"/>
      <c r="L117" s="693"/>
      <c r="M117" s="90"/>
      <c r="N117" s="118">
        <f t="shared" si="48"/>
        <v>0</v>
      </c>
      <c r="O117" s="119"/>
      <c r="P117" s="122">
        <f t="shared" si="49"/>
        <v>0</v>
      </c>
      <c r="Q117" s="90"/>
      <c r="R117" s="118">
        <f t="shared" si="50"/>
        <v>0</v>
      </c>
      <c r="S117" s="119"/>
      <c r="T117" s="120">
        <f t="shared" si="51"/>
        <v>0</v>
      </c>
    </row>
    <row r="118" spans="1:20" ht="15" customHeight="1" x14ac:dyDescent="0.15">
      <c r="A118" s="720">
        <f t="shared" ref="A118" si="80">A116+1</f>
        <v>8</v>
      </c>
      <c r="B118" s="713" t="s">
        <v>368</v>
      </c>
      <c r="C118" s="687">
        <f t="shared" ref="C118" si="81">E118+H118+E119+H119</f>
        <v>150</v>
      </c>
      <c r="D118" s="689">
        <v>80</v>
      </c>
      <c r="E118" s="535">
        <v>75</v>
      </c>
      <c r="F118" s="470"/>
      <c r="G118" s="199"/>
      <c r="H118" s="535">
        <v>75</v>
      </c>
      <c r="I118" s="118"/>
      <c r="J118" s="200"/>
      <c r="K118" s="691"/>
      <c r="L118" s="693">
        <f t="shared" ref="L118" si="82">+M118+M119+Q118+Q119</f>
        <v>0</v>
      </c>
      <c r="M118" s="90"/>
      <c r="N118" s="118">
        <f t="shared" si="48"/>
        <v>0</v>
      </c>
      <c r="O118" s="119"/>
      <c r="P118" s="122">
        <f t="shared" si="49"/>
        <v>0</v>
      </c>
      <c r="Q118" s="90"/>
      <c r="R118" s="118">
        <f t="shared" si="50"/>
        <v>0</v>
      </c>
      <c r="S118" s="119"/>
      <c r="T118" s="120">
        <f t="shared" si="51"/>
        <v>0</v>
      </c>
    </row>
    <row r="119" spans="1:20" ht="15" customHeight="1" x14ac:dyDescent="0.15">
      <c r="A119" s="682"/>
      <c r="B119" s="685"/>
      <c r="C119" s="687"/>
      <c r="D119" s="689"/>
      <c r="E119" s="534"/>
      <c r="F119" s="465"/>
      <c r="G119" s="466"/>
      <c r="H119" s="534"/>
      <c r="I119" s="467"/>
      <c r="J119" s="468"/>
      <c r="K119" s="691"/>
      <c r="L119" s="693"/>
      <c r="M119" s="90"/>
      <c r="N119" s="118">
        <f t="shared" si="48"/>
        <v>0</v>
      </c>
      <c r="O119" s="119"/>
      <c r="P119" s="122">
        <f t="shared" si="49"/>
        <v>0</v>
      </c>
      <c r="Q119" s="90"/>
      <c r="R119" s="118">
        <f t="shared" si="50"/>
        <v>0</v>
      </c>
      <c r="S119" s="119"/>
      <c r="T119" s="120">
        <f t="shared" si="51"/>
        <v>0</v>
      </c>
    </row>
    <row r="120" spans="1:20" ht="15" customHeight="1" x14ac:dyDescent="0.15">
      <c r="A120" s="720">
        <f t="shared" ref="A120" si="83">A118+1</f>
        <v>9</v>
      </c>
      <c r="B120" s="713" t="s">
        <v>369</v>
      </c>
      <c r="C120" s="687">
        <f t="shared" ref="C120" si="84">E120+H120+E121+H121</f>
        <v>110</v>
      </c>
      <c r="D120" s="689">
        <v>38</v>
      </c>
      <c r="E120" s="535">
        <v>50</v>
      </c>
      <c r="F120" s="470"/>
      <c r="G120" s="199"/>
      <c r="H120" s="535">
        <v>10</v>
      </c>
      <c r="I120" s="118"/>
      <c r="J120" s="200"/>
      <c r="K120" s="691"/>
      <c r="L120" s="693">
        <f t="shared" ref="L120" si="85">+M120+M121+Q120+Q121</f>
        <v>0</v>
      </c>
      <c r="M120" s="90"/>
      <c r="N120" s="118">
        <f t="shared" si="48"/>
        <v>0</v>
      </c>
      <c r="O120" s="119"/>
      <c r="P120" s="122">
        <f t="shared" si="49"/>
        <v>0</v>
      </c>
      <c r="Q120" s="90"/>
      <c r="R120" s="118">
        <f t="shared" si="50"/>
        <v>0</v>
      </c>
      <c r="S120" s="119"/>
      <c r="T120" s="120">
        <f t="shared" si="51"/>
        <v>0</v>
      </c>
    </row>
    <row r="121" spans="1:20" ht="15" customHeight="1" x14ac:dyDescent="0.15">
      <c r="A121" s="682"/>
      <c r="B121" s="685"/>
      <c r="C121" s="687"/>
      <c r="D121" s="689"/>
      <c r="E121" s="534"/>
      <c r="F121" s="465"/>
      <c r="G121" s="466"/>
      <c r="H121" s="535">
        <v>50</v>
      </c>
      <c r="I121" s="467"/>
      <c r="J121" s="468"/>
      <c r="K121" s="691"/>
      <c r="L121" s="693"/>
      <c r="M121" s="90"/>
      <c r="N121" s="118">
        <f t="shared" si="48"/>
        <v>0</v>
      </c>
      <c r="O121" s="119"/>
      <c r="P121" s="122">
        <f t="shared" si="49"/>
        <v>0</v>
      </c>
      <c r="Q121" s="90"/>
      <c r="R121" s="118">
        <f t="shared" si="50"/>
        <v>0</v>
      </c>
      <c r="S121" s="119"/>
      <c r="T121" s="120">
        <f t="shared" si="51"/>
        <v>0</v>
      </c>
    </row>
    <row r="122" spans="1:20" ht="15" customHeight="1" x14ac:dyDescent="0.15">
      <c r="A122" s="720">
        <f t="shared" ref="A122" si="86">A120+1</f>
        <v>10</v>
      </c>
      <c r="B122" s="713" t="s">
        <v>339</v>
      </c>
      <c r="C122" s="687">
        <f t="shared" ref="C122" si="87">E122+H122+E123+H123</f>
        <v>170</v>
      </c>
      <c r="D122" s="689">
        <v>62</v>
      </c>
      <c r="E122" s="535">
        <v>75</v>
      </c>
      <c r="F122" s="470"/>
      <c r="G122" s="199"/>
      <c r="H122" s="535">
        <v>75</v>
      </c>
      <c r="I122" s="118"/>
      <c r="J122" s="200"/>
      <c r="K122" s="691"/>
      <c r="L122" s="693">
        <f t="shared" ref="L122" si="88">+M122+M123+Q122+Q123</f>
        <v>0</v>
      </c>
      <c r="M122" s="90"/>
      <c r="N122" s="118">
        <f t="shared" si="48"/>
        <v>0</v>
      </c>
      <c r="O122" s="119"/>
      <c r="P122" s="122">
        <f t="shared" si="49"/>
        <v>0</v>
      </c>
      <c r="Q122" s="90"/>
      <c r="R122" s="118">
        <f t="shared" si="50"/>
        <v>0</v>
      </c>
      <c r="S122" s="119"/>
      <c r="T122" s="120">
        <f t="shared" si="51"/>
        <v>0</v>
      </c>
    </row>
    <row r="123" spans="1:20" ht="15" customHeight="1" x14ac:dyDescent="0.15">
      <c r="A123" s="682"/>
      <c r="B123" s="685"/>
      <c r="C123" s="687"/>
      <c r="D123" s="689"/>
      <c r="E123" s="534"/>
      <c r="F123" s="465"/>
      <c r="G123" s="466"/>
      <c r="H123" s="535">
        <v>20</v>
      </c>
      <c r="I123" s="467"/>
      <c r="J123" s="468"/>
      <c r="K123" s="691"/>
      <c r="L123" s="693"/>
      <c r="M123" s="90"/>
      <c r="N123" s="118">
        <f t="shared" si="48"/>
        <v>0</v>
      </c>
      <c r="O123" s="119"/>
      <c r="P123" s="122">
        <f t="shared" si="49"/>
        <v>0</v>
      </c>
      <c r="Q123" s="90"/>
      <c r="R123" s="118">
        <f t="shared" si="50"/>
        <v>0</v>
      </c>
      <c r="S123" s="119"/>
      <c r="T123" s="120">
        <f t="shared" si="51"/>
        <v>0</v>
      </c>
    </row>
    <row r="124" spans="1:20" ht="15" customHeight="1" x14ac:dyDescent="0.15">
      <c r="A124" s="720">
        <f t="shared" ref="A124" si="89">A122+1</f>
        <v>11</v>
      </c>
      <c r="B124" s="713" t="s">
        <v>370</v>
      </c>
      <c r="C124" s="687">
        <f t="shared" ref="C124" si="90">E124+H124+E125+H125</f>
        <v>160</v>
      </c>
      <c r="D124" s="689">
        <v>79</v>
      </c>
      <c r="E124" s="535">
        <v>75</v>
      </c>
      <c r="F124" s="470"/>
      <c r="G124" s="199"/>
      <c r="H124" s="535">
        <v>75</v>
      </c>
      <c r="I124" s="118"/>
      <c r="J124" s="200"/>
      <c r="K124" s="691"/>
      <c r="L124" s="693">
        <f t="shared" ref="L124" si="91">+M124+M125+Q124+Q125</f>
        <v>0</v>
      </c>
      <c r="M124" s="90"/>
      <c r="N124" s="118">
        <f t="shared" si="48"/>
        <v>0</v>
      </c>
      <c r="O124" s="119"/>
      <c r="P124" s="122">
        <f t="shared" si="49"/>
        <v>0</v>
      </c>
      <c r="Q124" s="90"/>
      <c r="R124" s="118">
        <f t="shared" si="50"/>
        <v>0</v>
      </c>
      <c r="S124" s="119"/>
      <c r="T124" s="120">
        <f t="shared" si="51"/>
        <v>0</v>
      </c>
    </row>
    <row r="125" spans="1:20" ht="15" customHeight="1" x14ac:dyDescent="0.15">
      <c r="A125" s="682"/>
      <c r="B125" s="685"/>
      <c r="C125" s="687"/>
      <c r="D125" s="689"/>
      <c r="E125" s="534"/>
      <c r="F125" s="465"/>
      <c r="G125" s="466"/>
      <c r="H125" s="535">
        <v>10</v>
      </c>
      <c r="I125" s="467"/>
      <c r="J125" s="468"/>
      <c r="K125" s="691"/>
      <c r="L125" s="693"/>
      <c r="M125" s="90"/>
      <c r="N125" s="118">
        <f t="shared" si="48"/>
        <v>0</v>
      </c>
      <c r="O125" s="119"/>
      <c r="P125" s="122">
        <f t="shared" si="49"/>
        <v>0</v>
      </c>
      <c r="Q125" s="90"/>
      <c r="R125" s="118">
        <f t="shared" si="50"/>
        <v>0</v>
      </c>
      <c r="S125" s="119"/>
      <c r="T125" s="120">
        <f t="shared" si="51"/>
        <v>0</v>
      </c>
    </row>
    <row r="126" spans="1:20" ht="15" customHeight="1" x14ac:dyDescent="0.15">
      <c r="A126" s="720">
        <f t="shared" ref="A126" si="92">A124+1</f>
        <v>12</v>
      </c>
      <c r="B126" s="713" t="s">
        <v>371</v>
      </c>
      <c r="C126" s="687">
        <f t="shared" ref="C126" si="93">E126+H126+E127+H127</f>
        <v>175</v>
      </c>
      <c r="D126" s="689">
        <v>92</v>
      </c>
      <c r="E126" s="535">
        <v>100</v>
      </c>
      <c r="F126" s="470"/>
      <c r="G126" s="199"/>
      <c r="H126" s="535">
        <v>75</v>
      </c>
      <c r="I126" s="118"/>
      <c r="J126" s="200"/>
      <c r="K126" s="691"/>
      <c r="L126" s="693">
        <f t="shared" ref="L126" si="94">+M126+M127+Q126+Q127</f>
        <v>0</v>
      </c>
      <c r="M126" s="90"/>
      <c r="N126" s="118">
        <f t="shared" si="48"/>
        <v>0</v>
      </c>
      <c r="O126" s="119"/>
      <c r="P126" s="122">
        <f t="shared" si="49"/>
        <v>0</v>
      </c>
      <c r="Q126" s="90"/>
      <c r="R126" s="118">
        <f t="shared" si="50"/>
        <v>0</v>
      </c>
      <c r="S126" s="119"/>
      <c r="T126" s="120">
        <f t="shared" si="51"/>
        <v>0</v>
      </c>
    </row>
    <row r="127" spans="1:20" ht="15" customHeight="1" x14ac:dyDescent="0.15">
      <c r="A127" s="682"/>
      <c r="B127" s="685"/>
      <c r="C127" s="687"/>
      <c r="D127" s="689"/>
      <c r="E127" s="534"/>
      <c r="F127" s="465"/>
      <c r="G127" s="466"/>
      <c r="H127" s="534"/>
      <c r="I127" s="467"/>
      <c r="J127" s="468"/>
      <c r="K127" s="691"/>
      <c r="L127" s="693"/>
      <c r="M127" s="90"/>
      <c r="N127" s="118">
        <f t="shared" si="48"/>
        <v>0</v>
      </c>
      <c r="O127" s="119"/>
      <c r="P127" s="122">
        <f t="shared" si="49"/>
        <v>0</v>
      </c>
      <c r="Q127" s="90"/>
      <c r="R127" s="118">
        <f t="shared" si="50"/>
        <v>0</v>
      </c>
      <c r="S127" s="119"/>
      <c r="T127" s="120">
        <f t="shared" si="51"/>
        <v>0</v>
      </c>
    </row>
    <row r="128" spans="1:20" ht="15" customHeight="1" x14ac:dyDescent="0.15">
      <c r="A128" s="720">
        <f t="shared" ref="A128" si="95">A126+1</f>
        <v>13</v>
      </c>
      <c r="B128" s="713" t="s">
        <v>372</v>
      </c>
      <c r="C128" s="687">
        <f t="shared" ref="C128" si="96">E128+H128+E129+H129</f>
        <v>150</v>
      </c>
      <c r="D128" s="689">
        <v>74</v>
      </c>
      <c r="E128" s="535">
        <v>75</v>
      </c>
      <c r="F128" s="470"/>
      <c r="G128" s="199"/>
      <c r="H128" s="535">
        <v>75</v>
      </c>
      <c r="I128" s="118"/>
      <c r="J128" s="200"/>
      <c r="K128" s="691"/>
      <c r="L128" s="693">
        <f t="shared" ref="L128" si="97">+M128+M129+Q128+Q129</f>
        <v>0</v>
      </c>
      <c r="M128" s="90"/>
      <c r="N128" s="118">
        <f t="shared" si="48"/>
        <v>0</v>
      </c>
      <c r="O128" s="119"/>
      <c r="P128" s="122">
        <f t="shared" si="49"/>
        <v>0</v>
      </c>
      <c r="Q128" s="90"/>
      <c r="R128" s="118">
        <f t="shared" si="50"/>
        <v>0</v>
      </c>
      <c r="S128" s="119"/>
      <c r="T128" s="120">
        <f t="shared" si="51"/>
        <v>0</v>
      </c>
    </row>
    <row r="129" spans="1:20" ht="15" customHeight="1" x14ac:dyDescent="0.15">
      <c r="A129" s="682"/>
      <c r="B129" s="685"/>
      <c r="C129" s="687"/>
      <c r="D129" s="689"/>
      <c r="E129" s="534"/>
      <c r="F129" s="465"/>
      <c r="G129" s="466"/>
      <c r="H129" s="534"/>
      <c r="I129" s="467"/>
      <c r="J129" s="468"/>
      <c r="K129" s="691"/>
      <c r="L129" s="693"/>
      <c r="M129" s="90"/>
      <c r="N129" s="118">
        <f t="shared" si="48"/>
        <v>0</v>
      </c>
      <c r="O129" s="119"/>
      <c r="P129" s="122">
        <f t="shared" si="49"/>
        <v>0</v>
      </c>
      <c r="Q129" s="90"/>
      <c r="R129" s="118">
        <f t="shared" si="50"/>
        <v>0</v>
      </c>
      <c r="S129" s="119"/>
      <c r="T129" s="120">
        <f t="shared" si="51"/>
        <v>0</v>
      </c>
    </row>
    <row r="130" spans="1:20" ht="15" customHeight="1" x14ac:dyDescent="0.15">
      <c r="A130" s="720">
        <f t="shared" ref="A130" si="98">A128+1</f>
        <v>14</v>
      </c>
      <c r="B130" s="713" t="s">
        <v>347</v>
      </c>
      <c r="C130" s="687">
        <f t="shared" ref="C130" si="99">E130+H130+E131+H131</f>
        <v>225</v>
      </c>
      <c r="D130" s="689">
        <v>105</v>
      </c>
      <c r="E130" s="535">
        <v>75</v>
      </c>
      <c r="F130" s="470"/>
      <c r="G130" s="199"/>
      <c r="H130" s="535">
        <v>75</v>
      </c>
      <c r="I130" s="118"/>
      <c r="J130" s="200"/>
      <c r="K130" s="691"/>
      <c r="L130" s="693">
        <f t="shared" ref="L130" si="100">+M130+M131+Q130+Q131</f>
        <v>0</v>
      </c>
      <c r="M130" s="90"/>
      <c r="N130" s="118">
        <f t="shared" si="48"/>
        <v>0</v>
      </c>
      <c r="O130" s="119"/>
      <c r="P130" s="122">
        <f t="shared" si="49"/>
        <v>0</v>
      </c>
      <c r="Q130" s="90"/>
      <c r="R130" s="118">
        <f t="shared" si="50"/>
        <v>0</v>
      </c>
      <c r="S130" s="119"/>
      <c r="T130" s="120">
        <f t="shared" si="51"/>
        <v>0</v>
      </c>
    </row>
    <row r="131" spans="1:20" ht="15" customHeight="1" x14ac:dyDescent="0.15">
      <c r="A131" s="682"/>
      <c r="B131" s="685"/>
      <c r="C131" s="687"/>
      <c r="D131" s="689"/>
      <c r="E131" s="534"/>
      <c r="F131" s="465"/>
      <c r="G131" s="466"/>
      <c r="H131" s="535">
        <v>75</v>
      </c>
      <c r="I131" s="467"/>
      <c r="J131" s="468"/>
      <c r="K131" s="691"/>
      <c r="L131" s="693"/>
      <c r="M131" s="90"/>
      <c r="N131" s="118">
        <f t="shared" si="48"/>
        <v>0</v>
      </c>
      <c r="O131" s="119"/>
      <c r="P131" s="122">
        <f t="shared" si="49"/>
        <v>0</v>
      </c>
      <c r="Q131" s="90"/>
      <c r="R131" s="118">
        <f t="shared" si="50"/>
        <v>0</v>
      </c>
      <c r="S131" s="119"/>
      <c r="T131" s="120">
        <f t="shared" si="51"/>
        <v>0</v>
      </c>
    </row>
    <row r="132" spans="1:20" ht="15" customHeight="1" x14ac:dyDescent="0.15">
      <c r="A132" s="720">
        <f t="shared" ref="A132" si="101">A130+1</f>
        <v>15</v>
      </c>
      <c r="B132" s="713" t="s">
        <v>374</v>
      </c>
      <c r="C132" s="687">
        <f t="shared" ref="C132" si="102">E132+H132+E133+H133</f>
        <v>150</v>
      </c>
      <c r="D132" s="689">
        <v>76</v>
      </c>
      <c r="E132" s="535">
        <v>75</v>
      </c>
      <c r="F132" s="470"/>
      <c r="G132" s="199"/>
      <c r="H132" s="535">
        <v>75</v>
      </c>
      <c r="I132" s="118"/>
      <c r="J132" s="200"/>
      <c r="K132" s="691"/>
      <c r="L132" s="693">
        <f t="shared" ref="L132" si="103">+M132+M133+Q132+Q133</f>
        <v>0</v>
      </c>
      <c r="M132" s="90"/>
      <c r="N132" s="118">
        <f t="shared" si="48"/>
        <v>0</v>
      </c>
      <c r="O132" s="119"/>
      <c r="P132" s="122">
        <f t="shared" si="49"/>
        <v>0</v>
      </c>
      <c r="Q132" s="90"/>
      <c r="R132" s="118">
        <f t="shared" si="50"/>
        <v>0</v>
      </c>
      <c r="S132" s="119"/>
      <c r="T132" s="120">
        <f t="shared" si="51"/>
        <v>0</v>
      </c>
    </row>
    <row r="133" spans="1:20" ht="15" customHeight="1" x14ac:dyDescent="0.15">
      <c r="A133" s="682"/>
      <c r="B133" s="685"/>
      <c r="C133" s="687"/>
      <c r="D133" s="689"/>
      <c r="E133" s="534"/>
      <c r="F133" s="465"/>
      <c r="G133" s="466"/>
      <c r="H133" s="534"/>
      <c r="I133" s="467"/>
      <c r="J133" s="468"/>
      <c r="K133" s="691"/>
      <c r="L133" s="693"/>
      <c r="M133" s="90"/>
      <c r="N133" s="118">
        <f t="shared" si="48"/>
        <v>0</v>
      </c>
      <c r="O133" s="119"/>
      <c r="P133" s="122">
        <f t="shared" si="49"/>
        <v>0</v>
      </c>
      <c r="Q133" s="90"/>
      <c r="R133" s="118">
        <f t="shared" si="50"/>
        <v>0</v>
      </c>
      <c r="S133" s="119"/>
      <c r="T133" s="120">
        <f t="shared" si="51"/>
        <v>0</v>
      </c>
    </row>
    <row r="134" spans="1:20" ht="15" customHeight="1" x14ac:dyDescent="0.15">
      <c r="A134" s="720">
        <f t="shared" ref="A134" si="104">A132+1</f>
        <v>16</v>
      </c>
      <c r="B134" s="713" t="s">
        <v>375</v>
      </c>
      <c r="C134" s="687">
        <f t="shared" ref="C134" si="105">E134+H134+E135+H135</f>
        <v>160</v>
      </c>
      <c r="D134" s="689">
        <v>62</v>
      </c>
      <c r="E134" s="535">
        <v>75</v>
      </c>
      <c r="F134" s="470"/>
      <c r="G134" s="199"/>
      <c r="H134" s="535">
        <v>75</v>
      </c>
      <c r="I134" s="118"/>
      <c r="J134" s="200"/>
      <c r="K134" s="691"/>
      <c r="L134" s="693">
        <f t="shared" ref="L134" si="106">+M134+M135+Q134+Q135</f>
        <v>0</v>
      </c>
      <c r="M134" s="90"/>
      <c r="N134" s="118">
        <f t="shared" si="48"/>
        <v>0</v>
      </c>
      <c r="O134" s="119"/>
      <c r="P134" s="122">
        <f t="shared" si="49"/>
        <v>0</v>
      </c>
      <c r="Q134" s="90"/>
      <c r="R134" s="118">
        <f t="shared" si="50"/>
        <v>0</v>
      </c>
      <c r="S134" s="119"/>
      <c r="T134" s="120">
        <f t="shared" si="51"/>
        <v>0</v>
      </c>
    </row>
    <row r="135" spans="1:20" ht="15" customHeight="1" x14ac:dyDescent="0.15">
      <c r="A135" s="682"/>
      <c r="B135" s="685"/>
      <c r="C135" s="687"/>
      <c r="D135" s="689"/>
      <c r="E135" s="534"/>
      <c r="F135" s="465"/>
      <c r="G135" s="466"/>
      <c r="H135" s="535">
        <v>10</v>
      </c>
      <c r="I135" s="467"/>
      <c r="J135" s="468"/>
      <c r="K135" s="691"/>
      <c r="L135" s="693"/>
      <c r="M135" s="90"/>
      <c r="N135" s="118">
        <f t="shared" si="48"/>
        <v>0</v>
      </c>
      <c r="O135" s="119"/>
      <c r="P135" s="122">
        <f t="shared" si="49"/>
        <v>0</v>
      </c>
      <c r="Q135" s="90"/>
      <c r="R135" s="118">
        <f t="shared" si="50"/>
        <v>0</v>
      </c>
      <c r="S135" s="119"/>
      <c r="T135" s="120">
        <f t="shared" si="51"/>
        <v>0</v>
      </c>
    </row>
    <row r="136" spans="1:20" ht="15" customHeight="1" x14ac:dyDescent="0.15">
      <c r="A136" s="720">
        <f t="shared" ref="A136" si="107">A134+1</f>
        <v>17</v>
      </c>
      <c r="B136" s="713" t="s">
        <v>376</v>
      </c>
      <c r="C136" s="687">
        <f t="shared" ref="C136" si="108">E136+H136+E137+H137</f>
        <v>165</v>
      </c>
      <c r="D136" s="689">
        <v>96</v>
      </c>
      <c r="E136" s="535">
        <v>75</v>
      </c>
      <c r="F136" s="470"/>
      <c r="G136" s="199"/>
      <c r="H136" s="535">
        <v>75</v>
      </c>
      <c r="I136" s="118"/>
      <c r="J136" s="200"/>
      <c r="K136" s="691"/>
      <c r="L136" s="693">
        <f t="shared" ref="L136" si="109">+M136+M137+Q136+Q137</f>
        <v>0</v>
      </c>
      <c r="M136" s="90"/>
      <c r="N136" s="118">
        <f t="shared" si="48"/>
        <v>0</v>
      </c>
      <c r="O136" s="119"/>
      <c r="P136" s="122">
        <f t="shared" si="49"/>
        <v>0</v>
      </c>
      <c r="Q136" s="90"/>
      <c r="R136" s="118">
        <f t="shared" si="50"/>
        <v>0</v>
      </c>
      <c r="S136" s="119"/>
      <c r="T136" s="120">
        <f t="shared" si="51"/>
        <v>0</v>
      </c>
    </row>
    <row r="137" spans="1:20" ht="15" customHeight="1" x14ac:dyDescent="0.15">
      <c r="A137" s="682"/>
      <c r="B137" s="685"/>
      <c r="C137" s="687"/>
      <c r="D137" s="689"/>
      <c r="E137" s="534"/>
      <c r="F137" s="465"/>
      <c r="G137" s="466"/>
      <c r="H137" s="535">
        <v>15</v>
      </c>
      <c r="I137" s="467"/>
      <c r="J137" s="468"/>
      <c r="K137" s="691"/>
      <c r="L137" s="693"/>
      <c r="M137" s="90"/>
      <c r="N137" s="118">
        <f t="shared" si="48"/>
        <v>0</v>
      </c>
      <c r="O137" s="119"/>
      <c r="P137" s="122">
        <f t="shared" si="49"/>
        <v>0</v>
      </c>
      <c r="Q137" s="90"/>
      <c r="R137" s="118">
        <f t="shared" si="50"/>
        <v>0</v>
      </c>
      <c r="S137" s="119"/>
      <c r="T137" s="120">
        <f t="shared" si="51"/>
        <v>0</v>
      </c>
    </row>
    <row r="138" spans="1:20" ht="15" customHeight="1" x14ac:dyDescent="0.15">
      <c r="A138" s="720">
        <f t="shared" ref="A138" si="110">A136+1</f>
        <v>18</v>
      </c>
      <c r="B138" s="713" t="s">
        <v>377</v>
      </c>
      <c r="C138" s="687">
        <f t="shared" ref="C138" si="111">E138+H138+E139+H139</f>
        <v>160</v>
      </c>
      <c r="D138" s="689">
        <v>101</v>
      </c>
      <c r="E138" s="535">
        <v>75</v>
      </c>
      <c r="F138" s="470"/>
      <c r="G138" s="199"/>
      <c r="H138" s="535">
        <v>75</v>
      </c>
      <c r="I138" s="118"/>
      <c r="J138" s="200"/>
      <c r="K138" s="691"/>
      <c r="L138" s="693">
        <f t="shared" ref="L138" si="112">+M138+M139+Q138+Q139</f>
        <v>0</v>
      </c>
      <c r="M138" s="90"/>
      <c r="N138" s="118">
        <f t="shared" si="48"/>
        <v>0</v>
      </c>
      <c r="O138" s="119"/>
      <c r="P138" s="122">
        <f t="shared" si="49"/>
        <v>0</v>
      </c>
      <c r="Q138" s="90"/>
      <c r="R138" s="118">
        <f t="shared" si="50"/>
        <v>0</v>
      </c>
      <c r="S138" s="119"/>
      <c r="T138" s="120">
        <f t="shared" si="51"/>
        <v>0</v>
      </c>
    </row>
    <row r="139" spans="1:20" ht="15" customHeight="1" x14ac:dyDescent="0.15">
      <c r="A139" s="682"/>
      <c r="B139" s="685"/>
      <c r="C139" s="687"/>
      <c r="D139" s="689"/>
      <c r="E139" s="534"/>
      <c r="F139" s="465"/>
      <c r="G139" s="466"/>
      <c r="H139" s="535">
        <v>10</v>
      </c>
      <c r="I139" s="467"/>
      <c r="J139" s="468"/>
      <c r="K139" s="691"/>
      <c r="L139" s="693"/>
      <c r="M139" s="90"/>
      <c r="N139" s="118">
        <f t="shared" si="48"/>
        <v>0</v>
      </c>
      <c r="O139" s="119"/>
      <c r="P139" s="122">
        <f t="shared" si="49"/>
        <v>0</v>
      </c>
      <c r="Q139" s="90"/>
      <c r="R139" s="118">
        <f t="shared" si="50"/>
        <v>0</v>
      </c>
      <c r="S139" s="119"/>
      <c r="T139" s="120">
        <f t="shared" si="51"/>
        <v>0</v>
      </c>
    </row>
    <row r="140" spans="1:20" ht="15" customHeight="1" x14ac:dyDescent="0.15">
      <c r="A140" s="720">
        <f t="shared" ref="A140:A142" si="113">A138+1</f>
        <v>19</v>
      </c>
      <c r="B140" s="713" t="s">
        <v>378</v>
      </c>
      <c r="C140" s="687">
        <f t="shared" ref="C140" si="114">E140+H140+E141+H141</f>
        <v>350</v>
      </c>
      <c r="D140" s="689">
        <v>91</v>
      </c>
      <c r="E140" s="535">
        <v>150</v>
      </c>
      <c r="F140" s="470"/>
      <c r="G140" s="199"/>
      <c r="H140" s="535">
        <v>200</v>
      </c>
      <c r="I140" s="118"/>
      <c r="J140" s="200"/>
      <c r="K140" s="691"/>
      <c r="L140" s="693">
        <f t="shared" ref="L140" si="115">+M140+M141+Q140+Q141</f>
        <v>0</v>
      </c>
      <c r="M140" s="90"/>
      <c r="N140" s="118">
        <f t="shared" si="48"/>
        <v>0</v>
      </c>
      <c r="O140" s="119"/>
      <c r="P140" s="122">
        <f t="shared" si="49"/>
        <v>0</v>
      </c>
      <c r="Q140" s="90"/>
      <c r="R140" s="118">
        <f t="shared" si="50"/>
        <v>0</v>
      </c>
      <c r="S140" s="119"/>
      <c r="T140" s="120">
        <f t="shared" si="51"/>
        <v>0</v>
      </c>
    </row>
    <row r="141" spans="1:20" ht="15" customHeight="1" x14ac:dyDescent="0.15">
      <c r="A141" s="682"/>
      <c r="B141" s="685"/>
      <c r="C141" s="687"/>
      <c r="D141" s="689"/>
      <c r="E141" s="534"/>
      <c r="F141" s="465"/>
      <c r="G141" s="466"/>
      <c r="H141" s="534"/>
      <c r="I141" s="467"/>
      <c r="J141" s="468"/>
      <c r="K141" s="691"/>
      <c r="L141" s="693"/>
      <c r="M141" s="90"/>
      <c r="N141" s="118">
        <f t="shared" si="48"/>
        <v>0</v>
      </c>
      <c r="O141" s="119"/>
      <c r="P141" s="122">
        <f t="shared" si="49"/>
        <v>0</v>
      </c>
      <c r="Q141" s="90"/>
      <c r="R141" s="118">
        <f t="shared" si="50"/>
        <v>0</v>
      </c>
      <c r="S141" s="119"/>
      <c r="T141" s="120">
        <f t="shared" si="51"/>
        <v>0</v>
      </c>
    </row>
    <row r="142" spans="1:20" ht="15" customHeight="1" x14ac:dyDescent="0.15">
      <c r="A142" s="720">
        <f t="shared" si="113"/>
        <v>20</v>
      </c>
      <c r="B142" s="713" t="s">
        <v>379</v>
      </c>
      <c r="C142" s="687">
        <f t="shared" ref="C142" si="116">E142+H142+E143+H143</f>
        <v>275</v>
      </c>
      <c r="D142" s="689">
        <v>84</v>
      </c>
      <c r="E142" s="535">
        <v>100</v>
      </c>
      <c r="F142" s="470"/>
      <c r="G142" s="199"/>
      <c r="H142" s="535">
        <v>75</v>
      </c>
      <c r="I142" s="118"/>
      <c r="J142" s="200"/>
      <c r="K142" s="691"/>
      <c r="L142" s="693">
        <f t="shared" ref="L142" si="117">+M142+M143+Q142+Q143</f>
        <v>0</v>
      </c>
      <c r="M142" s="90"/>
      <c r="N142" s="118">
        <f t="shared" ref="N142:N143" si="118">+M142/210*1000</f>
        <v>0</v>
      </c>
      <c r="O142" s="119"/>
      <c r="P142" s="122">
        <f t="shared" ref="P142:P143" si="119">IF(N142=0,0,O142/N142*100)</f>
        <v>0</v>
      </c>
      <c r="Q142" s="90"/>
      <c r="R142" s="118">
        <f t="shared" ref="R142:R143" si="120">+Q142/210/SQRT(3)*1000</f>
        <v>0</v>
      </c>
      <c r="S142" s="119"/>
      <c r="T142" s="120">
        <f t="shared" ref="T142:T143" si="121">IF(R142=0,0,S142/R142*100)</f>
        <v>0</v>
      </c>
    </row>
    <row r="143" spans="1:20" ht="15" customHeight="1" x14ac:dyDescent="0.15">
      <c r="A143" s="682"/>
      <c r="B143" s="685"/>
      <c r="C143" s="687"/>
      <c r="D143" s="689"/>
      <c r="E143" s="535">
        <v>100</v>
      </c>
      <c r="F143" s="465"/>
      <c r="G143" s="466"/>
      <c r="H143" s="534"/>
      <c r="I143" s="467"/>
      <c r="J143" s="468"/>
      <c r="K143" s="691"/>
      <c r="L143" s="693"/>
      <c r="M143" s="90"/>
      <c r="N143" s="118">
        <f t="shared" si="118"/>
        <v>0</v>
      </c>
      <c r="O143" s="119"/>
      <c r="P143" s="122">
        <f t="shared" si="119"/>
        <v>0</v>
      </c>
      <c r="Q143" s="90"/>
      <c r="R143" s="118">
        <f t="shared" si="120"/>
        <v>0</v>
      </c>
      <c r="S143" s="119"/>
      <c r="T143" s="120">
        <f t="shared" si="121"/>
        <v>0</v>
      </c>
    </row>
  </sheetData>
  <mergeCells count="418">
    <mergeCell ref="A142:A143"/>
    <mergeCell ref="B142:B143"/>
    <mergeCell ref="C142:C143"/>
    <mergeCell ref="D142:D143"/>
    <mergeCell ref="K142:K143"/>
    <mergeCell ref="L142:L143"/>
    <mergeCell ref="A138:A139"/>
    <mergeCell ref="B138:B139"/>
    <mergeCell ref="C138:C139"/>
    <mergeCell ref="D138:D139"/>
    <mergeCell ref="K138:K139"/>
    <mergeCell ref="L138:L139"/>
    <mergeCell ref="A140:A141"/>
    <mergeCell ref="B140:B141"/>
    <mergeCell ref="C140:C141"/>
    <mergeCell ref="D140:D141"/>
    <mergeCell ref="K140:K141"/>
    <mergeCell ref="L140:L141"/>
    <mergeCell ref="K134:K135"/>
    <mergeCell ref="L134:L135"/>
    <mergeCell ref="A136:A137"/>
    <mergeCell ref="B136:B137"/>
    <mergeCell ref="C136:C137"/>
    <mergeCell ref="D136:D137"/>
    <mergeCell ref="K136:K137"/>
    <mergeCell ref="L136:L137"/>
    <mergeCell ref="A130:A131"/>
    <mergeCell ref="B130:B131"/>
    <mergeCell ref="C130:C131"/>
    <mergeCell ref="D130:D131"/>
    <mergeCell ref="K130:K131"/>
    <mergeCell ref="L130:L131"/>
    <mergeCell ref="A132:A133"/>
    <mergeCell ref="B132:B133"/>
    <mergeCell ref="C132:C133"/>
    <mergeCell ref="D132:D133"/>
    <mergeCell ref="K132:K133"/>
    <mergeCell ref="L132:L133"/>
    <mergeCell ref="A134:A135"/>
    <mergeCell ref="B134:B135"/>
    <mergeCell ref="C134:C135"/>
    <mergeCell ref="D134:D135"/>
    <mergeCell ref="A126:A127"/>
    <mergeCell ref="B126:B127"/>
    <mergeCell ref="C126:C127"/>
    <mergeCell ref="D126:D127"/>
    <mergeCell ref="K126:K127"/>
    <mergeCell ref="L126:L127"/>
    <mergeCell ref="A128:A129"/>
    <mergeCell ref="B128:B129"/>
    <mergeCell ref="C128:C129"/>
    <mergeCell ref="D128:D129"/>
    <mergeCell ref="K128:K129"/>
    <mergeCell ref="L128:L129"/>
    <mergeCell ref="A122:A123"/>
    <mergeCell ref="B122:B123"/>
    <mergeCell ref="C122:C123"/>
    <mergeCell ref="D122:D123"/>
    <mergeCell ref="K122:K123"/>
    <mergeCell ref="L122:L123"/>
    <mergeCell ref="A124:A125"/>
    <mergeCell ref="B124:B125"/>
    <mergeCell ref="C124:C125"/>
    <mergeCell ref="D124:D125"/>
    <mergeCell ref="K124:K125"/>
    <mergeCell ref="L124:L125"/>
    <mergeCell ref="A118:A119"/>
    <mergeCell ref="B118:B119"/>
    <mergeCell ref="C118:C119"/>
    <mergeCell ref="D118:D119"/>
    <mergeCell ref="K118:K119"/>
    <mergeCell ref="L118:L119"/>
    <mergeCell ref="A120:A121"/>
    <mergeCell ref="B120:B121"/>
    <mergeCell ref="C120:C121"/>
    <mergeCell ref="D120:D121"/>
    <mergeCell ref="K120:K121"/>
    <mergeCell ref="L120:L121"/>
    <mergeCell ref="A114:A115"/>
    <mergeCell ref="B114:B115"/>
    <mergeCell ref="C114:C115"/>
    <mergeCell ref="D114:D115"/>
    <mergeCell ref="K114:K115"/>
    <mergeCell ref="L114:L115"/>
    <mergeCell ref="A116:A117"/>
    <mergeCell ref="B116:B117"/>
    <mergeCell ref="C116:C117"/>
    <mergeCell ref="D116:D117"/>
    <mergeCell ref="K116:K117"/>
    <mergeCell ref="L116:L117"/>
    <mergeCell ref="A110:A111"/>
    <mergeCell ref="B110:B111"/>
    <mergeCell ref="C110:C111"/>
    <mergeCell ref="D110:D111"/>
    <mergeCell ref="K110:K111"/>
    <mergeCell ref="L110:L111"/>
    <mergeCell ref="A112:A113"/>
    <mergeCell ref="B112:B113"/>
    <mergeCell ref="C112:C113"/>
    <mergeCell ref="D112:D113"/>
    <mergeCell ref="K112:K113"/>
    <mergeCell ref="L112:L113"/>
    <mergeCell ref="A106:A107"/>
    <mergeCell ref="B106:B107"/>
    <mergeCell ref="C106:C107"/>
    <mergeCell ref="D106:D107"/>
    <mergeCell ref="K106:K107"/>
    <mergeCell ref="L106:L107"/>
    <mergeCell ref="A108:A109"/>
    <mergeCell ref="B108:B109"/>
    <mergeCell ref="C108:C109"/>
    <mergeCell ref="D108:D109"/>
    <mergeCell ref="K108:K109"/>
    <mergeCell ref="L108:L109"/>
    <mergeCell ref="A101:A102"/>
    <mergeCell ref="B101:B102"/>
    <mergeCell ref="C101:C102"/>
    <mergeCell ref="D101:D102"/>
    <mergeCell ref="K101:K102"/>
    <mergeCell ref="L101:L102"/>
    <mergeCell ref="A104:A105"/>
    <mergeCell ref="B104:B105"/>
    <mergeCell ref="C104:C105"/>
    <mergeCell ref="D104:D105"/>
    <mergeCell ref="K104:K105"/>
    <mergeCell ref="L104:L105"/>
    <mergeCell ref="A103:B103"/>
    <mergeCell ref="A97:A98"/>
    <mergeCell ref="B97:B98"/>
    <mergeCell ref="C97:C98"/>
    <mergeCell ref="D97:D98"/>
    <mergeCell ref="K97:K98"/>
    <mergeCell ref="L97:L98"/>
    <mergeCell ref="A99:A100"/>
    <mergeCell ref="B99:B100"/>
    <mergeCell ref="C99:C100"/>
    <mergeCell ref="D99:D100"/>
    <mergeCell ref="K99:K100"/>
    <mergeCell ref="L99:L100"/>
    <mergeCell ref="A93:A94"/>
    <mergeCell ref="B93:B94"/>
    <mergeCell ref="C93:C94"/>
    <mergeCell ref="D93:D94"/>
    <mergeCell ref="K93:K94"/>
    <mergeCell ref="L93:L94"/>
    <mergeCell ref="A95:A96"/>
    <mergeCell ref="B95:B96"/>
    <mergeCell ref="C95:C96"/>
    <mergeCell ref="D95:D96"/>
    <mergeCell ref="K95:K96"/>
    <mergeCell ref="L95:L96"/>
    <mergeCell ref="A91:A92"/>
    <mergeCell ref="B91:B92"/>
    <mergeCell ref="C91:C92"/>
    <mergeCell ref="D91:D92"/>
    <mergeCell ref="K91:K92"/>
    <mergeCell ref="L91:L92"/>
    <mergeCell ref="A89:A90"/>
    <mergeCell ref="B89:B90"/>
    <mergeCell ref="C89:C90"/>
    <mergeCell ref="D89:D90"/>
    <mergeCell ref="K89:K90"/>
    <mergeCell ref="L89:L90"/>
    <mergeCell ref="A87:A88"/>
    <mergeCell ref="B87:B88"/>
    <mergeCell ref="C87:C88"/>
    <mergeCell ref="D87:D88"/>
    <mergeCell ref="K87:K88"/>
    <mergeCell ref="L87:L88"/>
    <mergeCell ref="A85:A86"/>
    <mergeCell ref="B85:B86"/>
    <mergeCell ref="C85:C86"/>
    <mergeCell ref="D85:D86"/>
    <mergeCell ref="K85:K86"/>
    <mergeCell ref="L85:L86"/>
    <mergeCell ref="A83:A84"/>
    <mergeCell ref="B83:B84"/>
    <mergeCell ref="C83:C84"/>
    <mergeCell ref="D83:D84"/>
    <mergeCell ref="K83:K84"/>
    <mergeCell ref="L83:L84"/>
    <mergeCell ref="A81:A82"/>
    <mergeCell ref="B81:B82"/>
    <mergeCell ref="C81:C82"/>
    <mergeCell ref="D81:D82"/>
    <mergeCell ref="K81:K82"/>
    <mergeCell ref="L81:L82"/>
    <mergeCell ref="A79:A80"/>
    <mergeCell ref="B79:B80"/>
    <mergeCell ref="C79:C80"/>
    <mergeCell ref="D79:D80"/>
    <mergeCell ref="K79:K80"/>
    <mergeCell ref="L79:L80"/>
    <mergeCell ref="A77:A78"/>
    <mergeCell ref="B77:B78"/>
    <mergeCell ref="C77:C78"/>
    <mergeCell ref="D77:D78"/>
    <mergeCell ref="K77:K78"/>
    <mergeCell ref="L77:L78"/>
    <mergeCell ref="A75:A76"/>
    <mergeCell ref="B75:B76"/>
    <mergeCell ref="C75:C76"/>
    <mergeCell ref="D75:D76"/>
    <mergeCell ref="K75:K76"/>
    <mergeCell ref="L75:L76"/>
    <mergeCell ref="A73:A74"/>
    <mergeCell ref="B73:B74"/>
    <mergeCell ref="C73:C74"/>
    <mergeCell ref="D73:D74"/>
    <mergeCell ref="K73:K74"/>
    <mergeCell ref="L73:L74"/>
    <mergeCell ref="A71:A72"/>
    <mergeCell ref="B71:B72"/>
    <mergeCell ref="C71:C72"/>
    <mergeCell ref="D71:D72"/>
    <mergeCell ref="K71:K72"/>
    <mergeCell ref="L71:L72"/>
    <mergeCell ref="A69:A70"/>
    <mergeCell ref="B69:B70"/>
    <mergeCell ref="C69:C70"/>
    <mergeCell ref="D69:D70"/>
    <mergeCell ref="K69:K70"/>
    <mergeCell ref="L69:L70"/>
    <mergeCell ref="A67:A68"/>
    <mergeCell ref="B67:B68"/>
    <mergeCell ref="C67:C68"/>
    <mergeCell ref="D67:D68"/>
    <mergeCell ref="K67:K68"/>
    <mergeCell ref="L67:L68"/>
    <mergeCell ref="A65:A66"/>
    <mergeCell ref="B65:B66"/>
    <mergeCell ref="C65:C66"/>
    <mergeCell ref="D65:D66"/>
    <mergeCell ref="K65:K66"/>
    <mergeCell ref="L65:L66"/>
    <mergeCell ref="A63:A64"/>
    <mergeCell ref="B63:B64"/>
    <mergeCell ref="C63:C64"/>
    <mergeCell ref="D63:D64"/>
    <mergeCell ref="K63:K64"/>
    <mergeCell ref="L63:L64"/>
    <mergeCell ref="A61:A62"/>
    <mergeCell ref="B61:B62"/>
    <mergeCell ref="C61:C62"/>
    <mergeCell ref="D61:D62"/>
    <mergeCell ref="K61:K62"/>
    <mergeCell ref="L61:L62"/>
    <mergeCell ref="A59:A60"/>
    <mergeCell ref="B59:B60"/>
    <mergeCell ref="C59:C60"/>
    <mergeCell ref="D59:D60"/>
    <mergeCell ref="K59:K60"/>
    <mergeCell ref="L59:L60"/>
    <mergeCell ref="A57:A58"/>
    <mergeCell ref="B57:B58"/>
    <mergeCell ref="C57:C58"/>
    <mergeCell ref="D57:D58"/>
    <mergeCell ref="K57:K58"/>
    <mergeCell ref="L57:L58"/>
    <mergeCell ref="A55:A56"/>
    <mergeCell ref="B55:B56"/>
    <mergeCell ref="C55:C56"/>
    <mergeCell ref="D55:D56"/>
    <mergeCell ref="K55:K56"/>
    <mergeCell ref="L55:L56"/>
    <mergeCell ref="A53:A54"/>
    <mergeCell ref="B53:B54"/>
    <mergeCell ref="C53:C54"/>
    <mergeCell ref="D53:D54"/>
    <mergeCell ref="K53:K54"/>
    <mergeCell ref="L53:L54"/>
    <mergeCell ref="A51:A52"/>
    <mergeCell ref="B51:B52"/>
    <mergeCell ref="C51:C52"/>
    <mergeCell ref="D51:D52"/>
    <mergeCell ref="K51:K52"/>
    <mergeCell ref="L51:L52"/>
    <mergeCell ref="A49:A50"/>
    <mergeCell ref="B49:B50"/>
    <mergeCell ref="C49:C50"/>
    <mergeCell ref="D49:D50"/>
    <mergeCell ref="K49:K50"/>
    <mergeCell ref="L49:L50"/>
    <mergeCell ref="A47:A48"/>
    <mergeCell ref="B47:B48"/>
    <mergeCell ref="C47:C48"/>
    <mergeCell ref="D47:D48"/>
    <mergeCell ref="K47:K48"/>
    <mergeCell ref="L47:L48"/>
    <mergeCell ref="A45:A46"/>
    <mergeCell ref="B45:B46"/>
    <mergeCell ref="C45:C46"/>
    <mergeCell ref="D45:D46"/>
    <mergeCell ref="K45:K46"/>
    <mergeCell ref="L45:L46"/>
    <mergeCell ref="A43:A44"/>
    <mergeCell ref="B43:B44"/>
    <mergeCell ref="C43:C44"/>
    <mergeCell ref="D43:D44"/>
    <mergeCell ref="K43:K44"/>
    <mergeCell ref="L43:L44"/>
    <mergeCell ref="A41:A42"/>
    <mergeCell ref="B41:B42"/>
    <mergeCell ref="C41:C42"/>
    <mergeCell ref="D41:D42"/>
    <mergeCell ref="K41:K42"/>
    <mergeCell ref="L41:L42"/>
    <mergeCell ref="A39:A40"/>
    <mergeCell ref="B39:B40"/>
    <mergeCell ref="C39:C40"/>
    <mergeCell ref="D39:D40"/>
    <mergeCell ref="K39:K40"/>
    <mergeCell ref="L39:L40"/>
    <mergeCell ref="A37:A38"/>
    <mergeCell ref="B37:B38"/>
    <mergeCell ref="C37:C38"/>
    <mergeCell ref="D37:D38"/>
    <mergeCell ref="K37:K38"/>
    <mergeCell ref="L37:L38"/>
    <mergeCell ref="A35:A36"/>
    <mergeCell ref="B35:B36"/>
    <mergeCell ref="C35:C36"/>
    <mergeCell ref="D35:D36"/>
    <mergeCell ref="K35:K36"/>
    <mergeCell ref="L35:L36"/>
    <mergeCell ref="A33:A34"/>
    <mergeCell ref="B33:B34"/>
    <mergeCell ref="C33:C34"/>
    <mergeCell ref="D33:D34"/>
    <mergeCell ref="K33:K34"/>
    <mergeCell ref="L33:L34"/>
    <mergeCell ref="A31:A32"/>
    <mergeCell ref="B31:B32"/>
    <mergeCell ref="C31:C32"/>
    <mergeCell ref="D31:D32"/>
    <mergeCell ref="K31:K32"/>
    <mergeCell ref="L31:L32"/>
    <mergeCell ref="A29:A30"/>
    <mergeCell ref="B29:B30"/>
    <mergeCell ref="C29:C30"/>
    <mergeCell ref="D29:D30"/>
    <mergeCell ref="K29:K30"/>
    <mergeCell ref="L29:L30"/>
    <mergeCell ref="A27:A28"/>
    <mergeCell ref="B27:B28"/>
    <mergeCell ref="C27:C28"/>
    <mergeCell ref="D27:D28"/>
    <mergeCell ref="K27:K28"/>
    <mergeCell ref="L27:L28"/>
    <mergeCell ref="A25:A26"/>
    <mergeCell ref="B25:B26"/>
    <mergeCell ref="C25:C26"/>
    <mergeCell ref="D25:D26"/>
    <mergeCell ref="K25:K26"/>
    <mergeCell ref="L25:L26"/>
    <mergeCell ref="A23:A24"/>
    <mergeCell ref="B23:B24"/>
    <mergeCell ref="C23:C24"/>
    <mergeCell ref="D23:D24"/>
    <mergeCell ref="K23:K24"/>
    <mergeCell ref="L23:L24"/>
    <mergeCell ref="A21:A22"/>
    <mergeCell ref="B21:B22"/>
    <mergeCell ref="C21:C22"/>
    <mergeCell ref="D21:D22"/>
    <mergeCell ref="K21:K22"/>
    <mergeCell ref="L21:L22"/>
    <mergeCell ref="A19:A20"/>
    <mergeCell ref="B19:B20"/>
    <mergeCell ref="C19:C20"/>
    <mergeCell ref="D19:D20"/>
    <mergeCell ref="K19:K20"/>
    <mergeCell ref="L19:L20"/>
    <mergeCell ref="A17:A18"/>
    <mergeCell ref="B17:B18"/>
    <mergeCell ref="C17:C18"/>
    <mergeCell ref="D17:D18"/>
    <mergeCell ref="K17:K18"/>
    <mergeCell ref="L17:L18"/>
    <mergeCell ref="A15:A16"/>
    <mergeCell ref="B15:B16"/>
    <mergeCell ref="C15:C16"/>
    <mergeCell ref="D15:D16"/>
    <mergeCell ref="K15:K16"/>
    <mergeCell ref="L15:L16"/>
    <mergeCell ref="A13:A14"/>
    <mergeCell ref="B13:B14"/>
    <mergeCell ref="C13:C14"/>
    <mergeCell ref="D13:D14"/>
    <mergeCell ref="K13:K14"/>
    <mergeCell ref="L13:L14"/>
    <mergeCell ref="A11:A12"/>
    <mergeCell ref="B11:B12"/>
    <mergeCell ref="C11:C12"/>
    <mergeCell ref="D11:D12"/>
    <mergeCell ref="K11:K12"/>
    <mergeCell ref="L11:L12"/>
    <mergeCell ref="E6:G6"/>
    <mergeCell ref="H6:J6"/>
    <mergeCell ref="M6:P6"/>
    <mergeCell ref="A8:B8"/>
    <mergeCell ref="Q6:T6"/>
    <mergeCell ref="A9:A10"/>
    <mergeCell ref="B9:B10"/>
    <mergeCell ref="C9:C10"/>
    <mergeCell ref="D9:D10"/>
    <mergeCell ref="K9:K10"/>
    <mergeCell ref="L9:L10"/>
    <mergeCell ref="A4:A7"/>
    <mergeCell ref="B4:B7"/>
    <mergeCell ref="C4:J4"/>
    <mergeCell ref="K4:T4"/>
    <mergeCell ref="C5:C6"/>
    <mergeCell ref="D5:D6"/>
    <mergeCell ref="E5:J5"/>
    <mergeCell ref="K5:K7"/>
    <mergeCell ref="L5:L6"/>
    <mergeCell ref="M5:T5"/>
  </mergeCells>
  <phoneticPr fontId="1"/>
  <dataValidations count="1">
    <dataValidation type="list" allowBlank="1" showInputMessage="1" showErrorMessage="1" sqref="K9:K143">
      <formula1>"有,無"</formula1>
    </dataValidation>
  </dataValidations>
  <printOptions horizontalCentered="1"/>
  <pageMargins left="0.78740157480314965" right="0.78740157480314965" top="0.51181102362204722" bottom="0.55118110236220474" header="0.51181102362204722" footer="0.3"/>
  <pageSetup paperSize="8" scale="78" orientation="portrait" r:id="rId1"/>
  <headerFooter alignWithMargins="0">
    <oddFooter>&amp;L&amp;"ＭＳ Ｐ明朝,標準"※「計画」欄は、変圧器増設分及び新規空調について記入してください。　※「現状」欄の数値等は参考とし、現地の値を優先とします。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zoomScale="70" zoomScaleNormal="70" zoomScaleSheetLayoutView="75" workbookViewId="0">
      <selection activeCell="Q124" sqref="Q124"/>
    </sheetView>
  </sheetViews>
  <sheetFormatPr defaultRowHeight="13.5" customHeight="1" x14ac:dyDescent="0.15"/>
  <cols>
    <col min="1" max="1" width="5" style="84" bestFit="1" customWidth="1"/>
    <col min="2" max="2" width="9.375" style="84" customWidth="1"/>
    <col min="3" max="3" width="5" style="84" bestFit="1" customWidth="1"/>
    <col min="4" max="6" width="12.5" style="84" customWidth="1"/>
    <col min="7" max="7" width="12.5" style="83" customWidth="1"/>
    <col min="8" max="8" width="12.5" style="84" customWidth="1"/>
    <col min="9" max="12" width="12.5" style="83" customWidth="1"/>
    <col min="13" max="217" width="9" style="83"/>
    <col min="218" max="218" width="5" style="83" bestFit="1" customWidth="1"/>
    <col min="219" max="219" width="13.375" style="83" customWidth="1"/>
    <col min="220" max="220" width="5" style="83" bestFit="1" customWidth="1"/>
    <col min="221" max="221" width="9" style="83"/>
    <col min="222" max="225" width="8.5" style="83" customWidth="1"/>
    <col min="226" max="226" width="8.25" style="83" bestFit="1" customWidth="1"/>
    <col min="227" max="230" width="8.5" style="83" customWidth="1"/>
    <col min="231" max="231" width="9.75" style="83" customWidth="1"/>
    <col min="232" max="473" width="9" style="83"/>
    <col min="474" max="474" width="5" style="83" bestFit="1" customWidth="1"/>
    <col min="475" max="475" width="13.375" style="83" customWidth="1"/>
    <col min="476" max="476" width="5" style="83" bestFit="1" customWidth="1"/>
    <col min="477" max="477" width="9" style="83"/>
    <col min="478" max="481" width="8.5" style="83" customWidth="1"/>
    <col min="482" max="482" width="8.25" style="83" bestFit="1" customWidth="1"/>
    <col min="483" max="486" width="8.5" style="83" customWidth="1"/>
    <col min="487" max="487" width="9.75" style="83" customWidth="1"/>
    <col min="488" max="729" width="9" style="83"/>
    <col min="730" max="730" width="5" style="83" bestFit="1" customWidth="1"/>
    <col min="731" max="731" width="13.375" style="83" customWidth="1"/>
    <col min="732" max="732" width="5" style="83" bestFit="1" customWidth="1"/>
    <col min="733" max="733" width="9" style="83"/>
    <col min="734" max="737" width="8.5" style="83" customWidth="1"/>
    <col min="738" max="738" width="8.25" style="83" bestFit="1" customWidth="1"/>
    <col min="739" max="742" width="8.5" style="83" customWidth="1"/>
    <col min="743" max="743" width="9.75" style="83" customWidth="1"/>
    <col min="744" max="985" width="9" style="83"/>
    <col min="986" max="986" width="5" style="83" bestFit="1" customWidth="1"/>
    <col min="987" max="987" width="13.375" style="83" customWidth="1"/>
    <col min="988" max="988" width="5" style="83" bestFit="1" customWidth="1"/>
    <col min="989" max="989" width="9" style="83"/>
    <col min="990" max="993" width="8.5" style="83" customWidth="1"/>
    <col min="994" max="994" width="8.25" style="83" bestFit="1" customWidth="1"/>
    <col min="995" max="998" width="8.5" style="83" customWidth="1"/>
    <col min="999" max="999" width="9.75" style="83" customWidth="1"/>
    <col min="1000" max="1241" width="9" style="83"/>
    <col min="1242" max="1242" width="5" style="83" bestFit="1" customWidth="1"/>
    <col min="1243" max="1243" width="13.375" style="83" customWidth="1"/>
    <col min="1244" max="1244" width="5" style="83" bestFit="1" customWidth="1"/>
    <col min="1245" max="1245" width="9" style="83"/>
    <col min="1246" max="1249" width="8.5" style="83" customWidth="1"/>
    <col min="1250" max="1250" width="8.25" style="83" bestFit="1" customWidth="1"/>
    <col min="1251" max="1254" width="8.5" style="83" customWidth="1"/>
    <col min="1255" max="1255" width="9.75" style="83" customWidth="1"/>
    <col min="1256" max="1497" width="9" style="83"/>
    <col min="1498" max="1498" width="5" style="83" bestFit="1" customWidth="1"/>
    <col min="1499" max="1499" width="13.375" style="83" customWidth="1"/>
    <col min="1500" max="1500" width="5" style="83" bestFit="1" customWidth="1"/>
    <col min="1501" max="1501" width="9" style="83"/>
    <col min="1502" max="1505" width="8.5" style="83" customWidth="1"/>
    <col min="1506" max="1506" width="8.25" style="83" bestFit="1" customWidth="1"/>
    <col min="1507" max="1510" width="8.5" style="83" customWidth="1"/>
    <col min="1511" max="1511" width="9.75" style="83" customWidth="1"/>
    <col min="1512" max="1753" width="9" style="83"/>
    <col min="1754" max="1754" width="5" style="83" bestFit="1" customWidth="1"/>
    <col min="1755" max="1755" width="13.375" style="83" customWidth="1"/>
    <col min="1756" max="1756" width="5" style="83" bestFit="1" customWidth="1"/>
    <col min="1757" max="1757" width="9" style="83"/>
    <col min="1758" max="1761" width="8.5" style="83" customWidth="1"/>
    <col min="1762" max="1762" width="8.25" style="83" bestFit="1" customWidth="1"/>
    <col min="1763" max="1766" width="8.5" style="83" customWidth="1"/>
    <col min="1767" max="1767" width="9.75" style="83" customWidth="1"/>
    <col min="1768" max="2009" width="9" style="83"/>
    <col min="2010" max="2010" width="5" style="83" bestFit="1" customWidth="1"/>
    <col min="2011" max="2011" width="13.375" style="83" customWidth="1"/>
    <col min="2012" max="2012" width="5" style="83" bestFit="1" customWidth="1"/>
    <col min="2013" max="2013" width="9" style="83"/>
    <col min="2014" max="2017" width="8.5" style="83" customWidth="1"/>
    <col min="2018" max="2018" width="8.25" style="83" bestFit="1" customWidth="1"/>
    <col min="2019" max="2022" width="8.5" style="83" customWidth="1"/>
    <col min="2023" max="2023" width="9.75" style="83" customWidth="1"/>
    <col min="2024" max="2265" width="9" style="83"/>
    <col min="2266" max="2266" width="5" style="83" bestFit="1" customWidth="1"/>
    <col min="2267" max="2267" width="13.375" style="83" customWidth="1"/>
    <col min="2268" max="2268" width="5" style="83" bestFit="1" customWidth="1"/>
    <col min="2269" max="2269" width="9" style="83"/>
    <col min="2270" max="2273" width="8.5" style="83" customWidth="1"/>
    <col min="2274" max="2274" width="8.25" style="83" bestFit="1" customWidth="1"/>
    <col min="2275" max="2278" width="8.5" style="83" customWidth="1"/>
    <col min="2279" max="2279" width="9.75" style="83" customWidth="1"/>
    <col min="2280" max="2521" width="9" style="83"/>
    <col min="2522" max="2522" width="5" style="83" bestFit="1" customWidth="1"/>
    <col min="2523" max="2523" width="13.375" style="83" customWidth="1"/>
    <col min="2524" max="2524" width="5" style="83" bestFit="1" customWidth="1"/>
    <col min="2525" max="2525" width="9" style="83"/>
    <col min="2526" max="2529" width="8.5" style="83" customWidth="1"/>
    <col min="2530" max="2530" width="8.25" style="83" bestFit="1" customWidth="1"/>
    <col min="2531" max="2534" width="8.5" style="83" customWidth="1"/>
    <col min="2535" max="2535" width="9.75" style="83" customWidth="1"/>
    <col min="2536" max="2777" width="9" style="83"/>
    <col min="2778" max="2778" width="5" style="83" bestFit="1" customWidth="1"/>
    <col min="2779" max="2779" width="13.375" style="83" customWidth="1"/>
    <col min="2780" max="2780" width="5" style="83" bestFit="1" customWidth="1"/>
    <col min="2781" max="2781" width="9" style="83"/>
    <col min="2782" max="2785" width="8.5" style="83" customWidth="1"/>
    <col min="2786" max="2786" width="8.25" style="83" bestFit="1" customWidth="1"/>
    <col min="2787" max="2790" width="8.5" style="83" customWidth="1"/>
    <col min="2791" max="2791" width="9.75" style="83" customWidth="1"/>
    <col min="2792" max="3033" width="9" style="83"/>
    <col min="3034" max="3034" width="5" style="83" bestFit="1" customWidth="1"/>
    <col min="3035" max="3035" width="13.375" style="83" customWidth="1"/>
    <col min="3036" max="3036" width="5" style="83" bestFit="1" customWidth="1"/>
    <col min="3037" max="3037" width="9" style="83"/>
    <col min="3038" max="3041" width="8.5" style="83" customWidth="1"/>
    <col min="3042" max="3042" width="8.25" style="83" bestFit="1" customWidth="1"/>
    <col min="3043" max="3046" width="8.5" style="83" customWidth="1"/>
    <col min="3047" max="3047" width="9.75" style="83" customWidth="1"/>
    <col min="3048" max="3289" width="9" style="83"/>
    <col min="3290" max="3290" width="5" style="83" bestFit="1" customWidth="1"/>
    <col min="3291" max="3291" width="13.375" style="83" customWidth="1"/>
    <col min="3292" max="3292" width="5" style="83" bestFit="1" customWidth="1"/>
    <col min="3293" max="3293" width="9" style="83"/>
    <col min="3294" max="3297" width="8.5" style="83" customWidth="1"/>
    <col min="3298" max="3298" width="8.25" style="83" bestFit="1" customWidth="1"/>
    <col min="3299" max="3302" width="8.5" style="83" customWidth="1"/>
    <col min="3303" max="3303" width="9.75" style="83" customWidth="1"/>
    <col min="3304" max="3545" width="9" style="83"/>
    <col min="3546" max="3546" width="5" style="83" bestFit="1" customWidth="1"/>
    <col min="3547" max="3547" width="13.375" style="83" customWidth="1"/>
    <col min="3548" max="3548" width="5" style="83" bestFit="1" customWidth="1"/>
    <col min="3549" max="3549" width="9" style="83"/>
    <col min="3550" max="3553" width="8.5" style="83" customWidth="1"/>
    <col min="3554" max="3554" width="8.25" style="83" bestFit="1" customWidth="1"/>
    <col min="3555" max="3558" width="8.5" style="83" customWidth="1"/>
    <col min="3559" max="3559" width="9.75" style="83" customWidth="1"/>
    <col min="3560" max="3801" width="9" style="83"/>
    <col min="3802" max="3802" width="5" style="83" bestFit="1" customWidth="1"/>
    <col min="3803" max="3803" width="13.375" style="83" customWidth="1"/>
    <col min="3804" max="3804" width="5" style="83" bestFit="1" customWidth="1"/>
    <col min="3805" max="3805" width="9" style="83"/>
    <col min="3806" max="3809" width="8.5" style="83" customWidth="1"/>
    <col min="3810" max="3810" width="8.25" style="83" bestFit="1" customWidth="1"/>
    <col min="3811" max="3814" width="8.5" style="83" customWidth="1"/>
    <col min="3815" max="3815" width="9.75" style="83" customWidth="1"/>
    <col min="3816" max="4057" width="9" style="83"/>
    <col min="4058" max="4058" width="5" style="83" bestFit="1" customWidth="1"/>
    <col min="4059" max="4059" width="13.375" style="83" customWidth="1"/>
    <col min="4060" max="4060" width="5" style="83" bestFit="1" customWidth="1"/>
    <col min="4061" max="4061" width="9" style="83"/>
    <col min="4062" max="4065" width="8.5" style="83" customWidth="1"/>
    <col min="4066" max="4066" width="8.25" style="83" bestFit="1" customWidth="1"/>
    <col min="4067" max="4070" width="8.5" style="83" customWidth="1"/>
    <col min="4071" max="4071" width="9.75" style="83" customWidth="1"/>
    <col min="4072" max="4313" width="9" style="83"/>
    <col min="4314" max="4314" width="5" style="83" bestFit="1" customWidth="1"/>
    <col min="4315" max="4315" width="13.375" style="83" customWidth="1"/>
    <col min="4316" max="4316" width="5" style="83" bestFit="1" customWidth="1"/>
    <col min="4317" max="4317" width="9" style="83"/>
    <col min="4318" max="4321" width="8.5" style="83" customWidth="1"/>
    <col min="4322" max="4322" width="8.25" style="83" bestFit="1" customWidth="1"/>
    <col min="4323" max="4326" width="8.5" style="83" customWidth="1"/>
    <col min="4327" max="4327" width="9.75" style="83" customWidth="1"/>
    <col min="4328" max="4569" width="9" style="83"/>
    <col min="4570" max="4570" width="5" style="83" bestFit="1" customWidth="1"/>
    <col min="4571" max="4571" width="13.375" style="83" customWidth="1"/>
    <col min="4572" max="4572" width="5" style="83" bestFit="1" customWidth="1"/>
    <col min="4573" max="4573" width="9" style="83"/>
    <col min="4574" max="4577" width="8.5" style="83" customWidth="1"/>
    <col min="4578" max="4578" width="8.25" style="83" bestFit="1" customWidth="1"/>
    <col min="4579" max="4582" width="8.5" style="83" customWidth="1"/>
    <col min="4583" max="4583" width="9.75" style="83" customWidth="1"/>
    <col min="4584" max="4825" width="9" style="83"/>
    <col min="4826" max="4826" width="5" style="83" bestFit="1" customWidth="1"/>
    <col min="4827" max="4827" width="13.375" style="83" customWidth="1"/>
    <col min="4828" max="4828" width="5" style="83" bestFit="1" customWidth="1"/>
    <col min="4829" max="4829" width="9" style="83"/>
    <col min="4830" max="4833" width="8.5" style="83" customWidth="1"/>
    <col min="4834" max="4834" width="8.25" style="83" bestFit="1" customWidth="1"/>
    <col min="4835" max="4838" width="8.5" style="83" customWidth="1"/>
    <col min="4839" max="4839" width="9.75" style="83" customWidth="1"/>
    <col min="4840" max="5081" width="9" style="83"/>
    <col min="5082" max="5082" width="5" style="83" bestFit="1" customWidth="1"/>
    <col min="5083" max="5083" width="13.375" style="83" customWidth="1"/>
    <col min="5084" max="5084" width="5" style="83" bestFit="1" customWidth="1"/>
    <col min="5085" max="5085" width="9" style="83"/>
    <col min="5086" max="5089" width="8.5" style="83" customWidth="1"/>
    <col min="5090" max="5090" width="8.25" style="83" bestFit="1" customWidth="1"/>
    <col min="5091" max="5094" width="8.5" style="83" customWidth="1"/>
    <col min="5095" max="5095" width="9.75" style="83" customWidth="1"/>
    <col min="5096" max="5337" width="9" style="83"/>
    <col min="5338" max="5338" width="5" style="83" bestFit="1" customWidth="1"/>
    <col min="5339" max="5339" width="13.375" style="83" customWidth="1"/>
    <col min="5340" max="5340" width="5" style="83" bestFit="1" customWidth="1"/>
    <col min="5341" max="5341" width="9" style="83"/>
    <col min="5342" max="5345" width="8.5" style="83" customWidth="1"/>
    <col min="5346" max="5346" width="8.25" style="83" bestFit="1" customWidth="1"/>
    <col min="5347" max="5350" width="8.5" style="83" customWidth="1"/>
    <col min="5351" max="5351" width="9.75" style="83" customWidth="1"/>
    <col min="5352" max="5593" width="9" style="83"/>
    <col min="5594" max="5594" width="5" style="83" bestFit="1" customWidth="1"/>
    <col min="5595" max="5595" width="13.375" style="83" customWidth="1"/>
    <col min="5596" max="5596" width="5" style="83" bestFit="1" customWidth="1"/>
    <col min="5597" max="5597" width="9" style="83"/>
    <col min="5598" max="5601" width="8.5" style="83" customWidth="1"/>
    <col min="5602" max="5602" width="8.25" style="83" bestFit="1" customWidth="1"/>
    <col min="5603" max="5606" width="8.5" style="83" customWidth="1"/>
    <col min="5607" max="5607" width="9.75" style="83" customWidth="1"/>
    <col min="5608" max="5849" width="9" style="83"/>
    <col min="5850" max="5850" width="5" style="83" bestFit="1" customWidth="1"/>
    <col min="5851" max="5851" width="13.375" style="83" customWidth="1"/>
    <col min="5852" max="5852" width="5" style="83" bestFit="1" customWidth="1"/>
    <col min="5853" max="5853" width="9" style="83"/>
    <col min="5854" max="5857" width="8.5" style="83" customWidth="1"/>
    <col min="5858" max="5858" width="8.25" style="83" bestFit="1" customWidth="1"/>
    <col min="5859" max="5862" width="8.5" style="83" customWidth="1"/>
    <col min="5863" max="5863" width="9.75" style="83" customWidth="1"/>
    <col min="5864" max="6105" width="9" style="83"/>
    <col min="6106" max="6106" width="5" style="83" bestFit="1" customWidth="1"/>
    <col min="6107" max="6107" width="13.375" style="83" customWidth="1"/>
    <col min="6108" max="6108" width="5" style="83" bestFit="1" customWidth="1"/>
    <col min="6109" max="6109" width="9" style="83"/>
    <col min="6110" max="6113" width="8.5" style="83" customWidth="1"/>
    <col min="6114" max="6114" width="8.25" style="83" bestFit="1" customWidth="1"/>
    <col min="6115" max="6118" width="8.5" style="83" customWidth="1"/>
    <col min="6119" max="6119" width="9.75" style="83" customWidth="1"/>
    <col min="6120" max="6361" width="9" style="83"/>
    <col min="6362" max="6362" width="5" style="83" bestFit="1" customWidth="1"/>
    <col min="6363" max="6363" width="13.375" style="83" customWidth="1"/>
    <col min="6364" max="6364" width="5" style="83" bestFit="1" customWidth="1"/>
    <col min="6365" max="6365" width="9" style="83"/>
    <col min="6366" max="6369" width="8.5" style="83" customWidth="1"/>
    <col min="6370" max="6370" width="8.25" style="83" bestFit="1" customWidth="1"/>
    <col min="6371" max="6374" width="8.5" style="83" customWidth="1"/>
    <col min="6375" max="6375" width="9.75" style="83" customWidth="1"/>
    <col min="6376" max="6617" width="9" style="83"/>
    <col min="6618" max="6618" width="5" style="83" bestFit="1" customWidth="1"/>
    <col min="6619" max="6619" width="13.375" style="83" customWidth="1"/>
    <col min="6620" max="6620" width="5" style="83" bestFit="1" customWidth="1"/>
    <col min="6621" max="6621" width="9" style="83"/>
    <col min="6622" max="6625" width="8.5" style="83" customWidth="1"/>
    <col min="6626" max="6626" width="8.25" style="83" bestFit="1" customWidth="1"/>
    <col min="6627" max="6630" width="8.5" style="83" customWidth="1"/>
    <col min="6631" max="6631" width="9.75" style="83" customWidth="1"/>
    <col min="6632" max="6873" width="9" style="83"/>
    <col min="6874" max="6874" width="5" style="83" bestFit="1" customWidth="1"/>
    <col min="6875" max="6875" width="13.375" style="83" customWidth="1"/>
    <col min="6876" max="6876" width="5" style="83" bestFit="1" customWidth="1"/>
    <col min="6877" max="6877" width="9" style="83"/>
    <col min="6878" max="6881" width="8.5" style="83" customWidth="1"/>
    <col min="6882" max="6882" width="8.25" style="83" bestFit="1" customWidth="1"/>
    <col min="6883" max="6886" width="8.5" style="83" customWidth="1"/>
    <col min="6887" max="6887" width="9.75" style="83" customWidth="1"/>
    <col min="6888" max="7129" width="9" style="83"/>
    <col min="7130" max="7130" width="5" style="83" bestFit="1" customWidth="1"/>
    <col min="7131" max="7131" width="13.375" style="83" customWidth="1"/>
    <col min="7132" max="7132" width="5" style="83" bestFit="1" customWidth="1"/>
    <col min="7133" max="7133" width="9" style="83"/>
    <col min="7134" max="7137" width="8.5" style="83" customWidth="1"/>
    <col min="7138" max="7138" width="8.25" style="83" bestFit="1" customWidth="1"/>
    <col min="7139" max="7142" width="8.5" style="83" customWidth="1"/>
    <col min="7143" max="7143" width="9.75" style="83" customWidth="1"/>
    <col min="7144" max="7385" width="9" style="83"/>
    <col min="7386" max="7386" width="5" style="83" bestFit="1" customWidth="1"/>
    <col min="7387" max="7387" width="13.375" style="83" customWidth="1"/>
    <col min="7388" max="7388" width="5" style="83" bestFit="1" customWidth="1"/>
    <col min="7389" max="7389" width="9" style="83"/>
    <col min="7390" max="7393" width="8.5" style="83" customWidth="1"/>
    <col min="7394" max="7394" width="8.25" style="83" bestFit="1" customWidth="1"/>
    <col min="7395" max="7398" width="8.5" style="83" customWidth="1"/>
    <col min="7399" max="7399" width="9.75" style="83" customWidth="1"/>
    <col min="7400" max="7641" width="9" style="83"/>
    <col min="7642" max="7642" width="5" style="83" bestFit="1" customWidth="1"/>
    <col min="7643" max="7643" width="13.375" style="83" customWidth="1"/>
    <col min="7644" max="7644" width="5" style="83" bestFit="1" customWidth="1"/>
    <col min="7645" max="7645" width="9" style="83"/>
    <col min="7646" max="7649" width="8.5" style="83" customWidth="1"/>
    <col min="7650" max="7650" width="8.25" style="83" bestFit="1" customWidth="1"/>
    <col min="7651" max="7654" width="8.5" style="83" customWidth="1"/>
    <col min="7655" max="7655" width="9.75" style="83" customWidth="1"/>
    <col min="7656" max="7897" width="9" style="83"/>
    <col min="7898" max="7898" width="5" style="83" bestFit="1" customWidth="1"/>
    <col min="7899" max="7899" width="13.375" style="83" customWidth="1"/>
    <col min="7900" max="7900" width="5" style="83" bestFit="1" customWidth="1"/>
    <col min="7901" max="7901" width="9" style="83"/>
    <col min="7902" max="7905" width="8.5" style="83" customWidth="1"/>
    <col min="7906" max="7906" width="8.25" style="83" bestFit="1" customWidth="1"/>
    <col min="7907" max="7910" width="8.5" style="83" customWidth="1"/>
    <col min="7911" max="7911" width="9.75" style="83" customWidth="1"/>
    <col min="7912" max="8153" width="9" style="83"/>
    <col min="8154" max="8154" width="5" style="83" bestFit="1" customWidth="1"/>
    <col min="8155" max="8155" width="13.375" style="83" customWidth="1"/>
    <col min="8156" max="8156" width="5" style="83" bestFit="1" customWidth="1"/>
    <col min="8157" max="8157" width="9" style="83"/>
    <col min="8158" max="8161" width="8.5" style="83" customWidth="1"/>
    <col min="8162" max="8162" width="8.25" style="83" bestFit="1" customWidth="1"/>
    <col min="8163" max="8166" width="8.5" style="83" customWidth="1"/>
    <col min="8167" max="8167" width="9.75" style="83" customWidth="1"/>
    <col min="8168" max="8409" width="9" style="83"/>
    <col min="8410" max="8410" width="5" style="83" bestFit="1" customWidth="1"/>
    <col min="8411" max="8411" width="13.375" style="83" customWidth="1"/>
    <col min="8412" max="8412" width="5" style="83" bestFit="1" customWidth="1"/>
    <col min="8413" max="8413" width="9" style="83"/>
    <col min="8414" max="8417" width="8.5" style="83" customWidth="1"/>
    <col min="8418" max="8418" width="8.25" style="83" bestFit="1" customWidth="1"/>
    <col min="8419" max="8422" width="8.5" style="83" customWidth="1"/>
    <col min="8423" max="8423" width="9.75" style="83" customWidth="1"/>
    <col min="8424" max="8665" width="9" style="83"/>
    <col min="8666" max="8666" width="5" style="83" bestFit="1" customWidth="1"/>
    <col min="8667" max="8667" width="13.375" style="83" customWidth="1"/>
    <col min="8668" max="8668" width="5" style="83" bestFit="1" customWidth="1"/>
    <col min="8669" max="8669" width="9" style="83"/>
    <col min="8670" max="8673" width="8.5" style="83" customWidth="1"/>
    <col min="8674" max="8674" width="8.25" style="83" bestFit="1" customWidth="1"/>
    <col min="8675" max="8678" width="8.5" style="83" customWidth="1"/>
    <col min="8679" max="8679" width="9.75" style="83" customWidth="1"/>
    <col min="8680" max="8921" width="9" style="83"/>
    <col min="8922" max="8922" width="5" style="83" bestFit="1" customWidth="1"/>
    <col min="8923" max="8923" width="13.375" style="83" customWidth="1"/>
    <col min="8924" max="8924" width="5" style="83" bestFit="1" customWidth="1"/>
    <col min="8925" max="8925" width="9" style="83"/>
    <col min="8926" max="8929" width="8.5" style="83" customWidth="1"/>
    <col min="8930" max="8930" width="8.25" style="83" bestFit="1" customWidth="1"/>
    <col min="8931" max="8934" width="8.5" style="83" customWidth="1"/>
    <col min="8935" max="8935" width="9.75" style="83" customWidth="1"/>
    <col min="8936" max="9177" width="9" style="83"/>
    <col min="9178" max="9178" width="5" style="83" bestFit="1" customWidth="1"/>
    <col min="9179" max="9179" width="13.375" style="83" customWidth="1"/>
    <col min="9180" max="9180" width="5" style="83" bestFit="1" customWidth="1"/>
    <col min="9181" max="9181" width="9" style="83"/>
    <col min="9182" max="9185" width="8.5" style="83" customWidth="1"/>
    <col min="9186" max="9186" width="8.25" style="83" bestFit="1" customWidth="1"/>
    <col min="9187" max="9190" width="8.5" style="83" customWidth="1"/>
    <col min="9191" max="9191" width="9.75" style="83" customWidth="1"/>
    <col min="9192" max="9433" width="9" style="83"/>
    <col min="9434" max="9434" width="5" style="83" bestFit="1" customWidth="1"/>
    <col min="9435" max="9435" width="13.375" style="83" customWidth="1"/>
    <col min="9436" max="9436" width="5" style="83" bestFit="1" customWidth="1"/>
    <col min="9437" max="9437" width="9" style="83"/>
    <col min="9438" max="9441" width="8.5" style="83" customWidth="1"/>
    <col min="9442" max="9442" width="8.25" style="83" bestFit="1" customWidth="1"/>
    <col min="9443" max="9446" width="8.5" style="83" customWidth="1"/>
    <col min="9447" max="9447" width="9.75" style="83" customWidth="1"/>
    <col min="9448" max="9689" width="9" style="83"/>
    <col min="9690" max="9690" width="5" style="83" bestFit="1" customWidth="1"/>
    <col min="9691" max="9691" width="13.375" style="83" customWidth="1"/>
    <col min="9692" max="9692" width="5" style="83" bestFit="1" customWidth="1"/>
    <col min="9693" max="9693" width="9" style="83"/>
    <col min="9694" max="9697" width="8.5" style="83" customWidth="1"/>
    <col min="9698" max="9698" width="8.25" style="83" bestFit="1" customWidth="1"/>
    <col min="9699" max="9702" width="8.5" style="83" customWidth="1"/>
    <col min="9703" max="9703" width="9.75" style="83" customWidth="1"/>
    <col min="9704" max="9945" width="9" style="83"/>
    <col min="9946" max="9946" width="5" style="83" bestFit="1" customWidth="1"/>
    <col min="9947" max="9947" width="13.375" style="83" customWidth="1"/>
    <col min="9948" max="9948" width="5" style="83" bestFit="1" customWidth="1"/>
    <col min="9949" max="9949" width="9" style="83"/>
    <col min="9950" max="9953" width="8.5" style="83" customWidth="1"/>
    <col min="9954" max="9954" width="8.25" style="83" bestFit="1" customWidth="1"/>
    <col min="9955" max="9958" width="8.5" style="83" customWidth="1"/>
    <col min="9959" max="9959" width="9.75" style="83" customWidth="1"/>
    <col min="9960" max="10201" width="9" style="83"/>
    <col min="10202" max="10202" width="5" style="83" bestFit="1" customWidth="1"/>
    <col min="10203" max="10203" width="13.375" style="83" customWidth="1"/>
    <col min="10204" max="10204" width="5" style="83" bestFit="1" customWidth="1"/>
    <col min="10205" max="10205" width="9" style="83"/>
    <col min="10206" max="10209" width="8.5" style="83" customWidth="1"/>
    <col min="10210" max="10210" width="8.25" style="83" bestFit="1" customWidth="1"/>
    <col min="10211" max="10214" width="8.5" style="83" customWidth="1"/>
    <col min="10215" max="10215" width="9.75" style="83" customWidth="1"/>
    <col min="10216" max="10457" width="9" style="83"/>
    <col min="10458" max="10458" width="5" style="83" bestFit="1" customWidth="1"/>
    <col min="10459" max="10459" width="13.375" style="83" customWidth="1"/>
    <col min="10460" max="10460" width="5" style="83" bestFit="1" customWidth="1"/>
    <col min="10461" max="10461" width="9" style="83"/>
    <col min="10462" max="10465" width="8.5" style="83" customWidth="1"/>
    <col min="10466" max="10466" width="8.25" style="83" bestFit="1" customWidth="1"/>
    <col min="10467" max="10470" width="8.5" style="83" customWidth="1"/>
    <col min="10471" max="10471" width="9.75" style="83" customWidth="1"/>
    <col min="10472" max="10713" width="9" style="83"/>
    <col min="10714" max="10714" width="5" style="83" bestFit="1" customWidth="1"/>
    <col min="10715" max="10715" width="13.375" style="83" customWidth="1"/>
    <col min="10716" max="10716" width="5" style="83" bestFit="1" customWidth="1"/>
    <col min="10717" max="10717" width="9" style="83"/>
    <col min="10718" max="10721" width="8.5" style="83" customWidth="1"/>
    <col min="10722" max="10722" width="8.25" style="83" bestFit="1" customWidth="1"/>
    <col min="10723" max="10726" width="8.5" style="83" customWidth="1"/>
    <col min="10727" max="10727" width="9.75" style="83" customWidth="1"/>
    <col min="10728" max="10969" width="9" style="83"/>
    <col min="10970" max="10970" width="5" style="83" bestFit="1" customWidth="1"/>
    <col min="10971" max="10971" width="13.375" style="83" customWidth="1"/>
    <col min="10972" max="10972" width="5" style="83" bestFit="1" customWidth="1"/>
    <col min="10973" max="10973" width="9" style="83"/>
    <col min="10974" max="10977" width="8.5" style="83" customWidth="1"/>
    <col min="10978" max="10978" width="8.25" style="83" bestFit="1" customWidth="1"/>
    <col min="10979" max="10982" width="8.5" style="83" customWidth="1"/>
    <col min="10983" max="10983" width="9.75" style="83" customWidth="1"/>
    <col min="10984" max="11225" width="9" style="83"/>
    <col min="11226" max="11226" width="5" style="83" bestFit="1" customWidth="1"/>
    <col min="11227" max="11227" width="13.375" style="83" customWidth="1"/>
    <col min="11228" max="11228" width="5" style="83" bestFit="1" customWidth="1"/>
    <col min="11229" max="11229" width="9" style="83"/>
    <col min="11230" max="11233" width="8.5" style="83" customWidth="1"/>
    <col min="11234" max="11234" width="8.25" style="83" bestFit="1" customWidth="1"/>
    <col min="11235" max="11238" width="8.5" style="83" customWidth="1"/>
    <col min="11239" max="11239" width="9.75" style="83" customWidth="1"/>
    <col min="11240" max="11481" width="9" style="83"/>
    <col min="11482" max="11482" width="5" style="83" bestFit="1" customWidth="1"/>
    <col min="11483" max="11483" width="13.375" style="83" customWidth="1"/>
    <col min="11484" max="11484" width="5" style="83" bestFit="1" customWidth="1"/>
    <col min="11485" max="11485" width="9" style="83"/>
    <col min="11486" max="11489" width="8.5" style="83" customWidth="1"/>
    <col min="11490" max="11490" width="8.25" style="83" bestFit="1" customWidth="1"/>
    <col min="11491" max="11494" width="8.5" style="83" customWidth="1"/>
    <col min="11495" max="11495" width="9.75" style="83" customWidth="1"/>
    <col min="11496" max="11737" width="9" style="83"/>
    <col min="11738" max="11738" width="5" style="83" bestFit="1" customWidth="1"/>
    <col min="11739" max="11739" width="13.375" style="83" customWidth="1"/>
    <col min="11740" max="11740" width="5" style="83" bestFit="1" customWidth="1"/>
    <col min="11741" max="11741" width="9" style="83"/>
    <col min="11742" max="11745" width="8.5" style="83" customWidth="1"/>
    <col min="11746" max="11746" width="8.25" style="83" bestFit="1" customWidth="1"/>
    <col min="11747" max="11750" width="8.5" style="83" customWidth="1"/>
    <col min="11751" max="11751" width="9.75" style="83" customWidth="1"/>
    <col min="11752" max="11993" width="9" style="83"/>
    <col min="11994" max="11994" width="5" style="83" bestFit="1" customWidth="1"/>
    <col min="11995" max="11995" width="13.375" style="83" customWidth="1"/>
    <col min="11996" max="11996" width="5" style="83" bestFit="1" customWidth="1"/>
    <col min="11997" max="11997" width="9" style="83"/>
    <col min="11998" max="12001" width="8.5" style="83" customWidth="1"/>
    <col min="12002" max="12002" width="8.25" style="83" bestFit="1" customWidth="1"/>
    <col min="12003" max="12006" width="8.5" style="83" customWidth="1"/>
    <col min="12007" max="12007" width="9.75" style="83" customWidth="1"/>
    <col min="12008" max="12249" width="9" style="83"/>
    <col min="12250" max="12250" width="5" style="83" bestFit="1" customWidth="1"/>
    <col min="12251" max="12251" width="13.375" style="83" customWidth="1"/>
    <col min="12252" max="12252" width="5" style="83" bestFit="1" customWidth="1"/>
    <col min="12253" max="12253" width="9" style="83"/>
    <col min="12254" max="12257" width="8.5" style="83" customWidth="1"/>
    <col min="12258" max="12258" width="8.25" style="83" bestFit="1" customWidth="1"/>
    <col min="12259" max="12262" width="8.5" style="83" customWidth="1"/>
    <col min="12263" max="12263" width="9.75" style="83" customWidth="1"/>
    <col min="12264" max="12505" width="9" style="83"/>
    <col min="12506" max="12506" width="5" style="83" bestFit="1" customWidth="1"/>
    <col min="12507" max="12507" width="13.375" style="83" customWidth="1"/>
    <col min="12508" max="12508" width="5" style="83" bestFit="1" customWidth="1"/>
    <col min="12509" max="12509" width="9" style="83"/>
    <col min="12510" max="12513" width="8.5" style="83" customWidth="1"/>
    <col min="12514" max="12514" width="8.25" style="83" bestFit="1" customWidth="1"/>
    <col min="12515" max="12518" width="8.5" style="83" customWidth="1"/>
    <col min="12519" max="12519" width="9.75" style="83" customWidth="1"/>
    <col min="12520" max="12761" width="9" style="83"/>
    <col min="12762" max="12762" width="5" style="83" bestFit="1" customWidth="1"/>
    <col min="12763" max="12763" width="13.375" style="83" customWidth="1"/>
    <col min="12764" max="12764" width="5" style="83" bestFit="1" customWidth="1"/>
    <col min="12765" max="12765" width="9" style="83"/>
    <col min="12766" max="12769" width="8.5" style="83" customWidth="1"/>
    <col min="12770" max="12770" width="8.25" style="83" bestFit="1" customWidth="1"/>
    <col min="12771" max="12774" width="8.5" style="83" customWidth="1"/>
    <col min="12775" max="12775" width="9.75" style="83" customWidth="1"/>
    <col min="12776" max="13017" width="9" style="83"/>
    <col min="13018" max="13018" width="5" style="83" bestFit="1" customWidth="1"/>
    <col min="13019" max="13019" width="13.375" style="83" customWidth="1"/>
    <col min="13020" max="13020" width="5" style="83" bestFit="1" customWidth="1"/>
    <col min="13021" max="13021" width="9" style="83"/>
    <col min="13022" max="13025" width="8.5" style="83" customWidth="1"/>
    <col min="13026" max="13026" width="8.25" style="83" bestFit="1" customWidth="1"/>
    <col min="13027" max="13030" width="8.5" style="83" customWidth="1"/>
    <col min="13031" max="13031" width="9.75" style="83" customWidth="1"/>
    <col min="13032" max="13273" width="9" style="83"/>
    <col min="13274" max="13274" width="5" style="83" bestFit="1" customWidth="1"/>
    <col min="13275" max="13275" width="13.375" style="83" customWidth="1"/>
    <col min="13276" max="13276" width="5" style="83" bestFit="1" customWidth="1"/>
    <col min="13277" max="13277" width="9" style="83"/>
    <col min="13278" max="13281" width="8.5" style="83" customWidth="1"/>
    <col min="13282" max="13282" width="8.25" style="83" bestFit="1" customWidth="1"/>
    <col min="13283" max="13286" width="8.5" style="83" customWidth="1"/>
    <col min="13287" max="13287" width="9.75" style="83" customWidth="1"/>
    <col min="13288" max="13529" width="9" style="83"/>
    <col min="13530" max="13530" width="5" style="83" bestFit="1" customWidth="1"/>
    <col min="13531" max="13531" width="13.375" style="83" customWidth="1"/>
    <col min="13532" max="13532" width="5" style="83" bestFit="1" customWidth="1"/>
    <col min="13533" max="13533" width="9" style="83"/>
    <col min="13534" max="13537" width="8.5" style="83" customWidth="1"/>
    <col min="13538" max="13538" width="8.25" style="83" bestFit="1" customWidth="1"/>
    <col min="13539" max="13542" width="8.5" style="83" customWidth="1"/>
    <col min="13543" max="13543" width="9.75" style="83" customWidth="1"/>
    <col min="13544" max="13785" width="9" style="83"/>
    <col min="13786" max="13786" width="5" style="83" bestFit="1" customWidth="1"/>
    <col min="13787" max="13787" width="13.375" style="83" customWidth="1"/>
    <col min="13788" max="13788" width="5" style="83" bestFit="1" customWidth="1"/>
    <col min="13789" max="13789" width="9" style="83"/>
    <col min="13790" max="13793" width="8.5" style="83" customWidth="1"/>
    <col min="13794" max="13794" width="8.25" style="83" bestFit="1" customWidth="1"/>
    <col min="13795" max="13798" width="8.5" style="83" customWidth="1"/>
    <col min="13799" max="13799" width="9.75" style="83" customWidth="1"/>
    <col min="13800" max="14041" width="9" style="83"/>
    <col min="14042" max="14042" width="5" style="83" bestFit="1" customWidth="1"/>
    <col min="14043" max="14043" width="13.375" style="83" customWidth="1"/>
    <col min="14044" max="14044" width="5" style="83" bestFit="1" customWidth="1"/>
    <col min="14045" max="14045" width="9" style="83"/>
    <col min="14046" max="14049" width="8.5" style="83" customWidth="1"/>
    <col min="14050" max="14050" width="8.25" style="83" bestFit="1" customWidth="1"/>
    <col min="14051" max="14054" width="8.5" style="83" customWidth="1"/>
    <col min="14055" max="14055" width="9.75" style="83" customWidth="1"/>
    <col min="14056" max="14297" width="9" style="83"/>
    <col min="14298" max="14298" width="5" style="83" bestFit="1" customWidth="1"/>
    <col min="14299" max="14299" width="13.375" style="83" customWidth="1"/>
    <col min="14300" max="14300" width="5" style="83" bestFit="1" customWidth="1"/>
    <col min="14301" max="14301" width="9" style="83"/>
    <col min="14302" max="14305" width="8.5" style="83" customWidth="1"/>
    <col min="14306" max="14306" width="8.25" style="83" bestFit="1" customWidth="1"/>
    <col min="14307" max="14310" width="8.5" style="83" customWidth="1"/>
    <col min="14311" max="14311" width="9.75" style="83" customWidth="1"/>
    <col min="14312" max="14553" width="9" style="83"/>
    <col min="14554" max="14554" width="5" style="83" bestFit="1" customWidth="1"/>
    <col min="14555" max="14555" width="13.375" style="83" customWidth="1"/>
    <col min="14556" max="14556" width="5" style="83" bestFit="1" customWidth="1"/>
    <col min="14557" max="14557" width="9" style="83"/>
    <col min="14558" max="14561" width="8.5" style="83" customWidth="1"/>
    <col min="14562" max="14562" width="8.25" style="83" bestFit="1" customWidth="1"/>
    <col min="14563" max="14566" width="8.5" style="83" customWidth="1"/>
    <col min="14567" max="14567" width="9.75" style="83" customWidth="1"/>
    <col min="14568" max="14809" width="9" style="83"/>
    <col min="14810" max="14810" width="5" style="83" bestFit="1" customWidth="1"/>
    <col min="14811" max="14811" width="13.375" style="83" customWidth="1"/>
    <col min="14812" max="14812" width="5" style="83" bestFit="1" customWidth="1"/>
    <col min="14813" max="14813" width="9" style="83"/>
    <col min="14814" max="14817" width="8.5" style="83" customWidth="1"/>
    <col min="14818" max="14818" width="8.25" style="83" bestFit="1" customWidth="1"/>
    <col min="14819" max="14822" width="8.5" style="83" customWidth="1"/>
    <col min="14823" max="14823" width="9.75" style="83" customWidth="1"/>
    <col min="14824" max="15065" width="9" style="83"/>
    <col min="15066" max="15066" width="5" style="83" bestFit="1" customWidth="1"/>
    <col min="15067" max="15067" width="13.375" style="83" customWidth="1"/>
    <col min="15068" max="15068" width="5" style="83" bestFit="1" customWidth="1"/>
    <col min="15069" max="15069" width="9" style="83"/>
    <col min="15070" max="15073" width="8.5" style="83" customWidth="1"/>
    <col min="15074" max="15074" width="8.25" style="83" bestFit="1" customWidth="1"/>
    <col min="15075" max="15078" width="8.5" style="83" customWidth="1"/>
    <col min="15079" max="15079" width="9.75" style="83" customWidth="1"/>
    <col min="15080" max="15321" width="9" style="83"/>
    <col min="15322" max="15322" width="5" style="83" bestFit="1" customWidth="1"/>
    <col min="15323" max="15323" width="13.375" style="83" customWidth="1"/>
    <col min="15324" max="15324" width="5" style="83" bestFit="1" customWidth="1"/>
    <col min="15325" max="15325" width="9" style="83"/>
    <col min="15326" max="15329" width="8.5" style="83" customWidth="1"/>
    <col min="15330" max="15330" width="8.25" style="83" bestFit="1" customWidth="1"/>
    <col min="15331" max="15334" width="8.5" style="83" customWidth="1"/>
    <col min="15335" max="15335" width="9.75" style="83" customWidth="1"/>
    <col min="15336" max="15577" width="9" style="83"/>
    <col min="15578" max="15578" width="5" style="83" bestFit="1" customWidth="1"/>
    <col min="15579" max="15579" width="13.375" style="83" customWidth="1"/>
    <col min="15580" max="15580" width="5" style="83" bestFit="1" customWidth="1"/>
    <col min="15581" max="15581" width="9" style="83"/>
    <col min="15582" max="15585" width="8.5" style="83" customWidth="1"/>
    <col min="15586" max="15586" width="8.25" style="83" bestFit="1" customWidth="1"/>
    <col min="15587" max="15590" width="8.5" style="83" customWidth="1"/>
    <col min="15591" max="15591" width="9.75" style="83" customWidth="1"/>
    <col min="15592" max="15833" width="9" style="83"/>
    <col min="15834" max="15834" width="5" style="83" bestFit="1" customWidth="1"/>
    <col min="15835" max="15835" width="13.375" style="83" customWidth="1"/>
    <col min="15836" max="15836" width="5" style="83" bestFit="1" customWidth="1"/>
    <col min="15837" max="15837" width="9" style="83"/>
    <col min="15838" max="15841" width="8.5" style="83" customWidth="1"/>
    <col min="15842" max="15842" width="8.25" style="83" bestFit="1" customWidth="1"/>
    <col min="15843" max="15846" width="8.5" style="83" customWidth="1"/>
    <col min="15847" max="15847" width="9.75" style="83" customWidth="1"/>
    <col min="15848" max="16089" width="9" style="83"/>
    <col min="16090" max="16090" width="5" style="83" bestFit="1" customWidth="1"/>
    <col min="16091" max="16091" width="13.375" style="83" customWidth="1"/>
    <col min="16092" max="16092" width="5" style="83" bestFit="1" customWidth="1"/>
    <col min="16093" max="16093" width="9" style="83"/>
    <col min="16094" max="16097" width="8.5" style="83" customWidth="1"/>
    <col min="16098" max="16098" width="8.25" style="83" bestFit="1" customWidth="1"/>
    <col min="16099" max="16102" width="8.5" style="83" customWidth="1"/>
    <col min="16103" max="16103" width="9.75" style="83" customWidth="1"/>
    <col min="16104" max="16384" width="9" style="83"/>
  </cols>
  <sheetData>
    <row r="1" spans="1:12" s="93" customFormat="1" ht="15" customHeight="1" x14ac:dyDescent="0.15">
      <c r="A1" s="197"/>
      <c r="B1" s="197"/>
      <c r="C1" s="197"/>
      <c r="D1" s="197"/>
      <c r="E1" s="197"/>
      <c r="F1" s="197"/>
      <c r="H1" s="197"/>
      <c r="L1" s="94" t="s">
        <v>246</v>
      </c>
    </row>
    <row r="2" spans="1:12" ht="15" customHeight="1" x14ac:dyDescent="0.15">
      <c r="A2" s="91" t="s">
        <v>63</v>
      </c>
    </row>
    <row r="3" spans="1:12" ht="15" customHeight="1" x14ac:dyDescent="0.15">
      <c r="A3" s="83"/>
      <c r="D3" s="198" t="s">
        <v>204</v>
      </c>
    </row>
    <row r="4" spans="1:12" s="93" customFormat="1" ht="15" customHeight="1" x14ac:dyDescent="0.15">
      <c r="A4" s="736" t="s">
        <v>258</v>
      </c>
      <c r="B4" s="739" t="s">
        <v>252</v>
      </c>
      <c r="C4" s="742" t="s">
        <v>64</v>
      </c>
      <c r="D4" s="745" t="s">
        <v>65</v>
      </c>
      <c r="E4" s="745"/>
      <c r="F4" s="745"/>
      <c r="G4" s="745"/>
      <c r="H4" s="745" t="s">
        <v>66</v>
      </c>
      <c r="I4" s="745"/>
      <c r="J4" s="745"/>
      <c r="K4" s="745"/>
      <c r="L4" s="746"/>
    </row>
    <row r="5" spans="1:12" s="93" customFormat="1" ht="15" customHeight="1" x14ac:dyDescent="0.15">
      <c r="A5" s="737"/>
      <c r="B5" s="740"/>
      <c r="C5" s="743"/>
      <c r="D5" s="747" t="s">
        <v>67</v>
      </c>
      <c r="E5" s="729" t="s">
        <v>309</v>
      </c>
      <c r="F5" s="731" t="s">
        <v>310</v>
      </c>
      <c r="G5" s="749" t="s">
        <v>68</v>
      </c>
      <c r="H5" s="747" t="s">
        <v>67</v>
      </c>
      <c r="I5" s="729" t="s">
        <v>309</v>
      </c>
      <c r="J5" s="731" t="s">
        <v>310</v>
      </c>
      <c r="K5" s="729" t="s">
        <v>68</v>
      </c>
      <c r="L5" s="729" t="s">
        <v>13</v>
      </c>
    </row>
    <row r="6" spans="1:12" s="93" customFormat="1" ht="15" customHeight="1" thickBot="1" x14ac:dyDescent="0.2">
      <c r="A6" s="738"/>
      <c r="B6" s="741"/>
      <c r="C6" s="744"/>
      <c r="D6" s="748"/>
      <c r="E6" s="730"/>
      <c r="F6" s="732"/>
      <c r="G6" s="750"/>
      <c r="H6" s="748"/>
      <c r="I6" s="730"/>
      <c r="J6" s="732"/>
      <c r="K6" s="730"/>
      <c r="L6" s="730"/>
    </row>
    <row r="7" spans="1:12" s="93" customFormat="1" ht="15" customHeight="1" thickTop="1" thickBot="1" x14ac:dyDescent="0.2">
      <c r="A7" s="754" t="s">
        <v>299</v>
      </c>
      <c r="B7" s="755"/>
      <c r="C7" s="586"/>
      <c r="D7" s="554"/>
      <c r="E7" s="555"/>
      <c r="F7" s="556"/>
      <c r="G7" s="557"/>
      <c r="H7" s="558"/>
      <c r="I7" s="555"/>
      <c r="J7" s="556"/>
      <c r="K7" s="557"/>
      <c r="L7" s="555"/>
    </row>
    <row r="8" spans="1:12" s="93" customFormat="1" ht="15" customHeight="1" thickTop="1" thickBot="1" x14ac:dyDescent="0.2">
      <c r="A8" s="733">
        <v>1</v>
      </c>
      <c r="B8" s="723" t="s">
        <v>298</v>
      </c>
      <c r="C8" s="95" t="s">
        <v>69</v>
      </c>
      <c r="D8" s="96" t="s">
        <v>70</v>
      </c>
      <c r="E8" s="201"/>
      <c r="F8" s="201"/>
      <c r="G8" s="202">
        <f>E8+F8*12</f>
        <v>0</v>
      </c>
      <c r="H8" s="725" t="s">
        <v>71</v>
      </c>
      <c r="I8" s="201"/>
      <c r="J8" s="201"/>
      <c r="K8" s="203">
        <f>I8+J8*12</f>
        <v>0</v>
      </c>
      <c r="L8" s="727">
        <f>SUM(K8:K9)</f>
        <v>0</v>
      </c>
    </row>
    <row r="9" spans="1:12" s="93" customFormat="1" ht="15" customHeight="1" thickTop="1" thickBot="1" x14ac:dyDescent="0.2">
      <c r="A9" s="733"/>
      <c r="B9" s="724"/>
      <c r="C9" s="99" t="s">
        <v>259</v>
      </c>
      <c r="D9" s="100" t="s">
        <v>72</v>
      </c>
      <c r="E9" s="204"/>
      <c r="F9" s="204"/>
      <c r="G9" s="205">
        <f t="shared" ref="G9:G72" si="0">E9+F9*12</f>
        <v>0</v>
      </c>
      <c r="H9" s="734"/>
      <c r="I9" s="204"/>
      <c r="J9" s="204"/>
      <c r="K9" s="206">
        <f t="shared" ref="K9:K72" si="1">I9+J9*12</f>
        <v>0</v>
      </c>
      <c r="L9" s="735"/>
    </row>
    <row r="10" spans="1:12" s="93" customFormat="1" ht="15" customHeight="1" thickTop="1" x14ac:dyDescent="0.15">
      <c r="A10" s="721">
        <v>2</v>
      </c>
      <c r="B10" s="723" t="s">
        <v>317</v>
      </c>
      <c r="C10" s="95" t="s">
        <v>69</v>
      </c>
      <c r="D10" s="96" t="s">
        <v>70</v>
      </c>
      <c r="E10" s="201"/>
      <c r="F10" s="201"/>
      <c r="G10" s="202">
        <f t="shared" si="0"/>
        <v>0</v>
      </c>
      <c r="H10" s="725" t="s">
        <v>71</v>
      </c>
      <c r="I10" s="201"/>
      <c r="J10" s="201"/>
      <c r="K10" s="203">
        <f t="shared" si="1"/>
        <v>0</v>
      </c>
      <c r="L10" s="727">
        <f>SUM(K10:K11)</f>
        <v>0</v>
      </c>
    </row>
    <row r="11" spans="1:12" s="93" customFormat="1" ht="15" customHeight="1" thickBot="1" x14ac:dyDescent="0.2">
      <c r="A11" s="722"/>
      <c r="B11" s="724"/>
      <c r="C11" s="97" t="s">
        <v>504</v>
      </c>
      <c r="D11" s="98" t="s">
        <v>72</v>
      </c>
      <c r="E11" s="207"/>
      <c r="F11" s="207"/>
      <c r="G11" s="205">
        <f t="shared" si="0"/>
        <v>0</v>
      </c>
      <c r="H11" s="726"/>
      <c r="I11" s="207"/>
      <c r="J11" s="207"/>
      <c r="K11" s="206">
        <f t="shared" si="1"/>
        <v>0</v>
      </c>
      <c r="L11" s="728"/>
    </row>
    <row r="12" spans="1:12" s="93" customFormat="1" ht="15" customHeight="1" thickTop="1" x14ac:dyDescent="0.15">
      <c r="A12" s="721">
        <v>3</v>
      </c>
      <c r="B12" s="723" t="s">
        <v>318</v>
      </c>
      <c r="C12" s="95" t="s">
        <v>69</v>
      </c>
      <c r="D12" s="96" t="s">
        <v>70</v>
      </c>
      <c r="E12" s="201"/>
      <c r="F12" s="201"/>
      <c r="G12" s="202">
        <f t="shared" si="0"/>
        <v>0</v>
      </c>
      <c r="H12" s="725" t="s">
        <v>71</v>
      </c>
      <c r="I12" s="201"/>
      <c r="J12" s="201"/>
      <c r="K12" s="203">
        <f t="shared" si="1"/>
        <v>0</v>
      </c>
      <c r="L12" s="727">
        <f>SUM(K12:K13)</f>
        <v>0</v>
      </c>
    </row>
    <row r="13" spans="1:12" s="93" customFormat="1" ht="15" customHeight="1" thickBot="1" x14ac:dyDescent="0.2">
      <c r="A13" s="722"/>
      <c r="B13" s="724"/>
      <c r="C13" s="97" t="s">
        <v>504</v>
      </c>
      <c r="D13" s="98" t="s">
        <v>72</v>
      </c>
      <c r="E13" s="207"/>
      <c r="F13" s="207"/>
      <c r="G13" s="205">
        <f t="shared" si="0"/>
        <v>0</v>
      </c>
      <c r="H13" s="726"/>
      <c r="I13" s="207"/>
      <c r="J13" s="207"/>
      <c r="K13" s="206">
        <f t="shared" si="1"/>
        <v>0</v>
      </c>
      <c r="L13" s="728"/>
    </row>
    <row r="14" spans="1:12" s="93" customFormat="1" ht="15" customHeight="1" thickTop="1" x14ac:dyDescent="0.15">
      <c r="A14" s="721">
        <v>4</v>
      </c>
      <c r="B14" s="723" t="s">
        <v>319</v>
      </c>
      <c r="C14" s="95" t="s">
        <v>69</v>
      </c>
      <c r="D14" s="96" t="s">
        <v>70</v>
      </c>
      <c r="E14" s="201"/>
      <c r="F14" s="201"/>
      <c r="G14" s="202">
        <f t="shared" si="0"/>
        <v>0</v>
      </c>
      <c r="H14" s="725" t="s">
        <v>71</v>
      </c>
      <c r="I14" s="201"/>
      <c r="J14" s="201"/>
      <c r="K14" s="203">
        <f t="shared" si="1"/>
        <v>0</v>
      </c>
      <c r="L14" s="727">
        <f>SUM(K14:K15)</f>
        <v>0</v>
      </c>
    </row>
    <row r="15" spans="1:12" s="93" customFormat="1" ht="15" customHeight="1" thickBot="1" x14ac:dyDescent="0.2">
      <c r="A15" s="722"/>
      <c r="B15" s="724"/>
      <c r="C15" s="97" t="s">
        <v>504</v>
      </c>
      <c r="D15" s="98" t="s">
        <v>72</v>
      </c>
      <c r="E15" s="207"/>
      <c r="F15" s="207"/>
      <c r="G15" s="205">
        <f t="shared" si="0"/>
        <v>0</v>
      </c>
      <c r="H15" s="726"/>
      <c r="I15" s="207"/>
      <c r="J15" s="207"/>
      <c r="K15" s="206">
        <f t="shared" si="1"/>
        <v>0</v>
      </c>
      <c r="L15" s="728"/>
    </row>
    <row r="16" spans="1:12" s="93" customFormat="1" ht="15" customHeight="1" thickTop="1" x14ac:dyDescent="0.15">
      <c r="A16" s="721">
        <v>5</v>
      </c>
      <c r="B16" s="723" t="s">
        <v>320</v>
      </c>
      <c r="C16" s="95" t="s">
        <v>69</v>
      </c>
      <c r="D16" s="96" t="s">
        <v>70</v>
      </c>
      <c r="E16" s="201"/>
      <c r="F16" s="201"/>
      <c r="G16" s="202">
        <f t="shared" si="0"/>
        <v>0</v>
      </c>
      <c r="H16" s="725" t="s">
        <v>71</v>
      </c>
      <c r="I16" s="201"/>
      <c r="J16" s="201"/>
      <c r="K16" s="203">
        <f t="shared" si="1"/>
        <v>0</v>
      </c>
      <c r="L16" s="727">
        <f>SUM(K16:K17)</f>
        <v>0</v>
      </c>
    </row>
    <row r="17" spans="1:12" s="93" customFormat="1" ht="15" customHeight="1" thickBot="1" x14ac:dyDescent="0.2">
      <c r="A17" s="722"/>
      <c r="B17" s="724"/>
      <c r="C17" s="97" t="s">
        <v>504</v>
      </c>
      <c r="D17" s="98" t="s">
        <v>72</v>
      </c>
      <c r="E17" s="207"/>
      <c r="F17" s="207"/>
      <c r="G17" s="205">
        <f t="shared" si="0"/>
        <v>0</v>
      </c>
      <c r="H17" s="726"/>
      <c r="I17" s="207"/>
      <c r="J17" s="207"/>
      <c r="K17" s="206">
        <f t="shared" si="1"/>
        <v>0</v>
      </c>
      <c r="L17" s="728"/>
    </row>
    <row r="18" spans="1:12" s="93" customFormat="1" ht="15" customHeight="1" thickTop="1" x14ac:dyDescent="0.15">
      <c r="A18" s="721">
        <v>6</v>
      </c>
      <c r="B18" s="723" t="s">
        <v>321</v>
      </c>
      <c r="C18" s="95" t="s">
        <v>69</v>
      </c>
      <c r="D18" s="96" t="s">
        <v>70</v>
      </c>
      <c r="E18" s="201"/>
      <c r="F18" s="201"/>
      <c r="G18" s="202">
        <f t="shared" si="0"/>
        <v>0</v>
      </c>
      <c r="H18" s="725" t="s">
        <v>71</v>
      </c>
      <c r="I18" s="201"/>
      <c r="J18" s="201"/>
      <c r="K18" s="203">
        <f t="shared" si="1"/>
        <v>0</v>
      </c>
      <c r="L18" s="727">
        <f>SUM(K18:K19)</f>
        <v>0</v>
      </c>
    </row>
    <row r="19" spans="1:12" s="93" customFormat="1" ht="15" customHeight="1" thickBot="1" x14ac:dyDescent="0.2">
      <c r="A19" s="722"/>
      <c r="B19" s="724"/>
      <c r="C19" s="97" t="s">
        <v>505</v>
      </c>
      <c r="D19" s="98" t="s">
        <v>72</v>
      </c>
      <c r="E19" s="207"/>
      <c r="F19" s="207"/>
      <c r="G19" s="205">
        <f t="shared" si="0"/>
        <v>0</v>
      </c>
      <c r="H19" s="726"/>
      <c r="I19" s="207"/>
      <c r="J19" s="207"/>
      <c r="K19" s="206">
        <f t="shared" si="1"/>
        <v>0</v>
      </c>
      <c r="L19" s="728"/>
    </row>
    <row r="20" spans="1:12" s="93" customFormat="1" ht="15" customHeight="1" thickTop="1" x14ac:dyDescent="0.15">
      <c r="A20" s="721">
        <v>7</v>
      </c>
      <c r="B20" s="723" t="s">
        <v>322</v>
      </c>
      <c r="C20" s="95" t="s">
        <v>69</v>
      </c>
      <c r="D20" s="96" t="s">
        <v>70</v>
      </c>
      <c r="E20" s="201"/>
      <c r="F20" s="201"/>
      <c r="G20" s="202">
        <f t="shared" si="0"/>
        <v>0</v>
      </c>
      <c r="H20" s="725" t="s">
        <v>71</v>
      </c>
      <c r="I20" s="201"/>
      <c r="J20" s="201"/>
      <c r="K20" s="203">
        <f t="shared" si="1"/>
        <v>0</v>
      </c>
      <c r="L20" s="727">
        <f>SUM(K20:K21)</f>
        <v>0</v>
      </c>
    </row>
    <row r="21" spans="1:12" s="93" customFormat="1" ht="15" customHeight="1" thickBot="1" x14ac:dyDescent="0.2">
      <c r="A21" s="722"/>
      <c r="B21" s="724"/>
      <c r="C21" s="97" t="s">
        <v>505</v>
      </c>
      <c r="D21" s="98" t="s">
        <v>72</v>
      </c>
      <c r="E21" s="207"/>
      <c r="F21" s="207"/>
      <c r="G21" s="205">
        <f t="shared" si="0"/>
        <v>0</v>
      </c>
      <c r="H21" s="726"/>
      <c r="I21" s="207"/>
      <c r="J21" s="207"/>
      <c r="K21" s="206">
        <f t="shared" si="1"/>
        <v>0</v>
      </c>
      <c r="L21" s="728"/>
    </row>
    <row r="22" spans="1:12" s="93" customFormat="1" ht="15" customHeight="1" thickTop="1" x14ac:dyDescent="0.15">
      <c r="A22" s="721">
        <v>8</v>
      </c>
      <c r="B22" s="723" t="s">
        <v>323</v>
      </c>
      <c r="C22" s="95" t="s">
        <v>69</v>
      </c>
      <c r="D22" s="96" t="s">
        <v>70</v>
      </c>
      <c r="E22" s="201"/>
      <c r="F22" s="201"/>
      <c r="G22" s="202">
        <f t="shared" si="0"/>
        <v>0</v>
      </c>
      <c r="H22" s="725" t="s">
        <v>71</v>
      </c>
      <c r="I22" s="201"/>
      <c r="J22" s="201"/>
      <c r="K22" s="203">
        <f t="shared" si="1"/>
        <v>0</v>
      </c>
      <c r="L22" s="727">
        <f>SUM(K22:K23)</f>
        <v>0</v>
      </c>
    </row>
    <row r="23" spans="1:12" s="93" customFormat="1" ht="15" customHeight="1" thickBot="1" x14ac:dyDescent="0.2">
      <c r="A23" s="722"/>
      <c r="B23" s="724"/>
      <c r="C23" s="97" t="s">
        <v>506</v>
      </c>
      <c r="D23" s="98" t="s">
        <v>72</v>
      </c>
      <c r="E23" s="207"/>
      <c r="F23" s="207"/>
      <c r="G23" s="205">
        <f t="shared" si="0"/>
        <v>0</v>
      </c>
      <c r="H23" s="726"/>
      <c r="I23" s="207"/>
      <c r="J23" s="207"/>
      <c r="K23" s="206">
        <f t="shared" si="1"/>
        <v>0</v>
      </c>
      <c r="L23" s="728"/>
    </row>
    <row r="24" spans="1:12" s="93" customFormat="1" ht="15" customHeight="1" thickTop="1" x14ac:dyDescent="0.15">
      <c r="A24" s="721">
        <v>9</v>
      </c>
      <c r="B24" s="723" t="s">
        <v>324</v>
      </c>
      <c r="C24" s="95" t="s">
        <v>69</v>
      </c>
      <c r="D24" s="96" t="s">
        <v>70</v>
      </c>
      <c r="E24" s="201"/>
      <c r="F24" s="201"/>
      <c r="G24" s="202">
        <f t="shared" si="0"/>
        <v>0</v>
      </c>
      <c r="H24" s="725" t="s">
        <v>71</v>
      </c>
      <c r="I24" s="201"/>
      <c r="J24" s="201"/>
      <c r="K24" s="203">
        <f t="shared" si="1"/>
        <v>0</v>
      </c>
      <c r="L24" s="727">
        <f>SUM(K24:K25)</f>
        <v>0</v>
      </c>
    </row>
    <row r="25" spans="1:12" s="93" customFormat="1" ht="15" customHeight="1" thickBot="1" x14ac:dyDescent="0.2">
      <c r="A25" s="722"/>
      <c r="B25" s="724"/>
      <c r="C25" s="97" t="s">
        <v>507</v>
      </c>
      <c r="D25" s="98" t="s">
        <v>72</v>
      </c>
      <c r="E25" s="207"/>
      <c r="F25" s="207"/>
      <c r="G25" s="205">
        <f t="shared" si="0"/>
        <v>0</v>
      </c>
      <c r="H25" s="726"/>
      <c r="I25" s="207"/>
      <c r="J25" s="207"/>
      <c r="K25" s="206">
        <f t="shared" si="1"/>
        <v>0</v>
      </c>
      <c r="L25" s="728"/>
    </row>
    <row r="26" spans="1:12" s="93" customFormat="1" ht="15" customHeight="1" thickTop="1" x14ac:dyDescent="0.15">
      <c r="A26" s="721">
        <v>10</v>
      </c>
      <c r="B26" s="723" t="s">
        <v>325</v>
      </c>
      <c r="C26" s="95" t="s">
        <v>69</v>
      </c>
      <c r="D26" s="96" t="s">
        <v>70</v>
      </c>
      <c r="E26" s="201"/>
      <c r="F26" s="201"/>
      <c r="G26" s="202">
        <f t="shared" si="0"/>
        <v>0</v>
      </c>
      <c r="H26" s="725" t="s">
        <v>71</v>
      </c>
      <c r="I26" s="201"/>
      <c r="J26" s="201"/>
      <c r="K26" s="203">
        <f t="shared" si="1"/>
        <v>0</v>
      </c>
      <c r="L26" s="727">
        <f>SUM(K26:K27)</f>
        <v>0</v>
      </c>
    </row>
    <row r="27" spans="1:12" s="93" customFormat="1" ht="15" customHeight="1" thickBot="1" x14ac:dyDescent="0.2">
      <c r="A27" s="722"/>
      <c r="B27" s="724"/>
      <c r="C27" s="97" t="s">
        <v>507</v>
      </c>
      <c r="D27" s="98" t="s">
        <v>72</v>
      </c>
      <c r="E27" s="207"/>
      <c r="F27" s="207"/>
      <c r="G27" s="205">
        <f t="shared" si="0"/>
        <v>0</v>
      </c>
      <c r="H27" s="726"/>
      <c r="I27" s="207"/>
      <c r="J27" s="207"/>
      <c r="K27" s="206">
        <f t="shared" si="1"/>
        <v>0</v>
      </c>
      <c r="L27" s="728"/>
    </row>
    <row r="28" spans="1:12" s="93" customFormat="1" ht="15" customHeight="1" thickTop="1" x14ac:dyDescent="0.15">
      <c r="A28" s="721">
        <v>11</v>
      </c>
      <c r="B28" s="723" t="s">
        <v>326</v>
      </c>
      <c r="C28" s="95" t="s">
        <v>69</v>
      </c>
      <c r="D28" s="96" t="s">
        <v>70</v>
      </c>
      <c r="E28" s="201"/>
      <c r="F28" s="201"/>
      <c r="G28" s="202">
        <f t="shared" si="0"/>
        <v>0</v>
      </c>
      <c r="H28" s="725" t="s">
        <v>71</v>
      </c>
      <c r="I28" s="201"/>
      <c r="J28" s="201"/>
      <c r="K28" s="203">
        <f t="shared" si="1"/>
        <v>0</v>
      </c>
      <c r="L28" s="727">
        <f>SUM(K28:K29)</f>
        <v>0</v>
      </c>
    </row>
    <row r="29" spans="1:12" s="93" customFormat="1" ht="15" customHeight="1" thickBot="1" x14ac:dyDescent="0.2">
      <c r="A29" s="722"/>
      <c r="B29" s="724"/>
      <c r="C29" s="97" t="s">
        <v>507</v>
      </c>
      <c r="D29" s="98" t="s">
        <v>72</v>
      </c>
      <c r="E29" s="207"/>
      <c r="F29" s="207"/>
      <c r="G29" s="205">
        <f t="shared" si="0"/>
        <v>0</v>
      </c>
      <c r="H29" s="726"/>
      <c r="I29" s="207"/>
      <c r="J29" s="207"/>
      <c r="K29" s="206">
        <f t="shared" si="1"/>
        <v>0</v>
      </c>
      <c r="L29" s="728"/>
    </row>
    <row r="30" spans="1:12" s="93" customFormat="1" ht="15" customHeight="1" thickTop="1" x14ac:dyDescent="0.15">
      <c r="A30" s="721">
        <v>12</v>
      </c>
      <c r="B30" s="723" t="s">
        <v>327</v>
      </c>
      <c r="C30" s="95" t="s">
        <v>69</v>
      </c>
      <c r="D30" s="96" t="s">
        <v>70</v>
      </c>
      <c r="E30" s="201"/>
      <c r="F30" s="201"/>
      <c r="G30" s="202">
        <f t="shared" si="0"/>
        <v>0</v>
      </c>
      <c r="H30" s="725" t="s">
        <v>71</v>
      </c>
      <c r="I30" s="201"/>
      <c r="J30" s="201"/>
      <c r="K30" s="203">
        <f t="shared" si="1"/>
        <v>0</v>
      </c>
      <c r="L30" s="727">
        <f>SUM(K30:K31)</f>
        <v>0</v>
      </c>
    </row>
    <row r="31" spans="1:12" s="93" customFormat="1" ht="15" customHeight="1" thickBot="1" x14ac:dyDescent="0.2">
      <c r="A31" s="722"/>
      <c r="B31" s="724"/>
      <c r="C31" s="97" t="s">
        <v>507</v>
      </c>
      <c r="D31" s="98" t="s">
        <v>72</v>
      </c>
      <c r="E31" s="207"/>
      <c r="F31" s="207"/>
      <c r="G31" s="205">
        <f t="shared" si="0"/>
        <v>0</v>
      </c>
      <c r="H31" s="726"/>
      <c r="I31" s="207"/>
      <c r="J31" s="207"/>
      <c r="K31" s="206">
        <f t="shared" si="1"/>
        <v>0</v>
      </c>
      <c r="L31" s="728"/>
    </row>
    <row r="32" spans="1:12" s="93" customFormat="1" ht="15" customHeight="1" thickTop="1" x14ac:dyDescent="0.15">
      <c r="A32" s="721">
        <v>13</v>
      </c>
      <c r="B32" s="723" t="s">
        <v>328</v>
      </c>
      <c r="C32" s="95" t="s">
        <v>69</v>
      </c>
      <c r="D32" s="96" t="s">
        <v>70</v>
      </c>
      <c r="E32" s="201"/>
      <c r="F32" s="201"/>
      <c r="G32" s="202">
        <f t="shared" si="0"/>
        <v>0</v>
      </c>
      <c r="H32" s="725" t="s">
        <v>71</v>
      </c>
      <c r="I32" s="201"/>
      <c r="J32" s="201"/>
      <c r="K32" s="203">
        <f t="shared" si="1"/>
        <v>0</v>
      </c>
      <c r="L32" s="727">
        <f>SUM(K32:K33)</f>
        <v>0</v>
      </c>
    </row>
    <row r="33" spans="1:12" s="93" customFormat="1" ht="15" customHeight="1" thickBot="1" x14ac:dyDescent="0.2">
      <c r="A33" s="722"/>
      <c r="B33" s="724"/>
      <c r="C33" s="97" t="s">
        <v>508</v>
      </c>
      <c r="D33" s="98" t="s">
        <v>72</v>
      </c>
      <c r="E33" s="207"/>
      <c r="F33" s="207"/>
      <c r="G33" s="205">
        <f t="shared" si="0"/>
        <v>0</v>
      </c>
      <c r="H33" s="726"/>
      <c r="I33" s="207"/>
      <c r="J33" s="207"/>
      <c r="K33" s="206">
        <f t="shared" si="1"/>
        <v>0</v>
      </c>
      <c r="L33" s="728"/>
    </row>
    <row r="34" spans="1:12" s="93" customFormat="1" ht="15" customHeight="1" thickTop="1" x14ac:dyDescent="0.15">
      <c r="A34" s="721">
        <v>14</v>
      </c>
      <c r="B34" s="723" t="s">
        <v>329</v>
      </c>
      <c r="C34" s="95" t="s">
        <v>69</v>
      </c>
      <c r="D34" s="96" t="s">
        <v>70</v>
      </c>
      <c r="E34" s="201"/>
      <c r="F34" s="201"/>
      <c r="G34" s="202">
        <f t="shared" si="0"/>
        <v>0</v>
      </c>
      <c r="H34" s="725" t="s">
        <v>71</v>
      </c>
      <c r="I34" s="201"/>
      <c r="J34" s="201"/>
      <c r="K34" s="203">
        <f t="shared" si="1"/>
        <v>0</v>
      </c>
      <c r="L34" s="727">
        <f>SUM(K34:K35)</f>
        <v>0</v>
      </c>
    </row>
    <row r="35" spans="1:12" s="93" customFormat="1" ht="15" customHeight="1" thickBot="1" x14ac:dyDescent="0.2">
      <c r="A35" s="722"/>
      <c r="B35" s="724"/>
      <c r="C35" s="97" t="s">
        <v>509</v>
      </c>
      <c r="D35" s="98" t="s">
        <v>72</v>
      </c>
      <c r="E35" s="207"/>
      <c r="F35" s="207"/>
      <c r="G35" s="205">
        <f t="shared" si="0"/>
        <v>0</v>
      </c>
      <c r="H35" s="726"/>
      <c r="I35" s="207"/>
      <c r="J35" s="207"/>
      <c r="K35" s="206">
        <f t="shared" si="1"/>
        <v>0</v>
      </c>
      <c r="L35" s="728"/>
    </row>
    <row r="36" spans="1:12" s="93" customFormat="1" ht="15" customHeight="1" thickTop="1" x14ac:dyDescent="0.15">
      <c r="A36" s="721">
        <v>15</v>
      </c>
      <c r="B36" s="723" t="s">
        <v>330</v>
      </c>
      <c r="C36" s="95" t="s">
        <v>69</v>
      </c>
      <c r="D36" s="96" t="s">
        <v>70</v>
      </c>
      <c r="E36" s="201"/>
      <c r="F36" s="201"/>
      <c r="G36" s="202">
        <f t="shared" si="0"/>
        <v>0</v>
      </c>
      <c r="H36" s="725" t="s">
        <v>71</v>
      </c>
      <c r="I36" s="201"/>
      <c r="J36" s="201"/>
      <c r="K36" s="203">
        <f t="shared" si="1"/>
        <v>0</v>
      </c>
      <c r="L36" s="727">
        <f>SUM(K36:K37)</f>
        <v>0</v>
      </c>
    </row>
    <row r="37" spans="1:12" s="93" customFormat="1" ht="15" customHeight="1" thickBot="1" x14ac:dyDescent="0.2">
      <c r="A37" s="722"/>
      <c r="B37" s="724"/>
      <c r="C37" s="97" t="s">
        <v>509</v>
      </c>
      <c r="D37" s="98" t="s">
        <v>72</v>
      </c>
      <c r="E37" s="207"/>
      <c r="F37" s="207"/>
      <c r="G37" s="205">
        <f t="shared" si="0"/>
        <v>0</v>
      </c>
      <c r="H37" s="726"/>
      <c r="I37" s="207"/>
      <c r="J37" s="207"/>
      <c r="K37" s="206">
        <f t="shared" si="1"/>
        <v>0</v>
      </c>
      <c r="L37" s="728"/>
    </row>
    <row r="38" spans="1:12" s="93" customFormat="1" ht="15" customHeight="1" thickTop="1" x14ac:dyDescent="0.15">
      <c r="A38" s="721">
        <v>16</v>
      </c>
      <c r="B38" s="723" t="s">
        <v>331</v>
      </c>
      <c r="C38" s="95" t="s">
        <v>69</v>
      </c>
      <c r="D38" s="96" t="s">
        <v>70</v>
      </c>
      <c r="E38" s="201"/>
      <c r="F38" s="201"/>
      <c r="G38" s="202">
        <f t="shared" si="0"/>
        <v>0</v>
      </c>
      <c r="H38" s="725" t="s">
        <v>71</v>
      </c>
      <c r="I38" s="201"/>
      <c r="J38" s="201"/>
      <c r="K38" s="203">
        <f t="shared" si="1"/>
        <v>0</v>
      </c>
      <c r="L38" s="727">
        <f>SUM(K38:K39)</f>
        <v>0</v>
      </c>
    </row>
    <row r="39" spans="1:12" s="93" customFormat="1" ht="15" customHeight="1" thickBot="1" x14ac:dyDescent="0.2">
      <c r="A39" s="722"/>
      <c r="B39" s="724"/>
      <c r="C39" s="97" t="s">
        <v>509</v>
      </c>
      <c r="D39" s="98" t="s">
        <v>72</v>
      </c>
      <c r="E39" s="207"/>
      <c r="F39" s="207"/>
      <c r="G39" s="205">
        <f t="shared" si="0"/>
        <v>0</v>
      </c>
      <c r="H39" s="726"/>
      <c r="I39" s="207"/>
      <c r="J39" s="207"/>
      <c r="K39" s="206">
        <f t="shared" si="1"/>
        <v>0</v>
      </c>
      <c r="L39" s="728"/>
    </row>
    <row r="40" spans="1:12" s="93" customFormat="1" ht="15" customHeight="1" thickTop="1" x14ac:dyDescent="0.15">
      <c r="A40" s="721">
        <v>17</v>
      </c>
      <c r="B40" s="723" t="s">
        <v>332</v>
      </c>
      <c r="C40" s="95" t="s">
        <v>69</v>
      </c>
      <c r="D40" s="96" t="s">
        <v>70</v>
      </c>
      <c r="E40" s="201"/>
      <c r="F40" s="201"/>
      <c r="G40" s="202">
        <f t="shared" si="0"/>
        <v>0</v>
      </c>
      <c r="H40" s="725" t="s">
        <v>71</v>
      </c>
      <c r="I40" s="201"/>
      <c r="J40" s="201"/>
      <c r="K40" s="203">
        <f t="shared" si="1"/>
        <v>0</v>
      </c>
      <c r="L40" s="727">
        <f>SUM(K40:K41)</f>
        <v>0</v>
      </c>
    </row>
    <row r="41" spans="1:12" s="93" customFormat="1" ht="15" customHeight="1" thickBot="1" x14ac:dyDescent="0.2">
      <c r="A41" s="722"/>
      <c r="B41" s="724"/>
      <c r="C41" s="97" t="s">
        <v>509</v>
      </c>
      <c r="D41" s="98" t="s">
        <v>72</v>
      </c>
      <c r="E41" s="207"/>
      <c r="F41" s="207"/>
      <c r="G41" s="205">
        <f t="shared" si="0"/>
        <v>0</v>
      </c>
      <c r="H41" s="726"/>
      <c r="I41" s="207"/>
      <c r="J41" s="207"/>
      <c r="K41" s="206">
        <f t="shared" si="1"/>
        <v>0</v>
      </c>
      <c r="L41" s="728"/>
    </row>
    <row r="42" spans="1:12" s="93" customFormat="1" ht="15" customHeight="1" thickTop="1" x14ac:dyDescent="0.15">
      <c r="A42" s="721">
        <v>18</v>
      </c>
      <c r="B42" s="723" t="s">
        <v>333</v>
      </c>
      <c r="C42" s="95" t="s">
        <v>69</v>
      </c>
      <c r="D42" s="96" t="s">
        <v>70</v>
      </c>
      <c r="E42" s="201"/>
      <c r="F42" s="201"/>
      <c r="G42" s="202">
        <f t="shared" si="0"/>
        <v>0</v>
      </c>
      <c r="H42" s="725" t="s">
        <v>71</v>
      </c>
      <c r="I42" s="201"/>
      <c r="J42" s="201"/>
      <c r="K42" s="203">
        <f t="shared" si="1"/>
        <v>0</v>
      </c>
      <c r="L42" s="727">
        <f>SUM(K42:K43)</f>
        <v>0</v>
      </c>
    </row>
    <row r="43" spans="1:12" s="93" customFormat="1" ht="15" customHeight="1" thickBot="1" x14ac:dyDescent="0.2">
      <c r="A43" s="722"/>
      <c r="B43" s="724"/>
      <c r="C43" s="97" t="s">
        <v>509</v>
      </c>
      <c r="D43" s="98" t="s">
        <v>72</v>
      </c>
      <c r="E43" s="207"/>
      <c r="F43" s="207"/>
      <c r="G43" s="205">
        <f t="shared" si="0"/>
        <v>0</v>
      </c>
      <c r="H43" s="726"/>
      <c r="I43" s="207"/>
      <c r="J43" s="207"/>
      <c r="K43" s="206">
        <f t="shared" si="1"/>
        <v>0</v>
      </c>
      <c r="L43" s="728"/>
    </row>
    <row r="44" spans="1:12" s="93" customFormat="1" ht="15" customHeight="1" thickTop="1" x14ac:dyDescent="0.15">
      <c r="A44" s="721">
        <v>19</v>
      </c>
      <c r="B44" s="723" t="s">
        <v>334</v>
      </c>
      <c r="C44" s="95" t="s">
        <v>69</v>
      </c>
      <c r="D44" s="96" t="s">
        <v>70</v>
      </c>
      <c r="E44" s="201"/>
      <c r="F44" s="201"/>
      <c r="G44" s="202">
        <f t="shared" si="0"/>
        <v>0</v>
      </c>
      <c r="H44" s="725" t="s">
        <v>71</v>
      </c>
      <c r="I44" s="201"/>
      <c r="J44" s="201"/>
      <c r="K44" s="203">
        <f t="shared" si="1"/>
        <v>0</v>
      </c>
      <c r="L44" s="727">
        <f>SUM(K44:K45)</f>
        <v>0</v>
      </c>
    </row>
    <row r="45" spans="1:12" s="93" customFormat="1" ht="15" customHeight="1" thickBot="1" x14ac:dyDescent="0.2">
      <c r="A45" s="722"/>
      <c r="B45" s="724"/>
      <c r="C45" s="97" t="s">
        <v>509</v>
      </c>
      <c r="D45" s="98" t="s">
        <v>72</v>
      </c>
      <c r="E45" s="207"/>
      <c r="F45" s="207"/>
      <c r="G45" s="205">
        <f t="shared" si="0"/>
        <v>0</v>
      </c>
      <c r="H45" s="726"/>
      <c r="I45" s="207"/>
      <c r="J45" s="207"/>
      <c r="K45" s="206">
        <f t="shared" si="1"/>
        <v>0</v>
      </c>
      <c r="L45" s="728"/>
    </row>
    <row r="46" spans="1:12" s="93" customFormat="1" ht="15" customHeight="1" thickTop="1" x14ac:dyDescent="0.15">
      <c r="A46" s="721">
        <v>20</v>
      </c>
      <c r="B46" s="723" t="s">
        <v>335</v>
      </c>
      <c r="C46" s="95" t="s">
        <v>69</v>
      </c>
      <c r="D46" s="96" t="s">
        <v>70</v>
      </c>
      <c r="E46" s="201"/>
      <c r="F46" s="201"/>
      <c r="G46" s="202">
        <f t="shared" si="0"/>
        <v>0</v>
      </c>
      <c r="H46" s="725" t="s">
        <v>71</v>
      </c>
      <c r="I46" s="201"/>
      <c r="J46" s="201"/>
      <c r="K46" s="203">
        <f t="shared" si="1"/>
        <v>0</v>
      </c>
      <c r="L46" s="727">
        <f>SUM(K46:K47)</f>
        <v>0</v>
      </c>
    </row>
    <row r="47" spans="1:12" s="93" customFormat="1" ht="15" customHeight="1" thickBot="1" x14ac:dyDescent="0.2">
      <c r="A47" s="722"/>
      <c r="B47" s="724"/>
      <c r="C47" s="97" t="s">
        <v>509</v>
      </c>
      <c r="D47" s="98" t="s">
        <v>72</v>
      </c>
      <c r="E47" s="207"/>
      <c r="F47" s="207"/>
      <c r="G47" s="205">
        <f t="shared" si="0"/>
        <v>0</v>
      </c>
      <c r="H47" s="726"/>
      <c r="I47" s="207"/>
      <c r="J47" s="207"/>
      <c r="K47" s="206">
        <f t="shared" si="1"/>
        <v>0</v>
      </c>
      <c r="L47" s="728"/>
    </row>
    <row r="48" spans="1:12" s="93" customFormat="1" ht="15" customHeight="1" thickTop="1" x14ac:dyDescent="0.15">
      <c r="A48" s="721">
        <v>21</v>
      </c>
      <c r="B48" s="723" t="s">
        <v>336</v>
      </c>
      <c r="C48" s="95" t="s">
        <v>69</v>
      </c>
      <c r="D48" s="96" t="s">
        <v>70</v>
      </c>
      <c r="E48" s="201"/>
      <c r="F48" s="201"/>
      <c r="G48" s="202">
        <f t="shared" si="0"/>
        <v>0</v>
      </c>
      <c r="H48" s="725" t="s">
        <v>71</v>
      </c>
      <c r="I48" s="201"/>
      <c r="J48" s="201"/>
      <c r="K48" s="203">
        <f t="shared" si="1"/>
        <v>0</v>
      </c>
      <c r="L48" s="727">
        <f>SUM(K48:K49)</f>
        <v>0</v>
      </c>
    </row>
    <row r="49" spans="1:12" s="93" customFormat="1" ht="15" customHeight="1" thickBot="1" x14ac:dyDescent="0.2">
      <c r="A49" s="722"/>
      <c r="B49" s="724"/>
      <c r="C49" s="97" t="s">
        <v>509</v>
      </c>
      <c r="D49" s="98" t="s">
        <v>72</v>
      </c>
      <c r="E49" s="207"/>
      <c r="F49" s="207"/>
      <c r="G49" s="205">
        <f t="shared" si="0"/>
        <v>0</v>
      </c>
      <c r="H49" s="726"/>
      <c r="I49" s="207"/>
      <c r="J49" s="207"/>
      <c r="K49" s="206">
        <f t="shared" si="1"/>
        <v>0</v>
      </c>
      <c r="L49" s="728"/>
    </row>
    <row r="50" spans="1:12" s="93" customFormat="1" ht="15" customHeight="1" thickTop="1" x14ac:dyDescent="0.15">
      <c r="A50" s="721">
        <v>22</v>
      </c>
      <c r="B50" s="723" t="s">
        <v>337</v>
      </c>
      <c r="C50" s="95" t="s">
        <v>69</v>
      </c>
      <c r="D50" s="96" t="s">
        <v>70</v>
      </c>
      <c r="E50" s="201"/>
      <c r="F50" s="201"/>
      <c r="G50" s="202">
        <f t="shared" si="0"/>
        <v>0</v>
      </c>
      <c r="H50" s="725" t="s">
        <v>71</v>
      </c>
      <c r="I50" s="201"/>
      <c r="J50" s="201"/>
      <c r="K50" s="203">
        <f t="shared" si="1"/>
        <v>0</v>
      </c>
      <c r="L50" s="727">
        <f>SUM(K50:K51)</f>
        <v>0</v>
      </c>
    </row>
    <row r="51" spans="1:12" s="93" customFormat="1" ht="15" customHeight="1" thickBot="1" x14ac:dyDescent="0.2">
      <c r="A51" s="722"/>
      <c r="B51" s="724"/>
      <c r="C51" s="97" t="s">
        <v>509</v>
      </c>
      <c r="D51" s="98" t="s">
        <v>72</v>
      </c>
      <c r="E51" s="207"/>
      <c r="F51" s="207"/>
      <c r="G51" s="205">
        <f t="shared" si="0"/>
        <v>0</v>
      </c>
      <c r="H51" s="726"/>
      <c r="I51" s="207"/>
      <c r="J51" s="207"/>
      <c r="K51" s="206">
        <f t="shared" si="1"/>
        <v>0</v>
      </c>
      <c r="L51" s="728"/>
    </row>
    <row r="52" spans="1:12" s="93" customFormat="1" ht="15" customHeight="1" thickTop="1" x14ac:dyDescent="0.15">
      <c r="A52" s="721">
        <v>23</v>
      </c>
      <c r="B52" s="723" t="s">
        <v>338</v>
      </c>
      <c r="C52" s="95" t="s">
        <v>69</v>
      </c>
      <c r="D52" s="96" t="s">
        <v>70</v>
      </c>
      <c r="E52" s="201"/>
      <c r="F52" s="201"/>
      <c r="G52" s="202">
        <f t="shared" si="0"/>
        <v>0</v>
      </c>
      <c r="H52" s="725" t="s">
        <v>71</v>
      </c>
      <c r="I52" s="201"/>
      <c r="J52" s="201"/>
      <c r="K52" s="203">
        <f t="shared" si="1"/>
        <v>0</v>
      </c>
      <c r="L52" s="727">
        <f>SUM(K52:K53)</f>
        <v>0</v>
      </c>
    </row>
    <row r="53" spans="1:12" s="93" customFormat="1" ht="15" customHeight="1" thickBot="1" x14ac:dyDescent="0.2">
      <c r="A53" s="722"/>
      <c r="B53" s="724"/>
      <c r="C53" s="97" t="s">
        <v>509</v>
      </c>
      <c r="D53" s="98" t="s">
        <v>72</v>
      </c>
      <c r="E53" s="207"/>
      <c r="F53" s="207"/>
      <c r="G53" s="205">
        <f t="shared" si="0"/>
        <v>0</v>
      </c>
      <c r="H53" s="726"/>
      <c r="I53" s="207"/>
      <c r="J53" s="207"/>
      <c r="K53" s="206">
        <f t="shared" si="1"/>
        <v>0</v>
      </c>
      <c r="L53" s="728"/>
    </row>
    <row r="54" spans="1:12" s="93" customFormat="1" ht="15" customHeight="1" thickTop="1" x14ac:dyDescent="0.15">
      <c r="A54" s="721">
        <v>24</v>
      </c>
      <c r="B54" s="723" t="s">
        <v>339</v>
      </c>
      <c r="C54" s="95" t="s">
        <v>69</v>
      </c>
      <c r="D54" s="96" t="s">
        <v>70</v>
      </c>
      <c r="E54" s="201"/>
      <c r="F54" s="201"/>
      <c r="G54" s="202">
        <f t="shared" si="0"/>
        <v>0</v>
      </c>
      <c r="H54" s="725" t="s">
        <v>71</v>
      </c>
      <c r="I54" s="201"/>
      <c r="J54" s="201"/>
      <c r="K54" s="203">
        <f t="shared" si="1"/>
        <v>0</v>
      </c>
      <c r="L54" s="727">
        <f>SUM(K54:K55)</f>
        <v>0</v>
      </c>
    </row>
    <row r="55" spans="1:12" s="93" customFormat="1" ht="15" customHeight="1" thickBot="1" x14ac:dyDescent="0.2">
      <c r="A55" s="722"/>
      <c r="B55" s="724"/>
      <c r="C55" s="97" t="s">
        <v>510</v>
      </c>
      <c r="D55" s="98" t="s">
        <v>72</v>
      </c>
      <c r="E55" s="207"/>
      <c r="F55" s="207"/>
      <c r="G55" s="205">
        <f t="shared" si="0"/>
        <v>0</v>
      </c>
      <c r="H55" s="726"/>
      <c r="I55" s="207"/>
      <c r="J55" s="207"/>
      <c r="K55" s="206">
        <f t="shared" si="1"/>
        <v>0</v>
      </c>
      <c r="L55" s="728"/>
    </row>
    <row r="56" spans="1:12" s="93" customFormat="1" ht="15" customHeight="1" thickTop="1" x14ac:dyDescent="0.15">
      <c r="A56" s="721">
        <v>25</v>
      </c>
      <c r="B56" s="723" t="s">
        <v>340</v>
      </c>
      <c r="C56" s="95" t="s">
        <v>69</v>
      </c>
      <c r="D56" s="96" t="s">
        <v>70</v>
      </c>
      <c r="E56" s="201"/>
      <c r="F56" s="201"/>
      <c r="G56" s="202">
        <f t="shared" si="0"/>
        <v>0</v>
      </c>
      <c r="H56" s="725" t="s">
        <v>71</v>
      </c>
      <c r="I56" s="201"/>
      <c r="J56" s="201"/>
      <c r="K56" s="203">
        <f t="shared" si="1"/>
        <v>0</v>
      </c>
      <c r="L56" s="727">
        <f>SUM(K56:K57)</f>
        <v>0</v>
      </c>
    </row>
    <row r="57" spans="1:12" s="93" customFormat="1" ht="15" customHeight="1" thickBot="1" x14ac:dyDescent="0.2">
      <c r="A57" s="722"/>
      <c r="B57" s="724"/>
      <c r="C57" s="97" t="s">
        <v>510</v>
      </c>
      <c r="D57" s="98" t="s">
        <v>72</v>
      </c>
      <c r="E57" s="207"/>
      <c r="F57" s="207"/>
      <c r="G57" s="205">
        <f t="shared" si="0"/>
        <v>0</v>
      </c>
      <c r="H57" s="726"/>
      <c r="I57" s="207"/>
      <c r="J57" s="207"/>
      <c r="K57" s="206">
        <f t="shared" si="1"/>
        <v>0</v>
      </c>
      <c r="L57" s="728"/>
    </row>
    <row r="58" spans="1:12" s="93" customFormat="1" ht="15" customHeight="1" thickTop="1" x14ac:dyDescent="0.15">
      <c r="A58" s="721">
        <v>26</v>
      </c>
      <c r="B58" s="723" t="s">
        <v>341</v>
      </c>
      <c r="C58" s="95" t="s">
        <v>69</v>
      </c>
      <c r="D58" s="96" t="s">
        <v>70</v>
      </c>
      <c r="E58" s="201"/>
      <c r="F58" s="201"/>
      <c r="G58" s="202">
        <f t="shared" si="0"/>
        <v>0</v>
      </c>
      <c r="H58" s="725" t="s">
        <v>71</v>
      </c>
      <c r="I58" s="201"/>
      <c r="J58" s="201"/>
      <c r="K58" s="203">
        <f t="shared" si="1"/>
        <v>0</v>
      </c>
      <c r="L58" s="727">
        <f>SUM(K58:K59)</f>
        <v>0</v>
      </c>
    </row>
    <row r="59" spans="1:12" s="93" customFormat="1" ht="15" customHeight="1" thickBot="1" x14ac:dyDescent="0.2">
      <c r="A59" s="722"/>
      <c r="B59" s="724"/>
      <c r="C59" s="97" t="s">
        <v>510</v>
      </c>
      <c r="D59" s="98" t="s">
        <v>72</v>
      </c>
      <c r="E59" s="207"/>
      <c r="F59" s="207"/>
      <c r="G59" s="205">
        <f t="shared" si="0"/>
        <v>0</v>
      </c>
      <c r="H59" s="726"/>
      <c r="I59" s="207"/>
      <c r="J59" s="207"/>
      <c r="K59" s="206">
        <f t="shared" si="1"/>
        <v>0</v>
      </c>
      <c r="L59" s="728"/>
    </row>
    <row r="60" spans="1:12" s="93" customFormat="1" ht="15" customHeight="1" thickTop="1" x14ac:dyDescent="0.15">
      <c r="A60" s="721">
        <v>27</v>
      </c>
      <c r="B60" s="723" t="s">
        <v>342</v>
      </c>
      <c r="C60" s="95" t="s">
        <v>69</v>
      </c>
      <c r="D60" s="96" t="s">
        <v>70</v>
      </c>
      <c r="E60" s="201"/>
      <c r="F60" s="201"/>
      <c r="G60" s="202">
        <f t="shared" si="0"/>
        <v>0</v>
      </c>
      <c r="H60" s="725" t="s">
        <v>71</v>
      </c>
      <c r="I60" s="201"/>
      <c r="J60" s="201"/>
      <c r="K60" s="203">
        <f t="shared" si="1"/>
        <v>0</v>
      </c>
      <c r="L60" s="727">
        <f>SUM(K60:K61)</f>
        <v>0</v>
      </c>
    </row>
    <row r="61" spans="1:12" s="93" customFormat="1" ht="15" customHeight="1" thickBot="1" x14ac:dyDescent="0.2">
      <c r="A61" s="722"/>
      <c r="B61" s="724"/>
      <c r="C61" s="97" t="s">
        <v>510</v>
      </c>
      <c r="D61" s="98" t="s">
        <v>72</v>
      </c>
      <c r="E61" s="207"/>
      <c r="F61" s="207"/>
      <c r="G61" s="205">
        <f t="shared" si="0"/>
        <v>0</v>
      </c>
      <c r="H61" s="726"/>
      <c r="I61" s="207"/>
      <c r="J61" s="207"/>
      <c r="K61" s="206">
        <f t="shared" si="1"/>
        <v>0</v>
      </c>
      <c r="L61" s="728"/>
    </row>
    <row r="62" spans="1:12" s="93" customFormat="1" ht="15" customHeight="1" thickTop="1" x14ac:dyDescent="0.15">
      <c r="A62" s="721">
        <v>28</v>
      </c>
      <c r="B62" s="723" t="s">
        <v>343</v>
      </c>
      <c r="C62" s="95" t="s">
        <v>69</v>
      </c>
      <c r="D62" s="96" t="s">
        <v>70</v>
      </c>
      <c r="E62" s="201"/>
      <c r="F62" s="201"/>
      <c r="G62" s="202">
        <f t="shared" si="0"/>
        <v>0</v>
      </c>
      <c r="H62" s="725" t="s">
        <v>71</v>
      </c>
      <c r="I62" s="201"/>
      <c r="J62" s="201"/>
      <c r="K62" s="203">
        <f t="shared" si="1"/>
        <v>0</v>
      </c>
      <c r="L62" s="727">
        <f>SUM(K62:K63)</f>
        <v>0</v>
      </c>
    </row>
    <row r="63" spans="1:12" s="93" customFormat="1" ht="15" customHeight="1" thickBot="1" x14ac:dyDescent="0.2">
      <c r="A63" s="722"/>
      <c r="B63" s="724"/>
      <c r="C63" s="97" t="s">
        <v>508</v>
      </c>
      <c r="D63" s="98" t="s">
        <v>72</v>
      </c>
      <c r="E63" s="207"/>
      <c r="F63" s="207"/>
      <c r="G63" s="205">
        <f t="shared" si="0"/>
        <v>0</v>
      </c>
      <c r="H63" s="726"/>
      <c r="I63" s="207"/>
      <c r="J63" s="207"/>
      <c r="K63" s="206">
        <f t="shared" si="1"/>
        <v>0</v>
      </c>
      <c r="L63" s="728"/>
    </row>
    <row r="64" spans="1:12" s="93" customFormat="1" ht="15" customHeight="1" thickTop="1" x14ac:dyDescent="0.15">
      <c r="A64" s="721">
        <v>29</v>
      </c>
      <c r="B64" s="723" t="s">
        <v>344</v>
      </c>
      <c r="C64" s="95" t="s">
        <v>69</v>
      </c>
      <c r="D64" s="96" t="s">
        <v>70</v>
      </c>
      <c r="E64" s="201"/>
      <c r="F64" s="201"/>
      <c r="G64" s="202">
        <f t="shared" si="0"/>
        <v>0</v>
      </c>
      <c r="H64" s="725" t="s">
        <v>71</v>
      </c>
      <c r="I64" s="201"/>
      <c r="J64" s="201"/>
      <c r="K64" s="203">
        <f t="shared" si="1"/>
        <v>0</v>
      </c>
      <c r="L64" s="727">
        <f>SUM(K64:K65)</f>
        <v>0</v>
      </c>
    </row>
    <row r="65" spans="1:12" s="93" customFormat="1" ht="15" customHeight="1" thickBot="1" x14ac:dyDescent="0.2">
      <c r="A65" s="722"/>
      <c r="B65" s="724"/>
      <c r="C65" s="97" t="s">
        <v>508</v>
      </c>
      <c r="D65" s="98" t="s">
        <v>72</v>
      </c>
      <c r="E65" s="207"/>
      <c r="F65" s="207"/>
      <c r="G65" s="205">
        <f t="shared" si="0"/>
        <v>0</v>
      </c>
      <c r="H65" s="726"/>
      <c r="I65" s="207"/>
      <c r="J65" s="207"/>
      <c r="K65" s="206">
        <f t="shared" si="1"/>
        <v>0</v>
      </c>
      <c r="L65" s="728"/>
    </row>
    <row r="66" spans="1:12" s="93" customFormat="1" ht="15" customHeight="1" thickTop="1" x14ac:dyDescent="0.15">
      <c r="A66" s="721">
        <v>30</v>
      </c>
      <c r="B66" s="723" t="s">
        <v>345</v>
      </c>
      <c r="C66" s="95" t="s">
        <v>69</v>
      </c>
      <c r="D66" s="96" t="s">
        <v>70</v>
      </c>
      <c r="E66" s="201"/>
      <c r="F66" s="201"/>
      <c r="G66" s="202">
        <f t="shared" si="0"/>
        <v>0</v>
      </c>
      <c r="H66" s="725" t="s">
        <v>71</v>
      </c>
      <c r="I66" s="201"/>
      <c r="J66" s="201"/>
      <c r="K66" s="203">
        <f t="shared" si="1"/>
        <v>0</v>
      </c>
      <c r="L66" s="727">
        <f>SUM(K66:K67)</f>
        <v>0</v>
      </c>
    </row>
    <row r="67" spans="1:12" s="93" customFormat="1" ht="15" customHeight="1" thickBot="1" x14ac:dyDescent="0.2">
      <c r="A67" s="722"/>
      <c r="B67" s="724"/>
      <c r="C67" s="97" t="s">
        <v>508</v>
      </c>
      <c r="D67" s="98" t="s">
        <v>72</v>
      </c>
      <c r="E67" s="207"/>
      <c r="F67" s="207"/>
      <c r="G67" s="205">
        <f t="shared" si="0"/>
        <v>0</v>
      </c>
      <c r="H67" s="726"/>
      <c r="I67" s="207"/>
      <c r="J67" s="207"/>
      <c r="K67" s="206">
        <f t="shared" si="1"/>
        <v>0</v>
      </c>
      <c r="L67" s="728"/>
    </row>
    <row r="68" spans="1:12" s="93" customFormat="1" ht="15" customHeight="1" thickTop="1" x14ac:dyDescent="0.15">
      <c r="A68" s="721">
        <v>31</v>
      </c>
      <c r="B68" s="723" t="s">
        <v>346</v>
      </c>
      <c r="C68" s="95" t="s">
        <v>69</v>
      </c>
      <c r="D68" s="96" t="s">
        <v>70</v>
      </c>
      <c r="E68" s="201"/>
      <c r="F68" s="201"/>
      <c r="G68" s="202">
        <f t="shared" si="0"/>
        <v>0</v>
      </c>
      <c r="H68" s="725" t="s">
        <v>71</v>
      </c>
      <c r="I68" s="201"/>
      <c r="J68" s="201"/>
      <c r="K68" s="203">
        <f t="shared" si="1"/>
        <v>0</v>
      </c>
      <c r="L68" s="727">
        <f>SUM(K68:K69)</f>
        <v>0</v>
      </c>
    </row>
    <row r="69" spans="1:12" s="93" customFormat="1" ht="15" customHeight="1" thickBot="1" x14ac:dyDescent="0.2">
      <c r="A69" s="722"/>
      <c r="B69" s="724"/>
      <c r="C69" s="97" t="s">
        <v>508</v>
      </c>
      <c r="D69" s="98" t="s">
        <v>72</v>
      </c>
      <c r="E69" s="207"/>
      <c r="F69" s="207"/>
      <c r="G69" s="205">
        <f t="shared" si="0"/>
        <v>0</v>
      </c>
      <c r="H69" s="726"/>
      <c r="I69" s="207"/>
      <c r="J69" s="207"/>
      <c r="K69" s="206">
        <f t="shared" si="1"/>
        <v>0</v>
      </c>
      <c r="L69" s="728"/>
    </row>
    <row r="70" spans="1:12" s="93" customFormat="1" ht="15" customHeight="1" thickTop="1" x14ac:dyDescent="0.15">
      <c r="A70" s="721">
        <v>32</v>
      </c>
      <c r="B70" s="723" t="s">
        <v>347</v>
      </c>
      <c r="C70" s="95" t="s">
        <v>69</v>
      </c>
      <c r="D70" s="96" t="s">
        <v>70</v>
      </c>
      <c r="E70" s="201"/>
      <c r="F70" s="201"/>
      <c r="G70" s="202">
        <f t="shared" si="0"/>
        <v>0</v>
      </c>
      <c r="H70" s="725" t="s">
        <v>71</v>
      </c>
      <c r="I70" s="201"/>
      <c r="J70" s="201"/>
      <c r="K70" s="203">
        <f t="shared" si="1"/>
        <v>0</v>
      </c>
      <c r="L70" s="727">
        <f>SUM(K70:K71)</f>
        <v>0</v>
      </c>
    </row>
    <row r="71" spans="1:12" s="93" customFormat="1" ht="15" customHeight="1" thickBot="1" x14ac:dyDescent="0.2">
      <c r="A71" s="722"/>
      <c r="B71" s="724"/>
      <c r="C71" s="97" t="s">
        <v>508</v>
      </c>
      <c r="D71" s="98" t="s">
        <v>72</v>
      </c>
      <c r="E71" s="207"/>
      <c r="F71" s="207"/>
      <c r="G71" s="205">
        <f t="shared" si="0"/>
        <v>0</v>
      </c>
      <c r="H71" s="726"/>
      <c r="I71" s="207"/>
      <c r="J71" s="207"/>
      <c r="K71" s="206">
        <f t="shared" si="1"/>
        <v>0</v>
      </c>
      <c r="L71" s="728"/>
    </row>
    <row r="72" spans="1:12" s="93" customFormat="1" ht="15" customHeight="1" thickTop="1" x14ac:dyDescent="0.15">
      <c r="A72" s="721">
        <v>33</v>
      </c>
      <c r="B72" s="723" t="s">
        <v>348</v>
      </c>
      <c r="C72" s="95" t="s">
        <v>69</v>
      </c>
      <c r="D72" s="96" t="s">
        <v>70</v>
      </c>
      <c r="E72" s="201"/>
      <c r="F72" s="201"/>
      <c r="G72" s="202">
        <f t="shared" si="0"/>
        <v>0</v>
      </c>
      <c r="H72" s="725" t="s">
        <v>71</v>
      </c>
      <c r="I72" s="201"/>
      <c r="J72" s="201"/>
      <c r="K72" s="203">
        <f t="shared" si="1"/>
        <v>0</v>
      </c>
      <c r="L72" s="727">
        <f>SUM(K72:K73)</f>
        <v>0</v>
      </c>
    </row>
    <row r="73" spans="1:12" s="93" customFormat="1" ht="15" customHeight="1" thickBot="1" x14ac:dyDescent="0.2">
      <c r="A73" s="722"/>
      <c r="B73" s="724"/>
      <c r="C73" s="97" t="s">
        <v>508</v>
      </c>
      <c r="D73" s="98" t="s">
        <v>72</v>
      </c>
      <c r="E73" s="207"/>
      <c r="F73" s="207"/>
      <c r="G73" s="205">
        <f t="shared" ref="G73:G101" si="2">E73+F73*12</f>
        <v>0</v>
      </c>
      <c r="H73" s="726"/>
      <c r="I73" s="207"/>
      <c r="J73" s="207"/>
      <c r="K73" s="206">
        <f t="shared" ref="K73:K101" si="3">I73+J73*12</f>
        <v>0</v>
      </c>
      <c r="L73" s="728"/>
    </row>
    <row r="74" spans="1:12" s="93" customFormat="1" ht="15" customHeight="1" thickTop="1" x14ac:dyDescent="0.15">
      <c r="A74" s="721">
        <v>34</v>
      </c>
      <c r="B74" s="723" t="s">
        <v>349</v>
      </c>
      <c r="C74" s="95" t="s">
        <v>69</v>
      </c>
      <c r="D74" s="96" t="s">
        <v>70</v>
      </c>
      <c r="E74" s="201"/>
      <c r="F74" s="201"/>
      <c r="G74" s="202">
        <f t="shared" si="2"/>
        <v>0</v>
      </c>
      <c r="H74" s="725" t="s">
        <v>71</v>
      </c>
      <c r="I74" s="201"/>
      <c r="J74" s="201"/>
      <c r="K74" s="203">
        <f t="shared" si="3"/>
        <v>0</v>
      </c>
      <c r="L74" s="727">
        <f>SUM(K74:K75)</f>
        <v>0</v>
      </c>
    </row>
    <row r="75" spans="1:12" s="93" customFormat="1" ht="15" customHeight="1" thickBot="1" x14ac:dyDescent="0.2">
      <c r="A75" s="722"/>
      <c r="B75" s="724"/>
      <c r="C75" s="97" t="s">
        <v>508</v>
      </c>
      <c r="D75" s="98" t="s">
        <v>72</v>
      </c>
      <c r="E75" s="207"/>
      <c r="F75" s="207"/>
      <c r="G75" s="205">
        <f t="shared" si="2"/>
        <v>0</v>
      </c>
      <c r="H75" s="726"/>
      <c r="I75" s="207"/>
      <c r="J75" s="207"/>
      <c r="K75" s="206">
        <f t="shared" si="3"/>
        <v>0</v>
      </c>
      <c r="L75" s="728"/>
    </row>
    <row r="76" spans="1:12" s="93" customFormat="1" ht="15" customHeight="1" thickTop="1" x14ac:dyDescent="0.15">
      <c r="A76" s="721">
        <v>35</v>
      </c>
      <c r="B76" s="723" t="s">
        <v>350</v>
      </c>
      <c r="C76" s="95" t="s">
        <v>69</v>
      </c>
      <c r="D76" s="96" t="s">
        <v>70</v>
      </c>
      <c r="E76" s="201"/>
      <c r="F76" s="201"/>
      <c r="G76" s="202">
        <f t="shared" si="2"/>
        <v>0</v>
      </c>
      <c r="H76" s="725" t="s">
        <v>71</v>
      </c>
      <c r="I76" s="201"/>
      <c r="J76" s="201"/>
      <c r="K76" s="203">
        <f t="shared" si="3"/>
        <v>0</v>
      </c>
      <c r="L76" s="727">
        <f>SUM(K76:K77)</f>
        <v>0</v>
      </c>
    </row>
    <row r="77" spans="1:12" s="93" customFormat="1" ht="15" customHeight="1" thickBot="1" x14ac:dyDescent="0.2">
      <c r="A77" s="722"/>
      <c r="B77" s="724"/>
      <c r="C77" s="97" t="s">
        <v>508</v>
      </c>
      <c r="D77" s="98" t="s">
        <v>72</v>
      </c>
      <c r="E77" s="207"/>
      <c r="F77" s="207"/>
      <c r="G77" s="205">
        <f t="shared" si="2"/>
        <v>0</v>
      </c>
      <c r="H77" s="726"/>
      <c r="I77" s="207"/>
      <c r="J77" s="207"/>
      <c r="K77" s="206">
        <f t="shared" si="3"/>
        <v>0</v>
      </c>
      <c r="L77" s="728"/>
    </row>
    <row r="78" spans="1:12" s="93" customFormat="1" ht="15" customHeight="1" thickTop="1" x14ac:dyDescent="0.15">
      <c r="A78" s="721">
        <v>36</v>
      </c>
      <c r="B78" s="723" t="s">
        <v>351</v>
      </c>
      <c r="C78" s="95" t="s">
        <v>69</v>
      </c>
      <c r="D78" s="96" t="s">
        <v>70</v>
      </c>
      <c r="E78" s="201"/>
      <c r="F78" s="201"/>
      <c r="G78" s="202">
        <f t="shared" si="2"/>
        <v>0</v>
      </c>
      <c r="H78" s="725" t="s">
        <v>71</v>
      </c>
      <c r="I78" s="201"/>
      <c r="J78" s="201"/>
      <c r="K78" s="203">
        <f t="shared" si="3"/>
        <v>0</v>
      </c>
      <c r="L78" s="727">
        <f>SUM(K78:K79)</f>
        <v>0</v>
      </c>
    </row>
    <row r="79" spans="1:12" s="93" customFormat="1" ht="15" customHeight="1" thickBot="1" x14ac:dyDescent="0.2">
      <c r="A79" s="722"/>
      <c r="B79" s="724"/>
      <c r="C79" s="97" t="s">
        <v>508</v>
      </c>
      <c r="D79" s="98" t="s">
        <v>72</v>
      </c>
      <c r="E79" s="207"/>
      <c r="F79" s="207"/>
      <c r="G79" s="205">
        <f t="shared" si="2"/>
        <v>0</v>
      </c>
      <c r="H79" s="726"/>
      <c r="I79" s="207"/>
      <c r="J79" s="207"/>
      <c r="K79" s="206">
        <f t="shared" si="3"/>
        <v>0</v>
      </c>
      <c r="L79" s="728"/>
    </row>
    <row r="80" spans="1:12" s="93" customFormat="1" ht="15" customHeight="1" thickTop="1" x14ac:dyDescent="0.15">
      <c r="A80" s="721">
        <v>37</v>
      </c>
      <c r="B80" s="723" t="s">
        <v>352</v>
      </c>
      <c r="C80" s="95" t="s">
        <v>69</v>
      </c>
      <c r="D80" s="96" t="s">
        <v>70</v>
      </c>
      <c r="E80" s="201"/>
      <c r="F80" s="201"/>
      <c r="G80" s="202">
        <f t="shared" si="2"/>
        <v>0</v>
      </c>
      <c r="H80" s="725" t="s">
        <v>71</v>
      </c>
      <c r="I80" s="201"/>
      <c r="J80" s="201"/>
      <c r="K80" s="203">
        <f t="shared" si="3"/>
        <v>0</v>
      </c>
      <c r="L80" s="727">
        <f>SUM(K80:K81)</f>
        <v>0</v>
      </c>
    </row>
    <row r="81" spans="1:12" s="93" customFormat="1" ht="15" customHeight="1" thickBot="1" x14ac:dyDescent="0.2">
      <c r="A81" s="722"/>
      <c r="B81" s="724"/>
      <c r="C81" s="97" t="s">
        <v>508</v>
      </c>
      <c r="D81" s="98" t="s">
        <v>72</v>
      </c>
      <c r="E81" s="207"/>
      <c r="F81" s="207"/>
      <c r="G81" s="205">
        <f t="shared" si="2"/>
        <v>0</v>
      </c>
      <c r="H81" s="726"/>
      <c r="I81" s="207"/>
      <c r="J81" s="207"/>
      <c r="K81" s="206">
        <f t="shared" si="3"/>
        <v>0</v>
      </c>
      <c r="L81" s="728"/>
    </row>
    <row r="82" spans="1:12" s="93" customFormat="1" ht="15" customHeight="1" thickTop="1" x14ac:dyDescent="0.15">
      <c r="A82" s="721">
        <v>38</v>
      </c>
      <c r="B82" s="723" t="s">
        <v>353</v>
      </c>
      <c r="C82" s="95" t="s">
        <v>69</v>
      </c>
      <c r="D82" s="96" t="s">
        <v>70</v>
      </c>
      <c r="E82" s="201"/>
      <c r="F82" s="201"/>
      <c r="G82" s="202">
        <f t="shared" si="2"/>
        <v>0</v>
      </c>
      <c r="H82" s="725" t="s">
        <v>71</v>
      </c>
      <c r="I82" s="201"/>
      <c r="J82" s="201"/>
      <c r="K82" s="203">
        <f t="shared" si="3"/>
        <v>0</v>
      </c>
      <c r="L82" s="727">
        <f>SUM(K82:K83)</f>
        <v>0</v>
      </c>
    </row>
    <row r="83" spans="1:12" s="93" customFormat="1" ht="15" customHeight="1" thickBot="1" x14ac:dyDescent="0.2">
      <c r="A83" s="722"/>
      <c r="B83" s="724"/>
      <c r="C83" s="97" t="s">
        <v>508</v>
      </c>
      <c r="D83" s="98" t="s">
        <v>72</v>
      </c>
      <c r="E83" s="207"/>
      <c r="F83" s="207"/>
      <c r="G83" s="205">
        <f t="shared" si="2"/>
        <v>0</v>
      </c>
      <c r="H83" s="726"/>
      <c r="I83" s="207"/>
      <c r="J83" s="207"/>
      <c r="K83" s="206">
        <f t="shared" si="3"/>
        <v>0</v>
      </c>
      <c r="L83" s="728"/>
    </row>
    <row r="84" spans="1:12" s="93" customFormat="1" ht="15" customHeight="1" thickTop="1" x14ac:dyDescent="0.15">
      <c r="A84" s="721">
        <v>39</v>
      </c>
      <c r="B84" s="723" t="s">
        <v>354</v>
      </c>
      <c r="C84" s="95" t="s">
        <v>69</v>
      </c>
      <c r="D84" s="96" t="s">
        <v>70</v>
      </c>
      <c r="E84" s="201"/>
      <c r="F84" s="201"/>
      <c r="G84" s="202">
        <f t="shared" si="2"/>
        <v>0</v>
      </c>
      <c r="H84" s="725" t="s">
        <v>71</v>
      </c>
      <c r="I84" s="201"/>
      <c r="J84" s="201"/>
      <c r="K84" s="203">
        <f t="shared" si="3"/>
        <v>0</v>
      </c>
      <c r="L84" s="727">
        <f>SUM(K84:K85)</f>
        <v>0</v>
      </c>
    </row>
    <row r="85" spans="1:12" s="93" customFormat="1" ht="15" customHeight="1" thickBot="1" x14ac:dyDescent="0.2">
      <c r="A85" s="722"/>
      <c r="B85" s="724"/>
      <c r="C85" s="97" t="s">
        <v>511</v>
      </c>
      <c r="D85" s="98" t="s">
        <v>72</v>
      </c>
      <c r="E85" s="207"/>
      <c r="F85" s="207"/>
      <c r="G85" s="205">
        <f t="shared" si="2"/>
        <v>0</v>
      </c>
      <c r="H85" s="726"/>
      <c r="I85" s="207"/>
      <c r="J85" s="207"/>
      <c r="K85" s="206">
        <f t="shared" si="3"/>
        <v>0</v>
      </c>
      <c r="L85" s="728"/>
    </row>
    <row r="86" spans="1:12" s="93" customFormat="1" ht="15" customHeight="1" thickTop="1" x14ac:dyDescent="0.15">
      <c r="A86" s="721">
        <v>40</v>
      </c>
      <c r="B86" s="723" t="s">
        <v>355</v>
      </c>
      <c r="C86" s="95" t="s">
        <v>69</v>
      </c>
      <c r="D86" s="96" t="s">
        <v>70</v>
      </c>
      <c r="E86" s="201"/>
      <c r="F86" s="201"/>
      <c r="G86" s="202">
        <f t="shared" si="2"/>
        <v>0</v>
      </c>
      <c r="H86" s="725" t="s">
        <v>71</v>
      </c>
      <c r="I86" s="201"/>
      <c r="J86" s="201"/>
      <c r="K86" s="203">
        <f t="shared" si="3"/>
        <v>0</v>
      </c>
      <c r="L86" s="727">
        <f>SUM(K86:K87)</f>
        <v>0</v>
      </c>
    </row>
    <row r="87" spans="1:12" s="93" customFormat="1" ht="15" customHeight="1" thickBot="1" x14ac:dyDescent="0.2">
      <c r="A87" s="722"/>
      <c r="B87" s="724"/>
      <c r="C87" s="97" t="s">
        <v>511</v>
      </c>
      <c r="D87" s="98" t="s">
        <v>72</v>
      </c>
      <c r="E87" s="207"/>
      <c r="F87" s="207"/>
      <c r="G87" s="205">
        <f t="shared" si="2"/>
        <v>0</v>
      </c>
      <c r="H87" s="726"/>
      <c r="I87" s="207"/>
      <c r="J87" s="207"/>
      <c r="K87" s="206">
        <f t="shared" si="3"/>
        <v>0</v>
      </c>
      <c r="L87" s="728"/>
    </row>
    <row r="88" spans="1:12" s="93" customFormat="1" ht="15" customHeight="1" thickTop="1" x14ac:dyDescent="0.15">
      <c r="A88" s="721">
        <v>41</v>
      </c>
      <c r="B88" s="723" t="s">
        <v>356</v>
      </c>
      <c r="C88" s="95" t="s">
        <v>69</v>
      </c>
      <c r="D88" s="96" t="s">
        <v>70</v>
      </c>
      <c r="E88" s="201"/>
      <c r="F88" s="201"/>
      <c r="G88" s="202">
        <f t="shared" si="2"/>
        <v>0</v>
      </c>
      <c r="H88" s="725" t="s">
        <v>71</v>
      </c>
      <c r="I88" s="201"/>
      <c r="J88" s="201"/>
      <c r="K88" s="203">
        <f t="shared" si="3"/>
        <v>0</v>
      </c>
      <c r="L88" s="727">
        <f>SUM(K88:K89)</f>
        <v>0</v>
      </c>
    </row>
    <row r="89" spans="1:12" s="93" customFormat="1" ht="15" customHeight="1" thickBot="1" x14ac:dyDescent="0.2">
      <c r="A89" s="722"/>
      <c r="B89" s="724"/>
      <c r="C89" s="97" t="s">
        <v>512</v>
      </c>
      <c r="D89" s="98" t="s">
        <v>72</v>
      </c>
      <c r="E89" s="207"/>
      <c r="F89" s="207"/>
      <c r="G89" s="205">
        <f t="shared" si="2"/>
        <v>0</v>
      </c>
      <c r="H89" s="726"/>
      <c r="I89" s="207"/>
      <c r="J89" s="207"/>
      <c r="K89" s="206">
        <f t="shared" si="3"/>
        <v>0</v>
      </c>
      <c r="L89" s="728"/>
    </row>
    <row r="90" spans="1:12" s="93" customFormat="1" ht="15" customHeight="1" thickTop="1" x14ac:dyDescent="0.15">
      <c r="A90" s="721">
        <v>42</v>
      </c>
      <c r="B90" s="723" t="s">
        <v>357</v>
      </c>
      <c r="C90" s="95" t="s">
        <v>69</v>
      </c>
      <c r="D90" s="96" t="s">
        <v>70</v>
      </c>
      <c r="E90" s="201"/>
      <c r="F90" s="201"/>
      <c r="G90" s="202">
        <f t="shared" si="2"/>
        <v>0</v>
      </c>
      <c r="H90" s="725" t="s">
        <v>71</v>
      </c>
      <c r="I90" s="201"/>
      <c r="J90" s="201"/>
      <c r="K90" s="203">
        <f t="shared" si="3"/>
        <v>0</v>
      </c>
      <c r="L90" s="727">
        <f>SUM(K90:K91)</f>
        <v>0</v>
      </c>
    </row>
    <row r="91" spans="1:12" s="93" customFormat="1" ht="15" customHeight="1" thickBot="1" x14ac:dyDescent="0.2">
      <c r="A91" s="722"/>
      <c r="B91" s="724"/>
      <c r="C91" s="99" t="s">
        <v>512</v>
      </c>
      <c r="D91" s="100" t="s">
        <v>72</v>
      </c>
      <c r="E91" s="204"/>
      <c r="F91" s="204"/>
      <c r="G91" s="205">
        <f t="shared" si="2"/>
        <v>0</v>
      </c>
      <c r="H91" s="734"/>
      <c r="I91" s="204"/>
      <c r="J91" s="204"/>
      <c r="K91" s="206">
        <f t="shared" si="3"/>
        <v>0</v>
      </c>
      <c r="L91" s="735"/>
    </row>
    <row r="92" spans="1:12" s="93" customFormat="1" ht="15" customHeight="1" thickTop="1" x14ac:dyDescent="0.15">
      <c r="A92" s="721">
        <v>43</v>
      </c>
      <c r="B92" s="723" t="s">
        <v>358</v>
      </c>
      <c r="C92" s="95" t="s">
        <v>69</v>
      </c>
      <c r="D92" s="96" t="s">
        <v>70</v>
      </c>
      <c r="E92" s="201"/>
      <c r="F92" s="201"/>
      <c r="G92" s="202">
        <f t="shared" si="2"/>
        <v>0</v>
      </c>
      <c r="H92" s="725" t="s">
        <v>71</v>
      </c>
      <c r="I92" s="201"/>
      <c r="J92" s="201"/>
      <c r="K92" s="203">
        <f t="shared" si="3"/>
        <v>0</v>
      </c>
      <c r="L92" s="727">
        <f>SUM(K92:K93)</f>
        <v>0</v>
      </c>
    </row>
    <row r="93" spans="1:12" s="93" customFormat="1" ht="15" customHeight="1" thickBot="1" x14ac:dyDescent="0.2">
      <c r="A93" s="722"/>
      <c r="B93" s="724"/>
      <c r="C93" s="97" t="s">
        <v>512</v>
      </c>
      <c r="D93" s="98" t="s">
        <v>72</v>
      </c>
      <c r="E93" s="207"/>
      <c r="F93" s="207"/>
      <c r="G93" s="205">
        <f t="shared" si="2"/>
        <v>0</v>
      </c>
      <c r="H93" s="726"/>
      <c r="I93" s="207"/>
      <c r="J93" s="207"/>
      <c r="K93" s="206">
        <f t="shared" si="3"/>
        <v>0</v>
      </c>
      <c r="L93" s="728"/>
    </row>
    <row r="94" spans="1:12" s="93" customFormat="1" ht="15" customHeight="1" thickTop="1" x14ac:dyDescent="0.15">
      <c r="A94" s="721">
        <v>44</v>
      </c>
      <c r="B94" s="723" t="s">
        <v>359</v>
      </c>
      <c r="C94" s="95" t="s">
        <v>69</v>
      </c>
      <c r="D94" s="96" t="s">
        <v>70</v>
      </c>
      <c r="E94" s="201"/>
      <c r="F94" s="201"/>
      <c r="G94" s="202">
        <f t="shared" si="2"/>
        <v>0</v>
      </c>
      <c r="H94" s="725" t="s">
        <v>71</v>
      </c>
      <c r="I94" s="201"/>
      <c r="J94" s="201"/>
      <c r="K94" s="203">
        <f t="shared" si="3"/>
        <v>0</v>
      </c>
      <c r="L94" s="727">
        <f>SUM(K94:K95)</f>
        <v>0</v>
      </c>
    </row>
    <row r="95" spans="1:12" s="93" customFormat="1" ht="15" customHeight="1" thickBot="1" x14ac:dyDescent="0.2">
      <c r="A95" s="722"/>
      <c r="B95" s="724"/>
      <c r="C95" s="97" t="s">
        <v>512</v>
      </c>
      <c r="D95" s="98" t="s">
        <v>72</v>
      </c>
      <c r="E95" s="207"/>
      <c r="F95" s="207"/>
      <c r="G95" s="205">
        <f t="shared" si="2"/>
        <v>0</v>
      </c>
      <c r="H95" s="726"/>
      <c r="I95" s="207"/>
      <c r="J95" s="207"/>
      <c r="K95" s="206">
        <f t="shared" si="3"/>
        <v>0</v>
      </c>
      <c r="L95" s="728"/>
    </row>
    <row r="96" spans="1:12" s="93" customFormat="1" ht="15" customHeight="1" thickTop="1" x14ac:dyDescent="0.15">
      <c r="A96" s="721">
        <v>45</v>
      </c>
      <c r="B96" s="723" t="s">
        <v>360</v>
      </c>
      <c r="C96" s="95" t="s">
        <v>69</v>
      </c>
      <c r="D96" s="96" t="s">
        <v>70</v>
      </c>
      <c r="E96" s="201"/>
      <c r="F96" s="201"/>
      <c r="G96" s="202">
        <f t="shared" si="2"/>
        <v>0</v>
      </c>
      <c r="H96" s="725" t="s">
        <v>71</v>
      </c>
      <c r="I96" s="201"/>
      <c r="J96" s="201"/>
      <c r="K96" s="203">
        <f t="shared" si="3"/>
        <v>0</v>
      </c>
      <c r="L96" s="727">
        <f>SUM(K96:K97)</f>
        <v>0</v>
      </c>
    </row>
    <row r="97" spans="1:12" s="93" customFormat="1" ht="15" customHeight="1" thickBot="1" x14ac:dyDescent="0.2">
      <c r="A97" s="722"/>
      <c r="B97" s="724"/>
      <c r="C97" s="97" t="s">
        <v>512</v>
      </c>
      <c r="D97" s="98" t="s">
        <v>72</v>
      </c>
      <c r="E97" s="207"/>
      <c r="F97" s="207"/>
      <c r="G97" s="205">
        <f t="shared" si="2"/>
        <v>0</v>
      </c>
      <c r="H97" s="726"/>
      <c r="I97" s="207"/>
      <c r="J97" s="207"/>
      <c r="K97" s="206">
        <f t="shared" si="3"/>
        <v>0</v>
      </c>
      <c r="L97" s="728"/>
    </row>
    <row r="98" spans="1:12" s="93" customFormat="1" ht="15" customHeight="1" thickTop="1" x14ac:dyDescent="0.15">
      <c r="A98" s="721">
        <v>46</v>
      </c>
      <c r="B98" s="723" t="s">
        <v>361</v>
      </c>
      <c r="C98" s="95" t="s">
        <v>69</v>
      </c>
      <c r="D98" s="96" t="s">
        <v>70</v>
      </c>
      <c r="E98" s="201"/>
      <c r="F98" s="201"/>
      <c r="G98" s="202">
        <f t="shared" si="2"/>
        <v>0</v>
      </c>
      <c r="H98" s="725" t="s">
        <v>71</v>
      </c>
      <c r="I98" s="201"/>
      <c r="J98" s="201"/>
      <c r="K98" s="203">
        <f t="shared" si="3"/>
        <v>0</v>
      </c>
      <c r="L98" s="727">
        <f>SUM(K98:K99)</f>
        <v>0</v>
      </c>
    </row>
    <row r="99" spans="1:12" s="93" customFormat="1" ht="15" customHeight="1" thickBot="1" x14ac:dyDescent="0.2">
      <c r="A99" s="722"/>
      <c r="B99" s="724"/>
      <c r="C99" s="97" t="s">
        <v>511</v>
      </c>
      <c r="D99" s="98" t="s">
        <v>72</v>
      </c>
      <c r="E99" s="207"/>
      <c r="F99" s="207"/>
      <c r="G99" s="205">
        <f t="shared" si="2"/>
        <v>0</v>
      </c>
      <c r="H99" s="726"/>
      <c r="I99" s="207"/>
      <c r="J99" s="207"/>
      <c r="K99" s="206">
        <f t="shared" si="3"/>
        <v>0</v>
      </c>
      <c r="L99" s="728"/>
    </row>
    <row r="100" spans="1:12" s="93" customFormat="1" ht="15" customHeight="1" thickTop="1" x14ac:dyDescent="0.15">
      <c r="A100" s="721">
        <v>47</v>
      </c>
      <c r="B100" s="723" t="s">
        <v>362</v>
      </c>
      <c r="C100" s="95" t="s">
        <v>69</v>
      </c>
      <c r="D100" s="96" t="s">
        <v>70</v>
      </c>
      <c r="E100" s="201"/>
      <c r="F100" s="201"/>
      <c r="G100" s="202">
        <f t="shared" si="2"/>
        <v>0</v>
      </c>
      <c r="H100" s="725" t="s">
        <v>71</v>
      </c>
      <c r="I100" s="201"/>
      <c r="J100" s="201"/>
      <c r="K100" s="203">
        <f t="shared" si="3"/>
        <v>0</v>
      </c>
      <c r="L100" s="727">
        <f>SUM(K100:K101)</f>
        <v>0</v>
      </c>
    </row>
    <row r="101" spans="1:12" s="93" customFormat="1" ht="15" customHeight="1" thickBot="1" x14ac:dyDescent="0.2">
      <c r="A101" s="945"/>
      <c r="B101" s="724"/>
      <c r="C101" s="99" t="s">
        <v>511</v>
      </c>
      <c r="D101" s="100" t="s">
        <v>72</v>
      </c>
      <c r="E101" s="204"/>
      <c r="F101" s="204"/>
      <c r="G101" s="205">
        <f t="shared" si="2"/>
        <v>0</v>
      </c>
      <c r="H101" s="734"/>
      <c r="I101" s="204"/>
      <c r="J101" s="204"/>
      <c r="K101" s="206">
        <f t="shared" si="3"/>
        <v>0</v>
      </c>
      <c r="L101" s="735"/>
    </row>
    <row r="102" spans="1:12" ht="13.5" customHeight="1" thickTop="1" thickBot="1" x14ac:dyDescent="0.2"/>
    <row r="103" spans="1:12" s="93" customFormat="1" ht="15" customHeight="1" thickTop="1" thickBot="1" x14ac:dyDescent="0.2">
      <c r="A103" s="754" t="s">
        <v>300</v>
      </c>
      <c r="B103" s="755"/>
      <c r="C103" s="946"/>
      <c r="D103" s="584"/>
      <c r="E103" s="947"/>
      <c r="F103" s="948"/>
      <c r="G103" s="949"/>
      <c r="H103" s="950"/>
      <c r="I103" s="947"/>
      <c r="J103" s="948"/>
      <c r="K103" s="949"/>
      <c r="L103" s="947"/>
    </row>
    <row r="104" spans="1:12" s="93" customFormat="1" ht="15" customHeight="1" thickTop="1" thickBot="1" x14ac:dyDescent="0.2">
      <c r="A104" s="733">
        <v>1</v>
      </c>
      <c r="B104" s="723" t="s">
        <v>363</v>
      </c>
      <c r="C104" s="95" t="s">
        <v>69</v>
      </c>
      <c r="D104" s="96" t="s">
        <v>70</v>
      </c>
      <c r="E104" s="201"/>
      <c r="F104" s="201"/>
      <c r="G104" s="202">
        <f>E104+F104*12</f>
        <v>0</v>
      </c>
      <c r="H104" s="725" t="s">
        <v>71</v>
      </c>
      <c r="I104" s="201"/>
      <c r="J104" s="201"/>
      <c r="K104" s="203">
        <f>I104+J104*12</f>
        <v>0</v>
      </c>
      <c r="L104" s="727">
        <f>SUM(K104:K105)</f>
        <v>0</v>
      </c>
    </row>
    <row r="105" spans="1:12" s="93" customFormat="1" ht="15" customHeight="1" thickTop="1" thickBot="1" x14ac:dyDescent="0.2">
      <c r="A105" s="733"/>
      <c r="B105" s="724"/>
      <c r="C105" s="99" t="s">
        <v>511</v>
      </c>
      <c r="D105" s="100" t="s">
        <v>72</v>
      </c>
      <c r="E105" s="204"/>
      <c r="F105" s="204"/>
      <c r="G105" s="205">
        <f>E105+F105*12</f>
        <v>0</v>
      </c>
      <c r="H105" s="734"/>
      <c r="I105" s="204"/>
      <c r="J105" s="204"/>
      <c r="K105" s="206">
        <f>I105+J105*12</f>
        <v>0</v>
      </c>
      <c r="L105" s="735"/>
    </row>
    <row r="106" spans="1:12" s="93" customFormat="1" ht="15" customHeight="1" thickTop="1" x14ac:dyDescent="0.15">
      <c r="A106" s="721">
        <v>2</v>
      </c>
      <c r="B106" s="723" t="s">
        <v>373</v>
      </c>
      <c r="C106" s="95" t="s">
        <v>69</v>
      </c>
      <c r="D106" s="96" t="s">
        <v>70</v>
      </c>
      <c r="E106" s="201"/>
      <c r="F106" s="201"/>
      <c r="G106" s="202">
        <f t="shared" ref="G106:G141" si="4">E106+F106*12</f>
        <v>0</v>
      </c>
      <c r="H106" s="725" t="s">
        <v>71</v>
      </c>
      <c r="I106" s="201"/>
      <c r="J106" s="201"/>
      <c r="K106" s="203">
        <f t="shared" ref="K106:K141" si="5">I106+J106*12</f>
        <v>0</v>
      </c>
      <c r="L106" s="727">
        <f>SUM(K106:K107)</f>
        <v>0</v>
      </c>
    </row>
    <row r="107" spans="1:12" s="93" customFormat="1" ht="15" customHeight="1" thickBot="1" x14ac:dyDescent="0.2">
      <c r="A107" s="722"/>
      <c r="B107" s="724"/>
      <c r="C107" s="97" t="s">
        <v>507</v>
      </c>
      <c r="D107" s="98" t="s">
        <v>72</v>
      </c>
      <c r="E107" s="207"/>
      <c r="F107" s="207"/>
      <c r="G107" s="205">
        <f t="shared" si="4"/>
        <v>0</v>
      </c>
      <c r="H107" s="726"/>
      <c r="I107" s="207"/>
      <c r="J107" s="207"/>
      <c r="K107" s="206">
        <f t="shared" si="5"/>
        <v>0</v>
      </c>
      <c r="L107" s="728"/>
    </row>
    <row r="108" spans="1:12" s="93" customFormat="1" ht="15" customHeight="1" thickTop="1" x14ac:dyDescent="0.15">
      <c r="A108" s="721">
        <v>3</v>
      </c>
      <c r="B108" s="723" t="s">
        <v>364</v>
      </c>
      <c r="C108" s="95" t="s">
        <v>69</v>
      </c>
      <c r="D108" s="96" t="s">
        <v>70</v>
      </c>
      <c r="E108" s="201"/>
      <c r="F108" s="201"/>
      <c r="G108" s="202">
        <f t="shared" si="4"/>
        <v>0</v>
      </c>
      <c r="H108" s="725" t="s">
        <v>71</v>
      </c>
      <c r="I108" s="201"/>
      <c r="J108" s="201"/>
      <c r="K108" s="203">
        <f t="shared" si="5"/>
        <v>0</v>
      </c>
      <c r="L108" s="727">
        <f>SUM(K108:K109)</f>
        <v>0</v>
      </c>
    </row>
    <row r="109" spans="1:12" s="93" customFormat="1" ht="15" customHeight="1" thickBot="1" x14ac:dyDescent="0.2">
      <c r="A109" s="722"/>
      <c r="B109" s="724"/>
      <c r="C109" s="99" t="s">
        <v>507</v>
      </c>
      <c r="D109" s="100" t="s">
        <v>72</v>
      </c>
      <c r="E109" s="204"/>
      <c r="F109" s="204"/>
      <c r="G109" s="205">
        <f t="shared" si="4"/>
        <v>0</v>
      </c>
      <c r="H109" s="734"/>
      <c r="I109" s="204"/>
      <c r="J109" s="204"/>
      <c r="K109" s="206">
        <f t="shared" si="5"/>
        <v>0</v>
      </c>
      <c r="L109" s="735"/>
    </row>
    <row r="110" spans="1:12" s="93" customFormat="1" ht="15" customHeight="1" thickTop="1" thickBot="1" x14ac:dyDescent="0.2">
      <c r="A110" s="733">
        <v>4</v>
      </c>
      <c r="B110" s="723" t="s">
        <v>365</v>
      </c>
      <c r="C110" s="95" t="s">
        <v>69</v>
      </c>
      <c r="D110" s="96" t="s">
        <v>70</v>
      </c>
      <c r="E110" s="201"/>
      <c r="F110" s="201"/>
      <c r="G110" s="202">
        <f t="shared" si="4"/>
        <v>0</v>
      </c>
      <c r="H110" s="725" t="s">
        <v>71</v>
      </c>
      <c r="I110" s="201"/>
      <c r="J110" s="201"/>
      <c r="K110" s="203">
        <f t="shared" si="5"/>
        <v>0</v>
      </c>
      <c r="L110" s="727">
        <f>SUM(K110:K111)</f>
        <v>0</v>
      </c>
    </row>
    <row r="111" spans="1:12" s="93" customFormat="1" ht="15" customHeight="1" thickTop="1" thickBot="1" x14ac:dyDescent="0.2">
      <c r="A111" s="733"/>
      <c r="B111" s="724"/>
      <c r="C111" s="97" t="s">
        <v>507</v>
      </c>
      <c r="D111" s="98" t="s">
        <v>72</v>
      </c>
      <c r="E111" s="207"/>
      <c r="F111" s="207"/>
      <c r="G111" s="205">
        <f t="shared" si="4"/>
        <v>0</v>
      </c>
      <c r="H111" s="726"/>
      <c r="I111" s="207"/>
      <c r="J111" s="207"/>
      <c r="K111" s="206">
        <f t="shared" si="5"/>
        <v>0</v>
      </c>
      <c r="L111" s="728"/>
    </row>
    <row r="112" spans="1:12" s="93" customFormat="1" ht="15" customHeight="1" thickTop="1" x14ac:dyDescent="0.15">
      <c r="A112" s="721">
        <v>5</v>
      </c>
      <c r="B112" s="723" t="s">
        <v>366</v>
      </c>
      <c r="C112" s="95" t="s">
        <v>69</v>
      </c>
      <c r="D112" s="96" t="s">
        <v>70</v>
      </c>
      <c r="E112" s="201"/>
      <c r="F112" s="201"/>
      <c r="G112" s="202">
        <f t="shared" si="4"/>
        <v>0</v>
      </c>
      <c r="H112" s="725" t="s">
        <v>71</v>
      </c>
      <c r="I112" s="201"/>
      <c r="J112" s="201"/>
      <c r="K112" s="203">
        <f t="shared" si="5"/>
        <v>0</v>
      </c>
      <c r="L112" s="727">
        <f>SUM(K112:K113)</f>
        <v>0</v>
      </c>
    </row>
    <row r="113" spans="1:12" s="93" customFormat="1" ht="15" customHeight="1" thickBot="1" x14ac:dyDescent="0.2">
      <c r="A113" s="722"/>
      <c r="B113" s="724"/>
      <c r="C113" s="97" t="s">
        <v>509</v>
      </c>
      <c r="D113" s="98" t="s">
        <v>72</v>
      </c>
      <c r="E113" s="207"/>
      <c r="F113" s="207"/>
      <c r="G113" s="205">
        <f t="shared" si="4"/>
        <v>0</v>
      </c>
      <c r="H113" s="726"/>
      <c r="I113" s="207"/>
      <c r="J113" s="207"/>
      <c r="K113" s="206">
        <f t="shared" si="5"/>
        <v>0</v>
      </c>
      <c r="L113" s="728"/>
    </row>
    <row r="114" spans="1:12" s="93" customFormat="1" ht="15" customHeight="1" thickTop="1" x14ac:dyDescent="0.15">
      <c r="A114" s="721">
        <v>6</v>
      </c>
      <c r="B114" s="723" t="s">
        <v>367</v>
      </c>
      <c r="C114" s="95" t="s">
        <v>69</v>
      </c>
      <c r="D114" s="96" t="s">
        <v>70</v>
      </c>
      <c r="E114" s="201"/>
      <c r="F114" s="201"/>
      <c r="G114" s="202">
        <f t="shared" si="4"/>
        <v>0</v>
      </c>
      <c r="H114" s="725" t="s">
        <v>71</v>
      </c>
      <c r="I114" s="201"/>
      <c r="J114" s="201"/>
      <c r="K114" s="203">
        <f t="shared" si="5"/>
        <v>0</v>
      </c>
      <c r="L114" s="727">
        <f>SUM(K114:K115)</f>
        <v>0</v>
      </c>
    </row>
    <row r="115" spans="1:12" s="93" customFormat="1" ht="15" customHeight="1" thickBot="1" x14ac:dyDescent="0.2">
      <c r="A115" s="722"/>
      <c r="B115" s="724"/>
      <c r="C115" s="97" t="s">
        <v>509</v>
      </c>
      <c r="D115" s="98" t="s">
        <v>72</v>
      </c>
      <c r="E115" s="207"/>
      <c r="F115" s="207"/>
      <c r="G115" s="205">
        <f t="shared" si="4"/>
        <v>0</v>
      </c>
      <c r="H115" s="726"/>
      <c r="I115" s="207"/>
      <c r="J115" s="207"/>
      <c r="K115" s="206">
        <f t="shared" si="5"/>
        <v>0</v>
      </c>
      <c r="L115" s="728"/>
    </row>
    <row r="116" spans="1:12" s="93" customFormat="1" ht="15" customHeight="1" thickTop="1" thickBot="1" x14ac:dyDescent="0.2">
      <c r="A116" s="733">
        <v>7</v>
      </c>
      <c r="B116" s="723" t="s">
        <v>330</v>
      </c>
      <c r="C116" s="95" t="s">
        <v>69</v>
      </c>
      <c r="D116" s="96" t="s">
        <v>70</v>
      </c>
      <c r="E116" s="201"/>
      <c r="F116" s="201"/>
      <c r="G116" s="202">
        <f t="shared" si="4"/>
        <v>0</v>
      </c>
      <c r="H116" s="725" t="s">
        <v>71</v>
      </c>
      <c r="I116" s="201"/>
      <c r="J116" s="201"/>
      <c r="K116" s="203">
        <f t="shared" si="5"/>
        <v>0</v>
      </c>
      <c r="L116" s="727">
        <f>SUM(K116:K117)</f>
        <v>0</v>
      </c>
    </row>
    <row r="117" spans="1:12" s="93" customFormat="1" ht="15" customHeight="1" thickTop="1" thickBot="1" x14ac:dyDescent="0.2">
      <c r="A117" s="733"/>
      <c r="B117" s="724"/>
      <c r="C117" s="97" t="s">
        <v>509</v>
      </c>
      <c r="D117" s="98" t="s">
        <v>72</v>
      </c>
      <c r="E117" s="207"/>
      <c r="F117" s="207"/>
      <c r="G117" s="205">
        <f t="shared" si="4"/>
        <v>0</v>
      </c>
      <c r="H117" s="726"/>
      <c r="I117" s="207"/>
      <c r="J117" s="207"/>
      <c r="K117" s="206">
        <f t="shared" si="5"/>
        <v>0</v>
      </c>
      <c r="L117" s="728"/>
    </row>
    <row r="118" spans="1:12" s="93" customFormat="1" ht="15" customHeight="1" thickTop="1" x14ac:dyDescent="0.15">
      <c r="A118" s="721">
        <v>8</v>
      </c>
      <c r="B118" s="723" t="s">
        <v>368</v>
      </c>
      <c r="C118" s="95" t="s">
        <v>69</v>
      </c>
      <c r="D118" s="96" t="s">
        <v>70</v>
      </c>
      <c r="E118" s="201"/>
      <c r="F118" s="201"/>
      <c r="G118" s="202">
        <f t="shared" si="4"/>
        <v>0</v>
      </c>
      <c r="H118" s="725" t="s">
        <v>71</v>
      </c>
      <c r="I118" s="201"/>
      <c r="J118" s="201"/>
      <c r="K118" s="203">
        <f t="shared" si="5"/>
        <v>0</v>
      </c>
      <c r="L118" s="727">
        <f>SUM(K118:K119)</f>
        <v>0</v>
      </c>
    </row>
    <row r="119" spans="1:12" s="93" customFormat="1" ht="15" customHeight="1" thickBot="1" x14ac:dyDescent="0.2">
      <c r="A119" s="722"/>
      <c r="B119" s="724"/>
      <c r="C119" s="99" t="s">
        <v>509</v>
      </c>
      <c r="D119" s="100" t="s">
        <v>72</v>
      </c>
      <c r="E119" s="204"/>
      <c r="F119" s="204"/>
      <c r="G119" s="205">
        <f t="shared" si="4"/>
        <v>0</v>
      </c>
      <c r="H119" s="734"/>
      <c r="I119" s="204"/>
      <c r="J119" s="204"/>
      <c r="K119" s="206">
        <f t="shared" si="5"/>
        <v>0</v>
      </c>
      <c r="L119" s="735"/>
    </row>
    <row r="120" spans="1:12" s="93" customFormat="1" ht="15" customHeight="1" thickTop="1" x14ac:dyDescent="0.15">
      <c r="A120" s="721">
        <v>9</v>
      </c>
      <c r="B120" s="723" t="s">
        <v>369</v>
      </c>
      <c r="C120" s="95" t="s">
        <v>69</v>
      </c>
      <c r="D120" s="96" t="s">
        <v>70</v>
      </c>
      <c r="E120" s="201"/>
      <c r="F120" s="201"/>
      <c r="G120" s="202">
        <f t="shared" si="4"/>
        <v>0</v>
      </c>
      <c r="H120" s="725" t="s">
        <v>71</v>
      </c>
      <c r="I120" s="201"/>
      <c r="J120" s="201"/>
      <c r="K120" s="203">
        <f t="shared" si="5"/>
        <v>0</v>
      </c>
      <c r="L120" s="727">
        <f>SUM(K120:K121)</f>
        <v>0</v>
      </c>
    </row>
    <row r="121" spans="1:12" s="93" customFormat="1" ht="15" customHeight="1" thickBot="1" x14ac:dyDescent="0.2">
      <c r="A121" s="722"/>
      <c r="B121" s="724"/>
      <c r="C121" s="99" t="s">
        <v>511</v>
      </c>
      <c r="D121" s="100" t="s">
        <v>72</v>
      </c>
      <c r="E121" s="204"/>
      <c r="F121" s="204"/>
      <c r="G121" s="205">
        <f t="shared" si="4"/>
        <v>0</v>
      </c>
      <c r="H121" s="734"/>
      <c r="I121" s="204"/>
      <c r="J121" s="204"/>
      <c r="K121" s="206">
        <f t="shared" si="5"/>
        <v>0</v>
      </c>
      <c r="L121" s="735"/>
    </row>
    <row r="122" spans="1:12" s="93" customFormat="1" ht="15" customHeight="1" thickTop="1" thickBot="1" x14ac:dyDescent="0.2">
      <c r="A122" s="733">
        <v>10</v>
      </c>
      <c r="B122" s="723" t="s">
        <v>339</v>
      </c>
      <c r="C122" s="95" t="s">
        <v>69</v>
      </c>
      <c r="D122" s="96" t="s">
        <v>70</v>
      </c>
      <c r="E122" s="201"/>
      <c r="F122" s="201"/>
      <c r="G122" s="202">
        <f t="shared" si="4"/>
        <v>0</v>
      </c>
      <c r="H122" s="725" t="s">
        <v>71</v>
      </c>
      <c r="I122" s="201"/>
      <c r="J122" s="201"/>
      <c r="K122" s="203">
        <f t="shared" si="5"/>
        <v>0</v>
      </c>
      <c r="L122" s="727">
        <f>SUM(K122:K123)</f>
        <v>0</v>
      </c>
    </row>
    <row r="123" spans="1:12" s="93" customFormat="1" ht="15" customHeight="1" thickTop="1" thickBot="1" x14ac:dyDescent="0.2">
      <c r="A123" s="733"/>
      <c r="B123" s="724"/>
      <c r="C123" s="97" t="s">
        <v>510</v>
      </c>
      <c r="D123" s="98" t="s">
        <v>72</v>
      </c>
      <c r="E123" s="207"/>
      <c r="F123" s="207"/>
      <c r="G123" s="205">
        <f t="shared" si="4"/>
        <v>0</v>
      </c>
      <c r="H123" s="726"/>
      <c r="I123" s="207"/>
      <c r="J123" s="207"/>
      <c r="K123" s="206">
        <f t="shared" si="5"/>
        <v>0</v>
      </c>
      <c r="L123" s="728"/>
    </row>
    <row r="124" spans="1:12" s="93" customFormat="1" ht="15" customHeight="1" thickTop="1" x14ac:dyDescent="0.15">
      <c r="A124" s="721">
        <v>11</v>
      </c>
      <c r="B124" s="723" t="s">
        <v>370</v>
      </c>
      <c r="C124" s="95" t="s">
        <v>69</v>
      </c>
      <c r="D124" s="96" t="s">
        <v>70</v>
      </c>
      <c r="E124" s="201"/>
      <c r="F124" s="201"/>
      <c r="G124" s="202">
        <f t="shared" si="4"/>
        <v>0</v>
      </c>
      <c r="H124" s="725" t="s">
        <v>71</v>
      </c>
      <c r="I124" s="201"/>
      <c r="J124" s="201"/>
      <c r="K124" s="203">
        <f t="shared" si="5"/>
        <v>0</v>
      </c>
      <c r="L124" s="727">
        <f>SUM(K124:K125)</f>
        <v>0</v>
      </c>
    </row>
    <row r="125" spans="1:12" s="93" customFormat="1" ht="15" customHeight="1" thickBot="1" x14ac:dyDescent="0.2">
      <c r="A125" s="722"/>
      <c r="B125" s="724"/>
      <c r="C125" s="97" t="s">
        <v>508</v>
      </c>
      <c r="D125" s="98" t="s">
        <v>72</v>
      </c>
      <c r="E125" s="207"/>
      <c r="F125" s="207"/>
      <c r="G125" s="205">
        <f t="shared" si="4"/>
        <v>0</v>
      </c>
      <c r="H125" s="726"/>
      <c r="I125" s="207"/>
      <c r="J125" s="207"/>
      <c r="K125" s="206">
        <f t="shared" si="5"/>
        <v>0</v>
      </c>
      <c r="L125" s="728"/>
    </row>
    <row r="126" spans="1:12" s="93" customFormat="1" ht="15" customHeight="1" thickTop="1" x14ac:dyDescent="0.15">
      <c r="A126" s="721">
        <v>12</v>
      </c>
      <c r="B126" s="723" t="s">
        <v>371</v>
      </c>
      <c r="C126" s="95" t="s">
        <v>69</v>
      </c>
      <c r="D126" s="96" t="s">
        <v>70</v>
      </c>
      <c r="E126" s="201"/>
      <c r="F126" s="201"/>
      <c r="G126" s="202">
        <f t="shared" si="4"/>
        <v>0</v>
      </c>
      <c r="H126" s="725" t="s">
        <v>71</v>
      </c>
      <c r="I126" s="201"/>
      <c r="J126" s="201"/>
      <c r="K126" s="203">
        <f t="shared" si="5"/>
        <v>0</v>
      </c>
      <c r="L126" s="727">
        <f>SUM(K126:K127)</f>
        <v>0</v>
      </c>
    </row>
    <row r="127" spans="1:12" s="93" customFormat="1" ht="15" customHeight="1" thickBot="1" x14ac:dyDescent="0.2">
      <c r="A127" s="722"/>
      <c r="B127" s="724"/>
      <c r="C127" s="97" t="s">
        <v>513</v>
      </c>
      <c r="D127" s="98" t="s">
        <v>72</v>
      </c>
      <c r="E127" s="207"/>
      <c r="F127" s="207"/>
      <c r="G127" s="205">
        <f t="shared" si="4"/>
        <v>0</v>
      </c>
      <c r="H127" s="726"/>
      <c r="I127" s="207"/>
      <c r="J127" s="207"/>
      <c r="K127" s="206">
        <f t="shared" si="5"/>
        <v>0</v>
      </c>
      <c r="L127" s="728"/>
    </row>
    <row r="128" spans="1:12" s="93" customFormat="1" ht="15" customHeight="1" thickTop="1" thickBot="1" x14ac:dyDescent="0.2">
      <c r="A128" s="733">
        <v>13</v>
      </c>
      <c r="B128" s="723" t="s">
        <v>372</v>
      </c>
      <c r="C128" s="95" t="s">
        <v>69</v>
      </c>
      <c r="D128" s="96" t="s">
        <v>70</v>
      </c>
      <c r="E128" s="201"/>
      <c r="F128" s="201"/>
      <c r="G128" s="202">
        <f t="shared" si="4"/>
        <v>0</v>
      </c>
      <c r="H128" s="725" t="s">
        <v>71</v>
      </c>
      <c r="I128" s="201"/>
      <c r="J128" s="201"/>
      <c r="K128" s="203">
        <f t="shared" si="5"/>
        <v>0</v>
      </c>
      <c r="L128" s="727">
        <f>SUM(K128:K129)</f>
        <v>0</v>
      </c>
    </row>
    <row r="129" spans="1:12" s="93" customFormat="1" ht="15" customHeight="1" thickTop="1" thickBot="1" x14ac:dyDescent="0.2">
      <c r="A129" s="733"/>
      <c r="B129" s="724"/>
      <c r="C129" s="97" t="s">
        <v>513</v>
      </c>
      <c r="D129" s="98" t="s">
        <v>72</v>
      </c>
      <c r="E129" s="207"/>
      <c r="F129" s="207"/>
      <c r="G129" s="205">
        <f t="shared" si="4"/>
        <v>0</v>
      </c>
      <c r="H129" s="726"/>
      <c r="I129" s="207"/>
      <c r="J129" s="207"/>
      <c r="K129" s="206">
        <f t="shared" si="5"/>
        <v>0</v>
      </c>
      <c r="L129" s="728"/>
    </row>
    <row r="130" spans="1:12" s="93" customFormat="1" ht="15" customHeight="1" thickTop="1" x14ac:dyDescent="0.15">
      <c r="A130" s="721">
        <v>14</v>
      </c>
      <c r="B130" s="723" t="s">
        <v>347</v>
      </c>
      <c r="C130" s="95" t="s">
        <v>69</v>
      </c>
      <c r="D130" s="96" t="s">
        <v>70</v>
      </c>
      <c r="E130" s="201"/>
      <c r="F130" s="201"/>
      <c r="G130" s="202">
        <f t="shared" si="4"/>
        <v>0</v>
      </c>
      <c r="H130" s="725" t="s">
        <v>71</v>
      </c>
      <c r="I130" s="201"/>
      <c r="J130" s="201"/>
      <c r="K130" s="203">
        <f t="shared" si="5"/>
        <v>0</v>
      </c>
      <c r="L130" s="727">
        <f>SUM(K130:K131)</f>
        <v>0</v>
      </c>
    </row>
    <row r="131" spans="1:12" s="93" customFormat="1" ht="15" customHeight="1" thickBot="1" x14ac:dyDescent="0.2">
      <c r="A131" s="722"/>
      <c r="B131" s="724"/>
      <c r="C131" s="99" t="s">
        <v>513</v>
      </c>
      <c r="D131" s="100" t="s">
        <v>72</v>
      </c>
      <c r="E131" s="204"/>
      <c r="F131" s="204"/>
      <c r="G131" s="205">
        <f t="shared" si="4"/>
        <v>0</v>
      </c>
      <c r="H131" s="734"/>
      <c r="I131" s="204"/>
      <c r="J131" s="204"/>
      <c r="K131" s="206">
        <f t="shared" si="5"/>
        <v>0</v>
      </c>
      <c r="L131" s="735"/>
    </row>
    <row r="132" spans="1:12" s="93" customFormat="1" ht="15" customHeight="1" thickTop="1" x14ac:dyDescent="0.15">
      <c r="A132" s="721">
        <v>15</v>
      </c>
      <c r="B132" s="723" t="s">
        <v>374</v>
      </c>
      <c r="C132" s="95" t="s">
        <v>69</v>
      </c>
      <c r="D132" s="96" t="s">
        <v>70</v>
      </c>
      <c r="E132" s="201"/>
      <c r="F132" s="201"/>
      <c r="G132" s="202">
        <f t="shared" si="4"/>
        <v>0</v>
      </c>
      <c r="H132" s="725" t="s">
        <v>71</v>
      </c>
      <c r="I132" s="201"/>
      <c r="J132" s="201"/>
      <c r="K132" s="203">
        <f t="shared" si="5"/>
        <v>0</v>
      </c>
      <c r="L132" s="727">
        <f>SUM(K132:K133)</f>
        <v>0</v>
      </c>
    </row>
    <row r="133" spans="1:12" s="93" customFormat="1" ht="15" customHeight="1" thickBot="1" x14ac:dyDescent="0.2">
      <c r="A133" s="722"/>
      <c r="B133" s="724"/>
      <c r="C133" s="99" t="s">
        <v>513</v>
      </c>
      <c r="D133" s="100" t="s">
        <v>72</v>
      </c>
      <c r="E133" s="204"/>
      <c r="F133" s="204"/>
      <c r="G133" s="205">
        <f t="shared" si="4"/>
        <v>0</v>
      </c>
      <c r="H133" s="734"/>
      <c r="I133" s="204"/>
      <c r="J133" s="204"/>
      <c r="K133" s="206">
        <f t="shared" si="5"/>
        <v>0</v>
      </c>
      <c r="L133" s="735"/>
    </row>
    <row r="134" spans="1:12" s="93" customFormat="1" ht="15" customHeight="1" thickTop="1" thickBot="1" x14ac:dyDescent="0.2">
      <c r="A134" s="733">
        <v>16</v>
      </c>
      <c r="B134" s="723" t="s">
        <v>375</v>
      </c>
      <c r="C134" s="95" t="s">
        <v>69</v>
      </c>
      <c r="D134" s="96" t="s">
        <v>70</v>
      </c>
      <c r="E134" s="201"/>
      <c r="F134" s="201"/>
      <c r="G134" s="202">
        <f t="shared" si="4"/>
        <v>0</v>
      </c>
      <c r="H134" s="725" t="s">
        <v>71</v>
      </c>
      <c r="I134" s="201"/>
      <c r="J134" s="201"/>
      <c r="K134" s="203">
        <f t="shared" si="5"/>
        <v>0</v>
      </c>
      <c r="L134" s="727">
        <f>SUM(K134:K135)</f>
        <v>0</v>
      </c>
    </row>
    <row r="135" spans="1:12" s="93" customFormat="1" ht="15" customHeight="1" thickTop="1" thickBot="1" x14ac:dyDescent="0.2">
      <c r="A135" s="733"/>
      <c r="B135" s="724"/>
      <c r="C135" s="97" t="s">
        <v>513</v>
      </c>
      <c r="D135" s="98" t="s">
        <v>72</v>
      </c>
      <c r="E135" s="207"/>
      <c r="F135" s="207"/>
      <c r="G135" s="205">
        <f t="shared" si="4"/>
        <v>0</v>
      </c>
      <c r="H135" s="726"/>
      <c r="I135" s="207"/>
      <c r="J135" s="207"/>
      <c r="K135" s="206">
        <f t="shared" si="5"/>
        <v>0</v>
      </c>
      <c r="L135" s="728"/>
    </row>
    <row r="136" spans="1:12" s="93" customFormat="1" ht="15" customHeight="1" thickTop="1" x14ac:dyDescent="0.15">
      <c r="A136" s="721">
        <v>17</v>
      </c>
      <c r="B136" s="723" t="s">
        <v>376</v>
      </c>
      <c r="C136" s="95" t="s">
        <v>69</v>
      </c>
      <c r="D136" s="96" t="s">
        <v>70</v>
      </c>
      <c r="E136" s="201"/>
      <c r="F136" s="201"/>
      <c r="G136" s="202">
        <f t="shared" si="4"/>
        <v>0</v>
      </c>
      <c r="H136" s="725" t="s">
        <v>71</v>
      </c>
      <c r="I136" s="201"/>
      <c r="J136" s="201"/>
      <c r="K136" s="203">
        <f t="shared" si="5"/>
        <v>0</v>
      </c>
      <c r="L136" s="727">
        <f>SUM(K136:K137)</f>
        <v>0</v>
      </c>
    </row>
    <row r="137" spans="1:12" s="93" customFormat="1" ht="15" customHeight="1" thickBot="1" x14ac:dyDescent="0.2">
      <c r="A137" s="722"/>
      <c r="B137" s="724"/>
      <c r="C137" s="97" t="s">
        <v>512</v>
      </c>
      <c r="D137" s="98" t="s">
        <v>72</v>
      </c>
      <c r="E137" s="207"/>
      <c r="F137" s="207"/>
      <c r="G137" s="205">
        <f t="shared" si="4"/>
        <v>0</v>
      </c>
      <c r="H137" s="726"/>
      <c r="I137" s="207"/>
      <c r="J137" s="207"/>
      <c r="K137" s="206">
        <f t="shared" si="5"/>
        <v>0</v>
      </c>
      <c r="L137" s="728"/>
    </row>
    <row r="138" spans="1:12" s="93" customFormat="1" ht="15" customHeight="1" thickTop="1" x14ac:dyDescent="0.15">
      <c r="A138" s="721">
        <v>18</v>
      </c>
      <c r="B138" s="723" t="s">
        <v>377</v>
      </c>
      <c r="C138" s="95" t="s">
        <v>69</v>
      </c>
      <c r="D138" s="96" t="s">
        <v>70</v>
      </c>
      <c r="E138" s="201"/>
      <c r="F138" s="201"/>
      <c r="G138" s="202">
        <f t="shared" si="4"/>
        <v>0</v>
      </c>
      <c r="H138" s="725" t="s">
        <v>71</v>
      </c>
      <c r="I138" s="201"/>
      <c r="J138" s="201"/>
      <c r="K138" s="203">
        <f t="shared" si="5"/>
        <v>0</v>
      </c>
      <c r="L138" s="727">
        <f>SUM(K138:K139)</f>
        <v>0</v>
      </c>
    </row>
    <row r="139" spans="1:12" s="93" customFormat="1" ht="15" customHeight="1" thickBot="1" x14ac:dyDescent="0.2">
      <c r="A139" s="722"/>
      <c r="B139" s="724"/>
      <c r="C139" s="97" t="s">
        <v>512</v>
      </c>
      <c r="D139" s="98" t="s">
        <v>72</v>
      </c>
      <c r="E139" s="207"/>
      <c r="F139" s="207"/>
      <c r="G139" s="205">
        <f t="shared" si="4"/>
        <v>0</v>
      </c>
      <c r="H139" s="726"/>
      <c r="I139" s="207"/>
      <c r="J139" s="207"/>
      <c r="K139" s="206">
        <f t="shared" si="5"/>
        <v>0</v>
      </c>
      <c r="L139" s="728"/>
    </row>
    <row r="140" spans="1:12" s="93" customFormat="1" ht="15" customHeight="1" thickTop="1" thickBot="1" x14ac:dyDescent="0.2">
      <c r="A140" s="733">
        <v>19</v>
      </c>
      <c r="B140" s="723" t="s">
        <v>378</v>
      </c>
      <c r="C140" s="95" t="s">
        <v>69</v>
      </c>
      <c r="D140" s="96" t="s">
        <v>70</v>
      </c>
      <c r="E140" s="201"/>
      <c r="F140" s="201"/>
      <c r="G140" s="202">
        <f t="shared" si="4"/>
        <v>0</v>
      </c>
      <c r="H140" s="725" t="s">
        <v>71</v>
      </c>
      <c r="I140" s="201"/>
      <c r="J140" s="201"/>
      <c r="K140" s="203">
        <f t="shared" si="5"/>
        <v>0</v>
      </c>
      <c r="L140" s="727">
        <f>SUM(K140:K141)</f>
        <v>0</v>
      </c>
    </row>
    <row r="141" spans="1:12" s="93" customFormat="1" ht="15" customHeight="1" thickTop="1" thickBot="1" x14ac:dyDescent="0.2">
      <c r="A141" s="733"/>
      <c r="B141" s="724"/>
      <c r="C141" s="97" t="s">
        <v>514</v>
      </c>
      <c r="D141" s="98" t="s">
        <v>72</v>
      </c>
      <c r="E141" s="207"/>
      <c r="F141" s="207"/>
      <c r="G141" s="205">
        <f t="shared" si="4"/>
        <v>0</v>
      </c>
      <c r="H141" s="726"/>
      <c r="I141" s="207"/>
      <c r="J141" s="207"/>
      <c r="K141" s="206">
        <f t="shared" si="5"/>
        <v>0</v>
      </c>
      <c r="L141" s="728"/>
    </row>
    <row r="142" spans="1:12" s="93" customFormat="1" ht="15" customHeight="1" thickTop="1" x14ac:dyDescent="0.15">
      <c r="A142" s="721">
        <v>20</v>
      </c>
      <c r="B142" s="723" t="s">
        <v>379</v>
      </c>
      <c r="C142" s="95" t="s">
        <v>69</v>
      </c>
      <c r="D142" s="96" t="s">
        <v>70</v>
      </c>
      <c r="E142" s="201"/>
      <c r="F142" s="201"/>
      <c r="G142" s="202">
        <f>E142+F142*12</f>
        <v>0</v>
      </c>
      <c r="H142" s="725" t="s">
        <v>71</v>
      </c>
      <c r="I142" s="201"/>
      <c r="J142" s="201"/>
      <c r="K142" s="203">
        <f>I142+J142*12</f>
        <v>0</v>
      </c>
      <c r="L142" s="727">
        <f>SUM(K142:K143)</f>
        <v>0</v>
      </c>
    </row>
    <row r="143" spans="1:12" s="93" customFormat="1" ht="15" customHeight="1" thickBot="1" x14ac:dyDescent="0.2">
      <c r="A143" s="722"/>
      <c r="B143" s="724"/>
      <c r="C143" s="99" t="s">
        <v>514</v>
      </c>
      <c r="D143" s="100" t="s">
        <v>72</v>
      </c>
      <c r="E143" s="204"/>
      <c r="F143" s="204"/>
      <c r="G143" s="205">
        <f>E143+F143*12</f>
        <v>0</v>
      </c>
      <c r="H143" s="734"/>
      <c r="I143" s="204"/>
      <c r="J143" s="204"/>
      <c r="K143" s="206">
        <f>I143+J143*12</f>
        <v>0</v>
      </c>
      <c r="L143" s="735"/>
    </row>
    <row r="144" spans="1:12" s="93" customFormat="1" ht="15" customHeight="1" thickTop="1" thickBot="1" x14ac:dyDescent="0.2">
      <c r="A144" s="751" t="s">
        <v>13</v>
      </c>
      <c r="B144" s="752"/>
      <c r="C144" s="95" t="s">
        <v>69</v>
      </c>
      <c r="D144" s="208" t="s">
        <v>70</v>
      </c>
      <c r="E144" s="951">
        <f>SUMPRODUCT((MOD(ROW(E$8:E$143),2)=0)*E$8:E$143)</f>
        <v>0</v>
      </c>
      <c r="F144" s="951">
        <f>SUMPRODUCT((MOD(ROW(F$8:F$143),2)=0)*F$8:F$143)</f>
        <v>0</v>
      </c>
      <c r="G144" s="952">
        <f>SUMPRODUCT((MOD(ROW(G$8:G$143),2)=0)*G$8:G$143)</f>
        <v>0</v>
      </c>
      <c r="H144" s="753" t="s">
        <v>71</v>
      </c>
      <c r="I144" s="951">
        <f>SUMPRODUCT((MOD(ROW(I$8:I$143),2)=0)*I$8:I$143)</f>
        <v>0</v>
      </c>
      <c r="J144" s="951">
        <f>SUMPRODUCT((MOD(ROW(J$8:J$143),2)=0)*J$8:J$143)</f>
        <v>0</v>
      </c>
      <c r="K144" s="953">
        <f>SUMPRODUCT((MOD(ROW(K$8:K$143),2)=0)*K$8:K$143)</f>
        <v>0</v>
      </c>
      <c r="L144" s="727">
        <f>SUM(K144:K145)</f>
        <v>0</v>
      </c>
    </row>
    <row r="145" spans="1:12" s="93" customFormat="1" ht="15" customHeight="1" thickTop="1" thickBot="1" x14ac:dyDescent="0.2">
      <c r="A145" s="751"/>
      <c r="B145" s="752"/>
      <c r="C145" s="99" t="s">
        <v>259</v>
      </c>
      <c r="D145" s="209" t="s">
        <v>72</v>
      </c>
      <c r="E145" s="954">
        <f>SUMPRODUCT((MOD(ROW(E$8:E$143),2)=1)*E$8:E$143)</f>
        <v>0</v>
      </c>
      <c r="F145" s="210">
        <f>SUMPRODUCT((MOD(ROW(F$8:F$143),2)=1)*F$8:F$143)</f>
        <v>0</v>
      </c>
      <c r="G145" s="211">
        <f>SUMPRODUCT((MOD(ROW(G$8:G$143),2)=1)*G$8:G$143)</f>
        <v>0</v>
      </c>
      <c r="H145" s="748"/>
      <c r="I145" s="954">
        <f>SUMPRODUCT((MOD(ROW(I$8:I$143),2)=1)*I$8:I$143)</f>
        <v>0</v>
      </c>
      <c r="J145" s="954">
        <f>SUMPRODUCT((MOD(ROW(J$8:J$143),2)=1)*J$8:J$143)</f>
        <v>0</v>
      </c>
      <c r="K145" s="954">
        <f>SUMPRODUCT((MOD(ROW(K$8:K$143),2)=1)*K$8:K$143)</f>
        <v>0</v>
      </c>
      <c r="L145" s="735"/>
    </row>
    <row r="146" spans="1:12" ht="13.5" customHeight="1" thickTop="1" x14ac:dyDescent="0.15">
      <c r="A146" s="212"/>
    </row>
    <row r="147" spans="1:12" ht="13.5" customHeight="1" x14ac:dyDescent="0.15">
      <c r="A147" s="212"/>
    </row>
  </sheetData>
  <mergeCells count="287">
    <mergeCell ref="A144:B145"/>
    <mergeCell ref="H144:H145"/>
    <mergeCell ref="L144:L145"/>
    <mergeCell ref="A140:A141"/>
    <mergeCell ref="B140:B141"/>
    <mergeCell ref="H140:H141"/>
    <mergeCell ref="L140:L141"/>
    <mergeCell ref="A142:A143"/>
    <mergeCell ref="B142:B143"/>
    <mergeCell ref="H142:H143"/>
    <mergeCell ref="L142:L143"/>
    <mergeCell ref="A136:A137"/>
    <mergeCell ref="B136:B137"/>
    <mergeCell ref="H136:H137"/>
    <mergeCell ref="L136:L137"/>
    <mergeCell ref="A138:A139"/>
    <mergeCell ref="B138:B139"/>
    <mergeCell ref="H138:H139"/>
    <mergeCell ref="L138:L139"/>
    <mergeCell ref="A132:A133"/>
    <mergeCell ref="B132:B133"/>
    <mergeCell ref="H132:H133"/>
    <mergeCell ref="L132:L133"/>
    <mergeCell ref="A134:A135"/>
    <mergeCell ref="B134:B135"/>
    <mergeCell ref="H134:H135"/>
    <mergeCell ref="L134:L135"/>
    <mergeCell ref="A128:A129"/>
    <mergeCell ref="B128:B129"/>
    <mergeCell ref="H128:H129"/>
    <mergeCell ref="L128:L129"/>
    <mergeCell ref="A130:A131"/>
    <mergeCell ref="B130:B131"/>
    <mergeCell ref="H130:H131"/>
    <mergeCell ref="L130:L131"/>
    <mergeCell ref="A124:A125"/>
    <mergeCell ref="B124:B125"/>
    <mergeCell ref="H124:H125"/>
    <mergeCell ref="L124:L125"/>
    <mergeCell ref="A126:A127"/>
    <mergeCell ref="B126:B127"/>
    <mergeCell ref="H126:H127"/>
    <mergeCell ref="L126:L127"/>
    <mergeCell ref="A120:A121"/>
    <mergeCell ref="B120:B121"/>
    <mergeCell ref="H120:H121"/>
    <mergeCell ref="L120:L121"/>
    <mergeCell ref="A122:A123"/>
    <mergeCell ref="B122:B123"/>
    <mergeCell ref="H122:H123"/>
    <mergeCell ref="L122:L123"/>
    <mergeCell ref="A116:A117"/>
    <mergeCell ref="B116:B117"/>
    <mergeCell ref="H116:H117"/>
    <mergeCell ref="L116:L117"/>
    <mergeCell ref="A118:A119"/>
    <mergeCell ref="B118:B119"/>
    <mergeCell ref="H118:H119"/>
    <mergeCell ref="L118:L119"/>
    <mergeCell ref="A112:A113"/>
    <mergeCell ref="B112:B113"/>
    <mergeCell ref="H112:H113"/>
    <mergeCell ref="L112:L113"/>
    <mergeCell ref="A114:A115"/>
    <mergeCell ref="B114:B115"/>
    <mergeCell ref="H114:H115"/>
    <mergeCell ref="L114:L115"/>
    <mergeCell ref="A108:A109"/>
    <mergeCell ref="B108:B109"/>
    <mergeCell ref="H108:H109"/>
    <mergeCell ref="L108:L109"/>
    <mergeCell ref="A110:A111"/>
    <mergeCell ref="B110:B111"/>
    <mergeCell ref="H110:H111"/>
    <mergeCell ref="L110:L111"/>
    <mergeCell ref="A103:B103"/>
    <mergeCell ref="A104:A105"/>
    <mergeCell ref="B104:B105"/>
    <mergeCell ref="H104:H105"/>
    <mergeCell ref="L104:L105"/>
    <mergeCell ref="A106:A107"/>
    <mergeCell ref="B106:B107"/>
    <mergeCell ref="H106:H107"/>
    <mergeCell ref="L106:L107"/>
    <mergeCell ref="A98:A99"/>
    <mergeCell ref="B98:B99"/>
    <mergeCell ref="H98:H99"/>
    <mergeCell ref="L98:L99"/>
    <mergeCell ref="A100:A101"/>
    <mergeCell ref="B100:B101"/>
    <mergeCell ref="H100:H101"/>
    <mergeCell ref="L100:L101"/>
    <mergeCell ref="A94:A95"/>
    <mergeCell ref="B94:B95"/>
    <mergeCell ref="H94:H95"/>
    <mergeCell ref="L94:L95"/>
    <mergeCell ref="A96:A97"/>
    <mergeCell ref="B96:B97"/>
    <mergeCell ref="H96:H97"/>
    <mergeCell ref="L96:L97"/>
    <mergeCell ref="A90:A91"/>
    <mergeCell ref="B90:B91"/>
    <mergeCell ref="H90:H91"/>
    <mergeCell ref="L90:L91"/>
    <mergeCell ref="A92:A93"/>
    <mergeCell ref="B92:B93"/>
    <mergeCell ref="H92:H93"/>
    <mergeCell ref="L92:L93"/>
    <mergeCell ref="A86:A87"/>
    <mergeCell ref="B86:B87"/>
    <mergeCell ref="H86:H87"/>
    <mergeCell ref="L86:L87"/>
    <mergeCell ref="A88:A89"/>
    <mergeCell ref="B88:B89"/>
    <mergeCell ref="H88:H89"/>
    <mergeCell ref="L88:L89"/>
    <mergeCell ref="A82:A83"/>
    <mergeCell ref="B82:B83"/>
    <mergeCell ref="H82:H83"/>
    <mergeCell ref="L82:L83"/>
    <mergeCell ref="A84:A85"/>
    <mergeCell ref="B84:B85"/>
    <mergeCell ref="H84:H85"/>
    <mergeCell ref="L84:L85"/>
    <mergeCell ref="A78:A79"/>
    <mergeCell ref="B78:B79"/>
    <mergeCell ref="H78:H79"/>
    <mergeCell ref="L78:L79"/>
    <mergeCell ref="A80:A81"/>
    <mergeCell ref="B80:B81"/>
    <mergeCell ref="H80:H81"/>
    <mergeCell ref="L80:L81"/>
    <mergeCell ref="A74:A75"/>
    <mergeCell ref="B74:B75"/>
    <mergeCell ref="H74:H75"/>
    <mergeCell ref="L74:L75"/>
    <mergeCell ref="A76:A77"/>
    <mergeCell ref="B76:B77"/>
    <mergeCell ref="H76:H77"/>
    <mergeCell ref="L76:L77"/>
    <mergeCell ref="A70:A71"/>
    <mergeCell ref="B70:B71"/>
    <mergeCell ref="H70:H71"/>
    <mergeCell ref="L70:L71"/>
    <mergeCell ref="A72:A73"/>
    <mergeCell ref="B72:B73"/>
    <mergeCell ref="H72:H73"/>
    <mergeCell ref="L72:L73"/>
    <mergeCell ref="A66:A67"/>
    <mergeCell ref="B66:B67"/>
    <mergeCell ref="H66:H67"/>
    <mergeCell ref="L66:L67"/>
    <mergeCell ref="A68:A69"/>
    <mergeCell ref="B68:B69"/>
    <mergeCell ref="H68:H69"/>
    <mergeCell ref="L68:L69"/>
    <mergeCell ref="A62:A63"/>
    <mergeCell ref="B62:B63"/>
    <mergeCell ref="H62:H63"/>
    <mergeCell ref="L62:L63"/>
    <mergeCell ref="A64:A65"/>
    <mergeCell ref="B64:B65"/>
    <mergeCell ref="H64:H65"/>
    <mergeCell ref="L64:L65"/>
    <mergeCell ref="A58:A59"/>
    <mergeCell ref="B58:B59"/>
    <mergeCell ref="H58:H59"/>
    <mergeCell ref="L58:L59"/>
    <mergeCell ref="A60:A61"/>
    <mergeCell ref="B60:B61"/>
    <mergeCell ref="H60:H61"/>
    <mergeCell ref="L60:L61"/>
    <mergeCell ref="A54:A55"/>
    <mergeCell ref="B54:B55"/>
    <mergeCell ref="H54:H55"/>
    <mergeCell ref="L54:L55"/>
    <mergeCell ref="A56:A57"/>
    <mergeCell ref="B56:B57"/>
    <mergeCell ref="H56:H57"/>
    <mergeCell ref="L56:L57"/>
    <mergeCell ref="A50:A51"/>
    <mergeCell ref="B50:B51"/>
    <mergeCell ref="H50:H51"/>
    <mergeCell ref="L50:L51"/>
    <mergeCell ref="A52:A53"/>
    <mergeCell ref="B52:B53"/>
    <mergeCell ref="H52:H53"/>
    <mergeCell ref="L52:L53"/>
    <mergeCell ref="A46:A47"/>
    <mergeCell ref="B46:B47"/>
    <mergeCell ref="H46:H47"/>
    <mergeCell ref="L46:L47"/>
    <mergeCell ref="A48:A49"/>
    <mergeCell ref="B48:B49"/>
    <mergeCell ref="H48:H49"/>
    <mergeCell ref="L48:L49"/>
    <mergeCell ref="A42:A43"/>
    <mergeCell ref="B42:B43"/>
    <mergeCell ref="H42:H43"/>
    <mergeCell ref="L42:L43"/>
    <mergeCell ref="A44:A45"/>
    <mergeCell ref="B44:B45"/>
    <mergeCell ref="H44:H45"/>
    <mergeCell ref="L44:L45"/>
    <mergeCell ref="A38:A39"/>
    <mergeCell ref="B38:B39"/>
    <mergeCell ref="H38:H39"/>
    <mergeCell ref="L38:L39"/>
    <mergeCell ref="A40:A41"/>
    <mergeCell ref="B40:B41"/>
    <mergeCell ref="H40:H41"/>
    <mergeCell ref="L40:L41"/>
    <mergeCell ref="A34:A35"/>
    <mergeCell ref="B34:B35"/>
    <mergeCell ref="H34:H35"/>
    <mergeCell ref="L34:L35"/>
    <mergeCell ref="A36:A37"/>
    <mergeCell ref="B36:B37"/>
    <mergeCell ref="H36:H37"/>
    <mergeCell ref="L36:L37"/>
    <mergeCell ref="A30:A31"/>
    <mergeCell ref="B30:B31"/>
    <mergeCell ref="H30:H31"/>
    <mergeCell ref="L30:L31"/>
    <mergeCell ref="A32:A33"/>
    <mergeCell ref="B32:B33"/>
    <mergeCell ref="H32:H33"/>
    <mergeCell ref="L32:L33"/>
    <mergeCell ref="A26:A27"/>
    <mergeCell ref="B26:B27"/>
    <mergeCell ref="H26:H27"/>
    <mergeCell ref="L26:L27"/>
    <mergeCell ref="A28:A29"/>
    <mergeCell ref="B28:B29"/>
    <mergeCell ref="H28:H29"/>
    <mergeCell ref="L28:L29"/>
    <mergeCell ref="A22:A23"/>
    <mergeCell ref="B22:B23"/>
    <mergeCell ref="H22:H23"/>
    <mergeCell ref="L22:L23"/>
    <mergeCell ref="A24:A25"/>
    <mergeCell ref="B24:B25"/>
    <mergeCell ref="H24:H25"/>
    <mergeCell ref="L24:L25"/>
    <mergeCell ref="A18:A19"/>
    <mergeCell ref="B18:B19"/>
    <mergeCell ref="H18:H19"/>
    <mergeCell ref="L18:L19"/>
    <mergeCell ref="A20:A21"/>
    <mergeCell ref="B20:B21"/>
    <mergeCell ref="H20:H21"/>
    <mergeCell ref="L20:L21"/>
    <mergeCell ref="A14:A15"/>
    <mergeCell ref="B14:B15"/>
    <mergeCell ref="H14:H15"/>
    <mergeCell ref="L14:L15"/>
    <mergeCell ref="A16:A17"/>
    <mergeCell ref="B16:B17"/>
    <mergeCell ref="H16:H17"/>
    <mergeCell ref="L16:L17"/>
    <mergeCell ref="A10:A11"/>
    <mergeCell ref="B10:B11"/>
    <mergeCell ref="H10:H11"/>
    <mergeCell ref="L10:L11"/>
    <mergeCell ref="A12:A13"/>
    <mergeCell ref="B12:B13"/>
    <mergeCell ref="H12:H13"/>
    <mergeCell ref="L12:L13"/>
    <mergeCell ref="I5:I6"/>
    <mergeCell ref="J5:J6"/>
    <mergeCell ref="K5:K6"/>
    <mergeCell ref="L5:L6"/>
    <mergeCell ref="A7:B7"/>
    <mergeCell ref="A8:A9"/>
    <mergeCell ref="B8:B9"/>
    <mergeCell ref="H8:H9"/>
    <mergeCell ref="L8:L9"/>
    <mergeCell ref="A4:A6"/>
    <mergeCell ref="B4:B6"/>
    <mergeCell ref="C4:C6"/>
    <mergeCell ref="D4:G4"/>
    <mergeCell ref="H4:L4"/>
    <mergeCell ref="D5:D6"/>
    <mergeCell ref="E5:E6"/>
    <mergeCell ref="F5:F6"/>
    <mergeCell ref="G5:G6"/>
    <mergeCell ref="H5:H6"/>
  </mergeCells>
  <phoneticPr fontId="1"/>
  <pageMargins left="1.0629921259842521" right="0.19685039370078741" top="0.39370078740157483" bottom="0.78740157480314965" header="0.51181102362204722" footer="0.39370078740157483"/>
  <pageSetup paperSize="8" scale="76" orientation="portrait" r:id="rId1"/>
  <headerFooter alignWithMargins="0">
    <oddFooter>&amp;L注：エネルギー料金の計算に当たっては、基本料金の増加分も計上して下さい（12か月分)。
注：初年度のエネルギー料金は、所有権移転月に応じて要求水準書に示す標準提供条件を勘案し、適切に算出してください。</oddFooter>
  </headerFooter>
  <rowBreaks count="1" manualBreakCount="1">
    <brk id="10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Zeros="0" view="pageBreakPreview" zoomScale="75" zoomScaleNormal="100" zoomScaleSheetLayoutView="75" workbookViewId="0">
      <selection activeCell="M44" sqref="M44"/>
    </sheetView>
  </sheetViews>
  <sheetFormatPr defaultColWidth="6.75" defaultRowHeight="13.5" customHeight="1" x14ac:dyDescent="0.15"/>
  <cols>
    <col min="1" max="1" width="12.125" style="93" customWidth="1"/>
    <col min="2" max="25" width="8.625" style="197" customWidth="1"/>
    <col min="26" max="16384" width="6.75" style="197"/>
  </cols>
  <sheetData>
    <row r="1" spans="1:25" ht="13.5" customHeight="1" x14ac:dyDescent="0.15">
      <c r="A1" s="101" t="s">
        <v>286</v>
      </c>
      <c r="B1" s="107"/>
      <c r="C1" s="107"/>
      <c r="D1" s="107"/>
      <c r="E1" s="521" t="s">
        <v>251</v>
      </c>
      <c r="F1" s="213"/>
      <c r="H1" s="609" t="s">
        <v>252</v>
      </c>
      <c r="I1" s="756"/>
      <c r="J1" s="757"/>
      <c r="K1" s="107"/>
      <c r="L1" s="214"/>
      <c r="M1" s="214"/>
      <c r="N1" s="215"/>
      <c r="O1" s="107"/>
      <c r="P1" s="107"/>
      <c r="Q1" s="107"/>
      <c r="R1" s="107"/>
      <c r="Y1" s="216" t="s">
        <v>247</v>
      </c>
    </row>
    <row r="2" spans="1:25" ht="13.5" customHeight="1" thickBot="1" x14ac:dyDescent="0.2">
      <c r="A2" s="101" t="s">
        <v>460</v>
      </c>
      <c r="L2" s="198" t="s">
        <v>461</v>
      </c>
    </row>
    <row r="3" spans="1:25" ht="13.5" customHeight="1" thickTop="1" thickBot="1" x14ac:dyDescent="0.2">
      <c r="A3" s="217"/>
      <c r="B3" s="758" t="s">
        <v>73</v>
      </c>
      <c r="C3" s="759"/>
      <c r="D3" s="759"/>
      <c r="E3" s="759"/>
      <c r="F3" s="760"/>
      <c r="G3" s="758" t="s">
        <v>69</v>
      </c>
      <c r="H3" s="759"/>
      <c r="I3" s="759"/>
      <c r="J3" s="759"/>
      <c r="K3" s="759"/>
      <c r="L3" s="759"/>
      <c r="M3" s="759"/>
      <c r="N3" s="760"/>
      <c r="O3" s="761" t="s">
        <v>259</v>
      </c>
      <c r="P3" s="762"/>
      <c r="Q3" s="762"/>
      <c r="R3" s="763"/>
      <c r="S3" s="774" t="s">
        <v>74</v>
      </c>
    </row>
    <row r="4" spans="1:25" ht="13.5" customHeight="1" thickTop="1" x14ac:dyDescent="0.15">
      <c r="A4" s="218"/>
      <c r="B4" s="777" t="s">
        <v>260</v>
      </c>
      <c r="C4" s="778"/>
      <c r="D4" s="778" t="s">
        <v>75</v>
      </c>
      <c r="E4" s="781" t="s">
        <v>203</v>
      </c>
      <c r="F4" s="782"/>
      <c r="G4" s="781" t="s">
        <v>202</v>
      </c>
      <c r="H4" s="783"/>
      <c r="I4" s="783"/>
      <c r="J4" s="782"/>
      <c r="K4" s="781" t="s">
        <v>201</v>
      </c>
      <c r="L4" s="783"/>
      <c r="M4" s="783"/>
      <c r="N4" s="782"/>
      <c r="O4" s="781" t="s">
        <v>200</v>
      </c>
      <c r="P4" s="783"/>
      <c r="Q4" s="783"/>
      <c r="R4" s="782"/>
      <c r="S4" s="775"/>
    </row>
    <row r="5" spans="1:25" ht="13.5" customHeight="1" x14ac:dyDescent="0.15">
      <c r="A5" s="218"/>
      <c r="B5" s="779"/>
      <c r="C5" s="780"/>
      <c r="D5" s="780"/>
      <c r="E5" s="784" t="s">
        <v>199</v>
      </c>
      <c r="F5" s="785"/>
      <c r="G5" s="786" t="s">
        <v>261</v>
      </c>
      <c r="H5" s="787"/>
      <c r="I5" s="789" t="s">
        <v>197</v>
      </c>
      <c r="J5" s="790"/>
      <c r="K5" s="786" t="s">
        <v>262</v>
      </c>
      <c r="L5" s="787"/>
      <c r="M5" s="789" t="s">
        <v>197</v>
      </c>
      <c r="N5" s="790"/>
      <c r="O5" s="786" t="s">
        <v>198</v>
      </c>
      <c r="P5" s="787"/>
      <c r="Q5" s="789" t="s">
        <v>197</v>
      </c>
      <c r="R5" s="790"/>
      <c r="S5" s="775"/>
    </row>
    <row r="6" spans="1:25" ht="13.5" customHeight="1" x14ac:dyDescent="0.15">
      <c r="A6" s="218"/>
      <c r="B6" s="779"/>
      <c r="C6" s="780"/>
      <c r="D6" s="780"/>
      <c r="E6" s="781"/>
      <c r="F6" s="782"/>
      <c r="G6" s="781"/>
      <c r="H6" s="788"/>
      <c r="I6" s="791"/>
      <c r="J6" s="792"/>
      <c r="K6" s="781"/>
      <c r="L6" s="788"/>
      <c r="M6" s="791"/>
      <c r="N6" s="792"/>
      <c r="O6" s="781"/>
      <c r="P6" s="788"/>
      <c r="Q6" s="791"/>
      <c r="R6" s="792"/>
      <c r="S6" s="775"/>
    </row>
    <row r="7" spans="1:25" ht="13.5" customHeight="1" thickBot="1" x14ac:dyDescent="0.2">
      <c r="A7" s="219"/>
      <c r="B7" s="220" t="s">
        <v>76</v>
      </c>
      <c r="C7" s="221" t="s">
        <v>77</v>
      </c>
      <c r="D7" s="221" t="s">
        <v>78</v>
      </c>
      <c r="E7" s="220" t="s">
        <v>76</v>
      </c>
      <c r="F7" s="222" t="s">
        <v>77</v>
      </c>
      <c r="G7" s="600" t="s">
        <v>76</v>
      </c>
      <c r="H7" s="109" t="s">
        <v>77</v>
      </c>
      <c r="I7" s="109" t="s">
        <v>76</v>
      </c>
      <c r="J7" s="611" t="s">
        <v>77</v>
      </c>
      <c r="K7" s="600" t="s">
        <v>76</v>
      </c>
      <c r="L7" s="109" t="s">
        <v>77</v>
      </c>
      <c r="M7" s="109" t="s">
        <v>76</v>
      </c>
      <c r="N7" s="223" t="s">
        <v>77</v>
      </c>
      <c r="O7" s="600" t="s">
        <v>76</v>
      </c>
      <c r="P7" s="109" t="s">
        <v>77</v>
      </c>
      <c r="Q7" s="109" t="s">
        <v>76</v>
      </c>
      <c r="R7" s="611" t="s">
        <v>77</v>
      </c>
      <c r="S7" s="776"/>
    </row>
    <row r="8" spans="1:25" ht="13.5" customHeight="1" thickTop="1" x14ac:dyDescent="0.15">
      <c r="A8" s="224" t="s">
        <v>79</v>
      </c>
      <c r="B8" s="225"/>
      <c r="C8" s="226"/>
      <c r="D8" s="226"/>
      <c r="E8" s="225"/>
      <c r="F8" s="227"/>
      <c r="G8" s="225"/>
      <c r="H8" s="226"/>
      <c r="I8" s="226"/>
      <c r="J8" s="226"/>
      <c r="K8" s="225"/>
      <c r="L8" s="226"/>
      <c r="M8" s="226"/>
      <c r="N8" s="226"/>
      <c r="O8" s="225"/>
      <c r="P8" s="226"/>
      <c r="Q8" s="226"/>
      <c r="R8" s="226"/>
      <c r="S8" s="228"/>
    </row>
    <row r="9" spans="1:25" ht="13.5" customHeight="1" x14ac:dyDescent="0.15">
      <c r="A9" s="229"/>
      <c r="B9" s="230"/>
      <c r="C9" s="231"/>
      <c r="D9" s="232"/>
      <c r="E9" s="233">
        <f t="shared" ref="E9:E18" si="0">+B9*D9</f>
        <v>0</v>
      </c>
      <c r="F9" s="234">
        <f t="shared" ref="F9:F18" si="1">+C9*D9</f>
        <v>0</v>
      </c>
      <c r="G9" s="235"/>
      <c r="H9" s="236"/>
      <c r="I9" s="237">
        <f>+G9*$D9</f>
        <v>0</v>
      </c>
      <c r="J9" s="238">
        <f t="shared" ref="I9:J18" si="2">+H9*$D9</f>
        <v>0</v>
      </c>
      <c r="K9" s="239"/>
      <c r="L9" s="240"/>
      <c r="M9" s="241">
        <f t="shared" ref="M9:N18" si="3">+K9*$D9</f>
        <v>0</v>
      </c>
      <c r="N9" s="242">
        <f t="shared" si="3"/>
        <v>0</v>
      </c>
      <c r="O9" s="230"/>
      <c r="P9" s="243"/>
      <c r="Q9" s="244">
        <f t="shared" ref="Q9:R18" si="4">+O9*$D9</f>
        <v>0</v>
      </c>
      <c r="R9" s="234">
        <f t="shared" si="4"/>
        <v>0</v>
      </c>
      <c r="S9" s="245"/>
    </row>
    <row r="10" spans="1:25" ht="13.5" customHeight="1" x14ac:dyDescent="0.15">
      <c r="A10" s="229"/>
      <c r="B10" s="230"/>
      <c r="C10" s="231"/>
      <c r="D10" s="232"/>
      <c r="E10" s="233">
        <f t="shared" si="0"/>
        <v>0</v>
      </c>
      <c r="F10" s="234">
        <f t="shared" si="1"/>
        <v>0</v>
      </c>
      <c r="G10" s="235"/>
      <c r="H10" s="236"/>
      <c r="I10" s="237">
        <f t="shared" si="2"/>
        <v>0</v>
      </c>
      <c r="J10" s="238">
        <f t="shared" si="2"/>
        <v>0</v>
      </c>
      <c r="K10" s="239"/>
      <c r="L10" s="240"/>
      <c r="M10" s="241">
        <f t="shared" si="3"/>
        <v>0</v>
      </c>
      <c r="N10" s="242">
        <f t="shared" si="3"/>
        <v>0</v>
      </c>
      <c r="O10" s="230"/>
      <c r="P10" s="243"/>
      <c r="Q10" s="244">
        <f t="shared" si="4"/>
        <v>0</v>
      </c>
      <c r="R10" s="234">
        <f t="shared" si="4"/>
        <v>0</v>
      </c>
      <c r="S10" s="245"/>
    </row>
    <row r="11" spans="1:25" ht="13.5" customHeight="1" x14ac:dyDescent="0.15">
      <c r="A11" s="229"/>
      <c r="B11" s="230"/>
      <c r="C11" s="231"/>
      <c r="D11" s="232"/>
      <c r="E11" s="233">
        <f t="shared" si="0"/>
        <v>0</v>
      </c>
      <c r="F11" s="234">
        <f t="shared" si="1"/>
        <v>0</v>
      </c>
      <c r="G11" s="235"/>
      <c r="H11" s="236"/>
      <c r="I11" s="237">
        <f t="shared" si="2"/>
        <v>0</v>
      </c>
      <c r="J11" s="238">
        <f t="shared" si="2"/>
        <v>0</v>
      </c>
      <c r="K11" s="239"/>
      <c r="L11" s="240"/>
      <c r="M11" s="241">
        <f t="shared" si="3"/>
        <v>0</v>
      </c>
      <c r="N11" s="242">
        <f t="shared" si="3"/>
        <v>0</v>
      </c>
      <c r="O11" s="230"/>
      <c r="P11" s="243"/>
      <c r="Q11" s="244">
        <f t="shared" si="4"/>
        <v>0</v>
      </c>
      <c r="R11" s="234">
        <f t="shared" si="4"/>
        <v>0</v>
      </c>
      <c r="S11" s="245"/>
    </row>
    <row r="12" spans="1:25" ht="13.5" customHeight="1" x14ac:dyDescent="0.15">
      <c r="A12" s="229"/>
      <c r="B12" s="230"/>
      <c r="C12" s="231"/>
      <c r="D12" s="232"/>
      <c r="E12" s="233">
        <f t="shared" si="0"/>
        <v>0</v>
      </c>
      <c r="F12" s="234">
        <f t="shared" si="1"/>
        <v>0</v>
      </c>
      <c r="G12" s="235"/>
      <c r="H12" s="236"/>
      <c r="I12" s="237">
        <f t="shared" si="2"/>
        <v>0</v>
      </c>
      <c r="J12" s="238">
        <f t="shared" si="2"/>
        <v>0</v>
      </c>
      <c r="K12" s="239"/>
      <c r="L12" s="240"/>
      <c r="M12" s="241">
        <f t="shared" si="3"/>
        <v>0</v>
      </c>
      <c r="N12" s="242">
        <f t="shared" si="3"/>
        <v>0</v>
      </c>
      <c r="O12" s="230"/>
      <c r="P12" s="243"/>
      <c r="Q12" s="244">
        <f t="shared" si="4"/>
        <v>0</v>
      </c>
      <c r="R12" s="234">
        <f t="shared" si="4"/>
        <v>0</v>
      </c>
      <c r="S12" s="245"/>
    </row>
    <row r="13" spans="1:25" ht="13.5" customHeight="1" x14ac:dyDescent="0.15">
      <c r="A13" s="229"/>
      <c r="B13" s="230"/>
      <c r="C13" s="231"/>
      <c r="D13" s="232"/>
      <c r="E13" s="233">
        <f t="shared" si="0"/>
        <v>0</v>
      </c>
      <c r="F13" s="234">
        <f t="shared" si="1"/>
        <v>0</v>
      </c>
      <c r="G13" s="235"/>
      <c r="H13" s="236"/>
      <c r="I13" s="237">
        <f t="shared" si="2"/>
        <v>0</v>
      </c>
      <c r="J13" s="238">
        <f t="shared" si="2"/>
        <v>0</v>
      </c>
      <c r="K13" s="239"/>
      <c r="L13" s="240"/>
      <c r="M13" s="241">
        <f t="shared" si="3"/>
        <v>0</v>
      </c>
      <c r="N13" s="242">
        <f t="shared" si="3"/>
        <v>0</v>
      </c>
      <c r="O13" s="230"/>
      <c r="P13" s="243"/>
      <c r="Q13" s="244">
        <f t="shared" si="4"/>
        <v>0</v>
      </c>
      <c r="R13" s="234">
        <f t="shared" si="4"/>
        <v>0</v>
      </c>
      <c r="S13" s="245"/>
    </row>
    <row r="14" spans="1:25" ht="13.5" customHeight="1" x14ac:dyDescent="0.15">
      <c r="A14" s="229"/>
      <c r="B14" s="230"/>
      <c r="C14" s="231"/>
      <c r="D14" s="232"/>
      <c r="E14" s="233">
        <f t="shared" si="0"/>
        <v>0</v>
      </c>
      <c r="F14" s="234">
        <f t="shared" si="1"/>
        <v>0</v>
      </c>
      <c r="G14" s="235"/>
      <c r="H14" s="236"/>
      <c r="I14" s="237">
        <f t="shared" si="2"/>
        <v>0</v>
      </c>
      <c r="J14" s="238">
        <f t="shared" si="2"/>
        <v>0</v>
      </c>
      <c r="K14" s="239"/>
      <c r="L14" s="240"/>
      <c r="M14" s="241">
        <f t="shared" si="3"/>
        <v>0</v>
      </c>
      <c r="N14" s="242">
        <f t="shared" si="3"/>
        <v>0</v>
      </c>
      <c r="O14" s="230"/>
      <c r="P14" s="243"/>
      <c r="Q14" s="244">
        <f t="shared" si="4"/>
        <v>0</v>
      </c>
      <c r="R14" s="234">
        <f t="shared" si="4"/>
        <v>0</v>
      </c>
      <c r="S14" s="245"/>
    </row>
    <row r="15" spans="1:25" ht="13.5" customHeight="1" x14ac:dyDescent="0.15">
      <c r="A15" s="229"/>
      <c r="B15" s="230"/>
      <c r="C15" s="231"/>
      <c r="D15" s="232"/>
      <c r="E15" s="233">
        <f t="shared" si="0"/>
        <v>0</v>
      </c>
      <c r="F15" s="234">
        <f t="shared" si="1"/>
        <v>0</v>
      </c>
      <c r="G15" s="235"/>
      <c r="H15" s="236"/>
      <c r="I15" s="237">
        <f t="shared" si="2"/>
        <v>0</v>
      </c>
      <c r="J15" s="238">
        <f t="shared" si="2"/>
        <v>0</v>
      </c>
      <c r="K15" s="239"/>
      <c r="L15" s="240"/>
      <c r="M15" s="241">
        <f t="shared" si="3"/>
        <v>0</v>
      </c>
      <c r="N15" s="242">
        <f t="shared" si="3"/>
        <v>0</v>
      </c>
      <c r="O15" s="230"/>
      <c r="P15" s="243"/>
      <c r="Q15" s="244">
        <f t="shared" si="4"/>
        <v>0</v>
      </c>
      <c r="R15" s="234">
        <f t="shared" si="4"/>
        <v>0</v>
      </c>
      <c r="S15" s="246"/>
    </row>
    <row r="16" spans="1:25" ht="13.5" customHeight="1" x14ac:dyDescent="0.15">
      <c r="A16" s="229"/>
      <c r="B16" s="230"/>
      <c r="C16" s="231"/>
      <c r="D16" s="232"/>
      <c r="E16" s="233">
        <f t="shared" si="0"/>
        <v>0</v>
      </c>
      <c r="F16" s="234">
        <f t="shared" si="1"/>
        <v>0</v>
      </c>
      <c r="G16" s="235"/>
      <c r="H16" s="236"/>
      <c r="I16" s="237">
        <f t="shared" si="2"/>
        <v>0</v>
      </c>
      <c r="J16" s="238">
        <f t="shared" si="2"/>
        <v>0</v>
      </c>
      <c r="K16" s="239"/>
      <c r="L16" s="240"/>
      <c r="M16" s="241">
        <f t="shared" si="3"/>
        <v>0</v>
      </c>
      <c r="N16" s="242">
        <f t="shared" si="3"/>
        <v>0</v>
      </c>
      <c r="O16" s="230"/>
      <c r="P16" s="243"/>
      <c r="Q16" s="244">
        <f t="shared" si="4"/>
        <v>0</v>
      </c>
      <c r="R16" s="234">
        <f t="shared" si="4"/>
        <v>0</v>
      </c>
      <c r="S16" s="245"/>
    </row>
    <row r="17" spans="1:19" ht="13.5" customHeight="1" x14ac:dyDescent="0.15">
      <c r="A17" s="229"/>
      <c r="B17" s="230"/>
      <c r="C17" s="231"/>
      <c r="D17" s="232"/>
      <c r="E17" s="233">
        <f t="shared" si="0"/>
        <v>0</v>
      </c>
      <c r="F17" s="234">
        <f t="shared" si="1"/>
        <v>0</v>
      </c>
      <c r="G17" s="235"/>
      <c r="H17" s="236"/>
      <c r="I17" s="237">
        <f t="shared" si="2"/>
        <v>0</v>
      </c>
      <c r="J17" s="238">
        <f t="shared" si="2"/>
        <v>0</v>
      </c>
      <c r="K17" s="239"/>
      <c r="L17" s="240"/>
      <c r="M17" s="241">
        <f t="shared" si="3"/>
        <v>0</v>
      </c>
      <c r="N17" s="242">
        <f t="shared" si="3"/>
        <v>0</v>
      </c>
      <c r="O17" s="230"/>
      <c r="P17" s="243"/>
      <c r="Q17" s="244">
        <f t="shared" si="4"/>
        <v>0</v>
      </c>
      <c r="R17" s="234">
        <f t="shared" si="4"/>
        <v>0</v>
      </c>
      <c r="S17" s="245"/>
    </row>
    <row r="18" spans="1:19" ht="13.5" customHeight="1" x14ac:dyDescent="0.15">
      <c r="A18" s="229"/>
      <c r="B18" s="230"/>
      <c r="C18" s="231"/>
      <c r="D18" s="232"/>
      <c r="E18" s="233">
        <f t="shared" si="0"/>
        <v>0</v>
      </c>
      <c r="F18" s="234">
        <f t="shared" si="1"/>
        <v>0</v>
      </c>
      <c r="G18" s="235"/>
      <c r="H18" s="236"/>
      <c r="I18" s="237">
        <f t="shared" si="2"/>
        <v>0</v>
      </c>
      <c r="J18" s="238">
        <f t="shared" si="2"/>
        <v>0</v>
      </c>
      <c r="K18" s="239"/>
      <c r="L18" s="240"/>
      <c r="M18" s="241">
        <f t="shared" si="3"/>
        <v>0</v>
      </c>
      <c r="N18" s="242">
        <f t="shared" si="3"/>
        <v>0</v>
      </c>
      <c r="O18" s="230"/>
      <c r="P18" s="243"/>
      <c r="Q18" s="244">
        <f t="shared" si="4"/>
        <v>0</v>
      </c>
      <c r="R18" s="234">
        <f t="shared" si="4"/>
        <v>0</v>
      </c>
      <c r="S18" s="246"/>
    </row>
    <row r="19" spans="1:19" ht="13.5" customHeight="1" thickBot="1" x14ac:dyDescent="0.2">
      <c r="A19" s="247" t="s">
        <v>80</v>
      </c>
      <c r="B19" s="248"/>
      <c r="C19" s="249"/>
      <c r="D19" s="221">
        <f>SUM(D9:D18)</f>
        <v>0</v>
      </c>
      <c r="E19" s="250">
        <f>SUM(E9:E18)</f>
        <v>0</v>
      </c>
      <c r="F19" s="251">
        <f>SUM(F9:F18)</f>
        <v>0</v>
      </c>
      <c r="G19" s="248"/>
      <c r="H19" s="249"/>
      <c r="I19" s="252">
        <f>SUM(I9:I18)</f>
        <v>0</v>
      </c>
      <c r="J19" s="253">
        <f>SUM(J9:J18)</f>
        <v>0</v>
      </c>
      <c r="K19" s="254"/>
      <c r="L19" s="255"/>
      <c r="M19" s="256">
        <f>SUM(M9:M18)</f>
        <v>0</v>
      </c>
      <c r="N19" s="257">
        <f>SUM(N9:N18)</f>
        <v>0</v>
      </c>
      <c r="O19" s="258"/>
      <c r="P19" s="259"/>
      <c r="Q19" s="260">
        <f>SUM(Q9:Q18)</f>
        <v>0</v>
      </c>
      <c r="R19" s="251">
        <f>SUM(R9:R18)</f>
        <v>0</v>
      </c>
      <c r="S19" s="246"/>
    </row>
    <row r="20" spans="1:19" ht="13.5" customHeight="1" thickTop="1" x14ac:dyDescent="0.15">
      <c r="A20" s="261" t="s">
        <v>263</v>
      </c>
      <c r="B20" s="262"/>
      <c r="C20" s="263"/>
      <c r="D20" s="263"/>
      <c r="E20" s="592"/>
      <c r="F20" s="612"/>
      <c r="G20" s="225"/>
      <c r="H20" s="226"/>
      <c r="I20" s="226"/>
      <c r="J20" s="226"/>
      <c r="K20" s="264"/>
      <c r="L20" s="265"/>
      <c r="M20" s="265"/>
      <c r="N20" s="265"/>
      <c r="O20" s="225"/>
      <c r="P20" s="226"/>
      <c r="Q20" s="226"/>
      <c r="R20" s="226"/>
      <c r="S20" s="228"/>
    </row>
    <row r="21" spans="1:19" ht="13.5" customHeight="1" x14ac:dyDescent="0.15">
      <c r="A21" s="229"/>
      <c r="B21" s="230"/>
      <c r="C21" s="231"/>
      <c r="D21" s="232"/>
      <c r="E21" s="233">
        <f t="shared" ref="E21:E30" si="5">+B21*D21</f>
        <v>0</v>
      </c>
      <c r="F21" s="234">
        <f t="shared" ref="F21:F30" si="6">+C21*D21</f>
        <v>0</v>
      </c>
      <c r="G21" s="239"/>
      <c r="H21" s="266"/>
      <c r="I21" s="241">
        <f t="shared" ref="I21:I30" si="7">+D21*G21</f>
        <v>0</v>
      </c>
      <c r="J21" s="242">
        <f t="shared" ref="J21:J30" si="8">+D21*H21</f>
        <v>0</v>
      </c>
      <c r="K21" s="239"/>
      <c r="L21" s="266"/>
      <c r="M21" s="241">
        <f t="shared" ref="M21:N30" si="9">+K21*$D21</f>
        <v>0</v>
      </c>
      <c r="N21" s="242">
        <f t="shared" si="9"/>
        <v>0</v>
      </c>
      <c r="O21" s="267"/>
      <c r="P21" s="268"/>
      <c r="Q21" s="269"/>
      <c r="R21" s="270"/>
      <c r="S21" s="608"/>
    </row>
    <row r="22" spans="1:19" ht="13.5" customHeight="1" x14ac:dyDescent="0.15">
      <c r="A22" s="229"/>
      <c r="B22" s="230"/>
      <c r="C22" s="231"/>
      <c r="D22" s="232"/>
      <c r="E22" s="233">
        <f t="shared" si="5"/>
        <v>0</v>
      </c>
      <c r="F22" s="234">
        <f t="shared" si="6"/>
        <v>0</v>
      </c>
      <c r="G22" s="239"/>
      <c r="H22" s="266"/>
      <c r="I22" s="241">
        <f t="shared" si="7"/>
        <v>0</v>
      </c>
      <c r="J22" s="242">
        <f t="shared" si="8"/>
        <v>0</v>
      </c>
      <c r="K22" s="239"/>
      <c r="L22" s="266"/>
      <c r="M22" s="241">
        <f t="shared" si="9"/>
        <v>0</v>
      </c>
      <c r="N22" s="242">
        <f t="shared" si="9"/>
        <v>0</v>
      </c>
      <c r="O22" s="267"/>
      <c r="P22" s="268"/>
      <c r="Q22" s="269"/>
      <c r="R22" s="270"/>
      <c r="S22" s="608"/>
    </row>
    <row r="23" spans="1:19" ht="13.5" customHeight="1" x14ac:dyDescent="0.15">
      <c r="A23" s="229"/>
      <c r="B23" s="230"/>
      <c r="C23" s="231"/>
      <c r="D23" s="232"/>
      <c r="E23" s="233">
        <f t="shared" si="5"/>
        <v>0</v>
      </c>
      <c r="F23" s="234">
        <f t="shared" si="6"/>
        <v>0</v>
      </c>
      <c r="G23" s="239"/>
      <c r="H23" s="266"/>
      <c r="I23" s="241">
        <f t="shared" si="7"/>
        <v>0</v>
      </c>
      <c r="J23" s="242">
        <f t="shared" si="8"/>
        <v>0</v>
      </c>
      <c r="K23" s="239"/>
      <c r="L23" s="266"/>
      <c r="M23" s="241">
        <f t="shared" si="9"/>
        <v>0</v>
      </c>
      <c r="N23" s="242">
        <f t="shared" si="9"/>
        <v>0</v>
      </c>
      <c r="O23" s="267"/>
      <c r="P23" s="268"/>
      <c r="Q23" s="269"/>
      <c r="R23" s="270"/>
      <c r="S23" s="608"/>
    </row>
    <row r="24" spans="1:19" ht="13.5" customHeight="1" x14ac:dyDescent="0.15">
      <c r="A24" s="229"/>
      <c r="B24" s="230"/>
      <c r="C24" s="231"/>
      <c r="D24" s="232"/>
      <c r="E24" s="233">
        <f t="shared" si="5"/>
        <v>0</v>
      </c>
      <c r="F24" s="234">
        <f t="shared" si="6"/>
        <v>0</v>
      </c>
      <c r="G24" s="239"/>
      <c r="H24" s="266"/>
      <c r="I24" s="241">
        <f t="shared" si="7"/>
        <v>0</v>
      </c>
      <c r="J24" s="242">
        <f t="shared" si="8"/>
        <v>0</v>
      </c>
      <c r="K24" s="239"/>
      <c r="L24" s="266"/>
      <c r="M24" s="241">
        <f t="shared" si="9"/>
        <v>0</v>
      </c>
      <c r="N24" s="242">
        <f t="shared" si="9"/>
        <v>0</v>
      </c>
      <c r="O24" s="267"/>
      <c r="P24" s="268"/>
      <c r="Q24" s="269"/>
      <c r="R24" s="270"/>
      <c r="S24" s="608"/>
    </row>
    <row r="25" spans="1:19" ht="13.5" customHeight="1" x14ac:dyDescent="0.15">
      <c r="A25" s="229"/>
      <c r="B25" s="230"/>
      <c r="C25" s="231"/>
      <c r="D25" s="232"/>
      <c r="E25" s="233">
        <f t="shared" si="5"/>
        <v>0</v>
      </c>
      <c r="F25" s="234">
        <f t="shared" si="6"/>
        <v>0</v>
      </c>
      <c r="G25" s="239"/>
      <c r="H25" s="266"/>
      <c r="I25" s="241">
        <f t="shared" si="7"/>
        <v>0</v>
      </c>
      <c r="J25" s="242">
        <f t="shared" si="8"/>
        <v>0</v>
      </c>
      <c r="K25" s="239"/>
      <c r="L25" s="266"/>
      <c r="M25" s="241">
        <f t="shared" si="9"/>
        <v>0</v>
      </c>
      <c r="N25" s="242">
        <f t="shared" si="9"/>
        <v>0</v>
      </c>
      <c r="O25" s="267"/>
      <c r="P25" s="268"/>
      <c r="Q25" s="269"/>
      <c r="R25" s="270"/>
      <c r="S25" s="608"/>
    </row>
    <row r="26" spans="1:19" ht="13.5" customHeight="1" x14ac:dyDescent="0.15">
      <c r="A26" s="229"/>
      <c r="B26" s="230"/>
      <c r="C26" s="231"/>
      <c r="D26" s="232"/>
      <c r="E26" s="233">
        <f t="shared" si="5"/>
        <v>0</v>
      </c>
      <c r="F26" s="234">
        <f t="shared" si="6"/>
        <v>0</v>
      </c>
      <c r="G26" s="239"/>
      <c r="H26" s="266"/>
      <c r="I26" s="241">
        <f t="shared" si="7"/>
        <v>0</v>
      </c>
      <c r="J26" s="242">
        <f t="shared" si="8"/>
        <v>0</v>
      </c>
      <c r="K26" s="239"/>
      <c r="L26" s="266"/>
      <c r="M26" s="241">
        <f t="shared" si="9"/>
        <v>0</v>
      </c>
      <c r="N26" s="242">
        <f t="shared" si="9"/>
        <v>0</v>
      </c>
      <c r="O26" s="267"/>
      <c r="P26" s="268"/>
      <c r="Q26" s="269"/>
      <c r="R26" s="270"/>
      <c r="S26" s="608"/>
    </row>
    <row r="27" spans="1:19" ht="13.5" customHeight="1" x14ac:dyDescent="0.15">
      <c r="A27" s="229"/>
      <c r="B27" s="230"/>
      <c r="C27" s="231"/>
      <c r="D27" s="232"/>
      <c r="E27" s="233">
        <f t="shared" si="5"/>
        <v>0</v>
      </c>
      <c r="F27" s="234">
        <f t="shared" si="6"/>
        <v>0</v>
      </c>
      <c r="G27" s="239"/>
      <c r="H27" s="266"/>
      <c r="I27" s="241">
        <f t="shared" si="7"/>
        <v>0</v>
      </c>
      <c r="J27" s="242">
        <f t="shared" si="8"/>
        <v>0</v>
      </c>
      <c r="K27" s="239"/>
      <c r="L27" s="266"/>
      <c r="M27" s="241">
        <f t="shared" si="9"/>
        <v>0</v>
      </c>
      <c r="N27" s="242">
        <f t="shared" si="9"/>
        <v>0</v>
      </c>
      <c r="O27" s="267"/>
      <c r="P27" s="268"/>
      <c r="Q27" s="269"/>
      <c r="R27" s="270"/>
      <c r="S27" s="608"/>
    </row>
    <row r="28" spans="1:19" ht="13.5" customHeight="1" x14ac:dyDescent="0.15">
      <c r="A28" s="229"/>
      <c r="B28" s="230"/>
      <c r="C28" s="231"/>
      <c r="D28" s="232"/>
      <c r="E28" s="233">
        <f t="shared" si="5"/>
        <v>0</v>
      </c>
      <c r="F28" s="234">
        <f t="shared" si="6"/>
        <v>0</v>
      </c>
      <c r="G28" s="239"/>
      <c r="H28" s="266"/>
      <c r="I28" s="241">
        <f t="shared" si="7"/>
        <v>0</v>
      </c>
      <c r="J28" s="242">
        <f t="shared" si="8"/>
        <v>0</v>
      </c>
      <c r="K28" s="239"/>
      <c r="L28" s="266"/>
      <c r="M28" s="241">
        <f t="shared" si="9"/>
        <v>0</v>
      </c>
      <c r="N28" s="242">
        <f t="shared" si="9"/>
        <v>0</v>
      </c>
      <c r="O28" s="267"/>
      <c r="P28" s="268"/>
      <c r="Q28" s="269"/>
      <c r="R28" s="270"/>
      <c r="S28" s="608"/>
    </row>
    <row r="29" spans="1:19" ht="13.5" customHeight="1" x14ac:dyDescent="0.15">
      <c r="A29" s="229"/>
      <c r="B29" s="230"/>
      <c r="C29" s="231"/>
      <c r="D29" s="232"/>
      <c r="E29" s="233">
        <f t="shared" si="5"/>
        <v>0</v>
      </c>
      <c r="F29" s="234">
        <f t="shared" si="6"/>
        <v>0</v>
      </c>
      <c r="G29" s="239"/>
      <c r="H29" s="266"/>
      <c r="I29" s="241">
        <f t="shared" si="7"/>
        <v>0</v>
      </c>
      <c r="J29" s="242">
        <f t="shared" si="8"/>
        <v>0</v>
      </c>
      <c r="K29" s="239"/>
      <c r="L29" s="266"/>
      <c r="M29" s="241">
        <f t="shared" si="9"/>
        <v>0</v>
      </c>
      <c r="N29" s="242">
        <f t="shared" si="9"/>
        <v>0</v>
      </c>
      <c r="O29" s="267"/>
      <c r="P29" s="268"/>
      <c r="Q29" s="269"/>
      <c r="R29" s="270"/>
      <c r="S29" s="608"/>
    </row>
    <row r="30" spans="1:19" ht="13.5" customHeight="1" x14ac:dyDescent="0.15">
      <c r="A30" s="229"/>
      <c r="B30" s="230"/>
      <c r="C30" s="231"/>
      <c r="D30" s="232"/>
      <c r="E30" s="233">
        <f t="shared" si="5"/>
        <v>0</v>
      </c>
      <c r="F30" s="234">
        <f t="shared" si="6"/>
        <v>0</v>
      </c>
      <c r="G30" s="239"/>
      <c r="H30" s="266"/>
      <c r="I30" s="241">
        <f t="shared" si="7"/>
        <v>0</v>
      </c>
      <c r="J30" s="242">
        <f t="shared" si="8"/>
        <v>0</v>
      </c>
      <c r="K30" s="239"/>
      <c r="L30" s="266"/>
      <c r="M30" s="241">
        <f t="shared" si="9"/>
        <v>0</v>
      </c>
      <c r="N30" s="242">
        <f t="shared" si="9"/>
        <v>0</v>
      </c>
      <c r="O30" s="267"/>
      <c r="P30" s="268"/>
      <c r="Q30" s="269"/>
      <c r="R30" s="270"/>
      <c r="S30" s="271"/>
    </row>
    <row r="31" spans="1:19" ht="13.5" customHeight="1" thickBot="1" x14ac:dyDescent="0.2">
      <c r="A31" s="272" t="s">
        <v>81</v>
      </c>
      <c r="B31" s="248"/>
      <c r="C31" s="249"/>
      <c r="D31" s="273">
        <f>SUM(D21:D30)</f>
        <v>0</v>
      </c>
      <c r="E31" s="250">
        <f>SUM(E21:E30)</f>
        <v>0</v>
      </c>
      <c r="F31" s="251">
        <f>SUM(F21:F30)</f>
        <v>0</v>
      </c>
      <c r="G31" s="254"/>
      <c r="H31" s="274"/>
      <c r="I31" s="256">
        <f>SUM(I21:I30)</f>
        <v>0</v>
      </c>
      <c r="J31" s="257">
        <f>SUM(J21:J30)</f>
        <v>0</v>
      </c>
      <c r="K31" s="254"/>
      <c r="L31" s="274"/>
      <c r="M31" s="256">
        <f>SUM(M21:M30)</f>
        <v>0</v>
      </c>
      <c r="N31" s="257">
        <f>SUM(N21:N30)</f>
        <v>0</v>
      </c>
      <c r="O31" s="275"/>
      <c r="P31" s="276"/>
      <c r="Q31" s="277"/>
      <c r="R31" s="278"/>
      <c r="S31" s="279"/>
    </row>
    <row r="32" spans="1:19" ht="13.5" customHeight="1" thickTop="1" thickBot="1" x14ac:dyDescent="0.2">
      <c r="A32" s="280" t="s">
        <v>13</v>
      </c>
      <c r="B32" s="281"/>
      <c r="C32" s="282"/>
      <c r="D32" s="283"/>
      <c r="E32" s="281"/>
      <c r="F32" s="284"/>
      <c r="G32" s="281"/>
      <c r="H32" s="282"/>
      <c r="I32" s="285">
        <f>+I19+I31</f>
        <v>0</v>
      </c>
      <c r="J32" s="285">
        <f>+J19+J31</f>
        <v>0</v>
      </c>
      <c r="K32" s="286"/>
      <c r="L32" s="287"/>
      <c r="M32" s="285">
        <f>+M19+M31</f>
        <v>0</v>
      </c>
      <c r="N32" s="285">
        <f>+N19+N31</f>
        <v>0</v>
      </c>
      <c r="O32" s="281"/>
      <c r="P32" s="282"/>
      <c r="Q32" s="288">
        <f>+Q19</f>
        <v>0</v>
      </c>
      <c r="R32" s="289">
        <f>+R19</f>
        <v>0</v>
      </c>
      <c r="S32" s="290"/>
    </row>
    <row r="33" spans="1:25" ht="13.5" customHeight="1" thickTop="1" thickBot="1" x14ac:dyDescent="0.2">
      <c r="A33" s="219" t="s">
        <v>82</v>
      </c>
      <c r="B33" s="291">
        <f>MAX(I32:J32)</f>
        <v>0</v>
      </c>
      <c r="C33" s="292" t="s">
        <v>83</v>
      </c>
      <c r="D33" s="588"/>
      <c r="E33" s="293" t="s">
        <v>490</v>
      </c>
      <c r="F33" s="588"/>
      <c r="G33" s="588"/>
      <c r="H33" s="588"/>
      <c r="I33" s="588"/>
      <c r="J33" s="588"/>
      <c r="K33" s="588"/>
      <c r="L33" s="588"/>
      <c r="M33" s="294"/>
      <c r="N33" s="294"/>
      <c r="O33" s="294"/>
      <c r="P33" s="294"/>
      <c r="Q33" s="588"/>
      <c r="R33" s="588"/>
      <c r="S33" s="589"/>
    </row>
    <row r="34" spans="1:25" ht="13.5" customHeight="1" thickTop="1" x14ac:dyDescent="0.15">
      <c r="A34" s="295" t="s">
        <v>195</v>
      </c>
      <c r="B34" s="296"/>
      <c r="C34" s="297"/>
      <c r="D34" s="107"/>
      <c r="E34" s="298"/>
      <c r="F34" s="107"/>
      <c r="G34" s="107"/>
      <c r="H34" s="107"/>
      <c r="I34" s="107"/>
      <c r="J34" s="107"/>
      <c r="K34" s="107"/>
      <c r="L34" s="107"/>
      <c r="M34" s="107"/>
      <c r="N34" s="107"/>
      <c r="O34" s="107"/>
      <c r="P34" s="107"/>
      <c r="Q34" s="107"/>
      <c r="R34" s="107"/>
      <c r="S34" s="107"/>
      <c r="T34" s="107"/>
      <c r="U34" s="107"/>
      <c r="V34" s="107"/>
      <c r="W34" s="107"/>
      <c r="X34" s="107"/>
      <c r="Y34" s="107"/>
    </row>
    <row r="35" spans="1:25" ht="13.5" customHeight="1" x14ac:dyDescent="0.15">
      <c r="A35" s="295" t="s">
        <v>264</v>
      </c>
      <c r="B35" s="296"/>
      <c r="C35" s="297"/>
      <c r="D35" s="107"/>
      <c r="E35" s="298"/>
      <c r="F35" s="107"/>
      <c r="G35" s="107"/>
      <c r="H35" s="107"/>
      <c r="I35" s="107"/>
      <c r="J35" s="107"/>
      <c r="K35" s="107"/>
      <c r="L35" s="107"/>
      <c r="M35" s="107"/>
      <c r="N35" s="107"/>
      <c r="O35" s="107"/>
      <c r="P35" s="107"/>
      <c r="Q35" s="107"/>
      <c r="R35" s="107"/>
      <c r="S35" s="107"/>
      <c r="T35" s="107"/>
      <c r="U35" s="107"/>
      <c r="V35" s="107"/>
      <c r="W35" s="107"/>
      <c r="X35" s="107"/>
      <c r="Y35" s="107"/>
    </row>
    <row r="36" spans="1:25" ht="13.5" customHeight="1" x14ac:dyDescent="0.15">
      <c r="A36" s="295" t="s">
        <v>265</v>
      </c>
      <c r="B36" s="296"/>
      <c r="C36" s="297"/>
      <c r="D36" s="107"/>
      <c r="E36" s="298"/>
      <c r="F36" s="107"/>
      <c r="G36" s="107"/>
      <c r="H36" s="107"/>
      <c r="I36" s="107"/>
      <c r="J36" s="107"/>
      <c r="K36" s="107"/>
      <c r="L36" s="107"/>
      <c r="M36" s="107"/>
      <c r="N36" s="107"/>
      <c r="O36" s="107"/>
      <c r="P36" s="107"/>
      <c r="Q36" s="107"/>
      <c r="R36" s="107"/>
      <c r="S36" s="107"/>
      <c r="T36" s="107"/>
      <c r="U36" s="107"/>
      <c r="V36" s="107"/>
      <c r="W36" s="107"/>
      <c r="X36" s="107"/>
      <c r="Y36" s="107"/>
    </row>
    <row r="37" spans="1:25" ht="7.5" customHeight="1" x14ac:dyDescent="0.15">
      <c r="A37" s="295"/>
      <c r="B37" s="296"/>
      <c r="C37" s="297"/>
      <c r="D37" s="107"/>
      <c r="E37" s="298"/>
      <c r="F37" s="107"/>
      <c r="G37" s="107"/>
      <c r="H37" s="107"/>
      <c r="I37" s="107"/>
      <c r="J37" s="107"/>
      <c r="K37" s="107"/>
      <c r="L37" s="107"/>
      <c r="M37" s="107"/>
      <c r="N37" s="107"/>
      <c r="O37" s="107"/>
      <c r="P37" s="107"/>
      <c r="Q37" s="107"/>
      <c r="R37" s="107"/>
      <c r="S37" s="107"/>
      <c r="T37" s="107"/>
      <c r="U37" s="107"/>
      <c r="V37" s="107"/>
      <c r="W37" s="107"/>
      <c r="X37" s="107"/>
      <c r="Y37" s="107"/>
    </row>
    <row r="38" spans="1:25" ht="13.5" customHeight="1" thickBot="1" x14ac:dyDescent="0.2">
      <c r="A38" s="93" t="s">
        <v>84</v>
      </c>
    </row>
    <row r="39" spans="1:25" ht="13.5" customHeight="1" thickTop="1" thickBot="1" x14ac:dyDescent="0.2">
      <c r="A39" s="299"/>
      <c r="B39" s="300"/>
      <c r="C39" s="301"/>
      <c r="D39" s="764" t="s">
        <v>194</v>
      </c>
      <c r="E39" s="764"/>
      <c r="F39" s="764"/>
      <c r="G39" s="765"/>
      <c r="H39" s="766" t="s">
        <v>193</v>
      </c>
      <c r="I39" s="764"/>
      <c r="J39" s="764"/>
      <c r="K39" s="764"/>
      <c r="L39" s="765"/>
      <c r="M39" s="766" t="s">
        <v>182</v>
      </c>
      <c r="N39" s="764"/>
      <c r="O39" s="765"/>
      <c r="P39" s="767" t="s">
        <v>68</v>
      </c>
      <c r="Q39" s="768"/>
      <c r="R39" s="299" t="s">
        <v>74</v>
      </c>
      <c r="S39" s="300"/>
      <c r="T39" s="301"/>
      <c r="V39" s="93" t="s">
        <v>102</v>
      </c>
    </row>
    <row r="40" spans="1:25" ht="13.5" customHeight="1" thickBot="1" x14ac:dyDescent="0.2">
      <c r="A40" s="302"/>
      <c r="B40" s="303"/>
      <c r="C40" s="304"/>
      <c r="D40" s="305" t="s">
        <v>86</v>
      </c>
      <c r="E40" s="306" t="s">
        <v>87</v>
      </c>
      <c r="F40" s="306" t="s">
        <v>88</v>
      </c>
      <c r="G40" s="307" t="s">
        <v>89</v>
      </c>
      <c r="H40" s="306" t="s">
        <v>96</v>
      </c>
      <c r="I40" s="306" t="s">
        <v>266</v>
      </c>
      <c r="J40" s="306" t="s">
        <v>90</v>
      </c>
      <c r="K40" s="306" t="s">
        <v>91</v>
      </c>
      <c r="L40" s="307" t="s">
        <v>92</v>
      </c>
      <c r="M40" s="308" t="s">
        <v>93</v>
      </c>
      <c r="N40" s="306" t="s">
        <v>94</v>
      </c>
      <c r="O40" s="306" t="s">
        <v>95</v>
      </c>
      <c r="P40" s="769"/>
      <c r="Q40" s="770"/>
      <c r="R40" s="302"/>
      <c r="S40" s="303"/>
      <c r="T40" s="304"/>
      <c r="V40" s="771" t="s">
        <v>103</v>
      </c>
      <c r="W40" s="772"/>
      <c r="X40" s="773"/>
    </row>
    <row r="41" spans="1:25" ht="13.5" customHeight="1" thickTop="1" x14ac:dyDescent="0.15">
      <c r="A41" s="793" t="s">
        <v>192</v>
      </c>
      <c r="B41" s="309" t="s">
        <v>76</v>
      </c>
      <c r="C41" s="310" t="s">
        <v>491</v>
      </c>
      <c r="D41" s="794"/>
      <c r="E41" s="795"/>
      <c r="F41" s="795"/>
      <c r="G41" s="796"/>
      <c r="H41" s="311"/>
      <c r="I41" s="311"/>
      <c r="J41" s="311"/>
      <c r="K41" s="311"/>
      <c r="L41" s="312"/>
      <c r="M41" s="313"/>
      <c r="N41" s="314"/>
      <c r="O41" s="314"/>
      <c r="P41" s="315"/>
      <c r="Q41" s="316"/>
      <c r="R41" s="797" t="s">
        <v>295</v>
      </c>
      <c r="S41" s="798"/>
      <c r="T41" s="799"/>
      <c r="V41" s="800" t="s">
        <v>194</v>
      </c>
      <c r="W41" s="317" t="s">
        <v>85</v>
      </c>
      <c r="X41" s="318">
        <f>+P59+P62</f>
        <v>0</v>
      </c>
    </row>
    <row r="42" spans="1:25" ht="13.5" customHeight="1" x14ac:dyDescent="0.15">
      <c r="A42" s="777"/>
      <c r="B42" s="593" t="s">
        <v>77</v>
      </c>
      <c r="C42" s="319" t="s">
        <v>492</v>
      </c>
      <c r="D42" s="802"/>
      <c r="E42" s="803"/>
      <c r="F42" s="803"/>
      <c r="G42" s="804"/>
      <c r="H42" s="805"/>
      <c r="I42" s="806"/>
      <c r="J42" s="806"/>
      <c r="K42" s="806"/>
      <c r="L42" s="807"/>
      <c r="M42" s="320"/>
      <c r="N42" s="321"/>
      <c r="O42" s="321"/>
      <c r="P42" s="322"/>
      <c r="Q42" s="323"/>
      <c r="R42" s="808" t="s">
        <v>296</v>
      </c>
      <c r="S42" s="809"/>
      <c r="T42" s="810"/>
      <c r="V42" s="801"/>
      <c r="W42" s="811" t="s">
        <v>98</v>
      </c>
      <c r="X42" s="324">
        <f>+P60+P63-X44</f>
        <v>0</v>
      </c>
    </row>
    <row r="43" spans="1:25" ht="13.5" customHeight="1" x14ac:dyDescent="0.15">
      <c r="A43" s="814" t="s">
        <v>97</v>
      </c>
      <c r="B43" s="325" t="s">
        <v>191</v>
      </c>
      <c r="C43" s="326" t="s">
        <v>190</v>
      </c>
      <c r="D43" s="327">
        <v>16</v>
      </c>
      <c r="E43" s="328">
        <v>14</v>
      </c>
      <c r="F43" s="328">
        <v>2</v>
      </c>
      <c r="G43" s="329">
        <v>14</v>
      </c>
      <c r="H43" s="328">
        <v>4</v>
      </c>
      <c r="I43" s="328">
        <v>15</v>
      </c>
      <c r="J43" s="328">
        <v>18</v>
      </c>
      <c r="K43" s="328">
        <v>19</v>
      </c>
      <c r="L43" s="329">
        <v>15</v>
      </c>
      <c r="M43" s="330"/>
      <c r="N43" s="331"/>
      <c r="O43" s="331"/>
      <c r="P43" s="332"/>
      <c r="Q43" s="333"/>
      <c r="R43" s="334"/>
      <c r="S43" s="295"/>
      <c r="T43" s="335"/>
      <c r="V43" s="336" t="s">
        <v>193</v>
      </c>
      <c r="W43" s="812"/>
      <c r="X43" s="337">
        <f>+Q61+Q64</f>
        <v>0</v>
      </c>
    </row>
    <row r="44" spans="1:25" ht="13.5" customHeight="1" x14ac:dyDescent="0.15">
      <c r="A44" s="815"/>
      <c r="B44" s="338" t="s">
        <v>189</v>
      </c>
      <c r="C44" s="319" t="s">
        <v>188</v>
      </c>
      <c r="D44" s="817">
        <v>8</v>
      </c>
      <c r="E44" s="818"/>
      <c r="F44" s="818"/>
      <c r="G44" s="819"/>
      <c r="H44" s="817">
        <v>8</v>
      </c>
      <c r="I44" s="818"/>
      <c r="J44" s="818"/>
      <c r="K44" s="818"/>
      <c r="L44" s="819"/>
      <c r="M44" s="330"/>
      <c r="N44" s="331"/>
      <c r="O44" s="331"/>
      <c r="P44" s="332"/>
      <c r="Q44" s="333"/>
      <c r="R44" s="334"/>
      <c r="S44" s="295"/>
      <c r="T44" s="335"/>
      <c r="V44" s="339" t="s">
        <v>182</v>
      </c>
      <c r="W44" s="813"/>
      <c r="X44" s="340">
        <f>SUM(M60:O64)</f>
        <v>0</v>
      </c>
      <c r="Y44" s="341"/>
    </row>
    <row r="45" spans="1:25" ht="13.5" customHeight="1" thickBot="1" x14ac:dyDescent="0.2">
      <c r="A45" s="815"/>
      <c r="B45" s="820" t="s">
        <v>76</v>
      </c>
      <c r="C45" s="326" t="s">
        <v>85</v>
      </c>
      <c r="D45" s="342"/>
      <c r="E45" s="343">
        <f>+E43*$D$44</f>
        <v>112</v>
      </c>
      <c r="F45" s="343">
        <f>+F43*$D$44</f>
        <v>16</v>
      </c>
      <c r="G45" s="344">
        <f>+G43*$D$44</f>
        <v>112</v>
      </c>
      <c r="H45" s="345"/>
      <c r="I45" s="345"/>
      <c r="J45" s="345"/>
      <c r="K45" s="345"/>
      <c r="L45" s="346"/>
      <c r="M45" s="345"/>
      <c r="N45" s="345"/>
      <c r="O45" s="345"/>
      <c r="P45" s="347">
        <f>SUM(D45:O45)</f>
        <v>240</v>
      </c>
      <c r="Q45" s="822">
        <f>+SUM(P45:P46)</f>
        <v>368</v>
      </c>
      <c r="R45" s="348"/>
      <c r="S45" s="349"/>
      <c r="T45" s="326"/>
      <c r="V45" s="824" t="s">
        <v>68</v>
      </c>
      <c r="W45" s="825"/>
      <c r="X45" s="350">
        <f>+SUM(Q59:Q64)</f>
        <v>0</v>
      </c>
      <c r="Y45" s="341"/>
    </row>
    <row r="46" spans="1:25" ht="13.5" customHeight="1" thickTop="1" x14ac:dyDescent="0.15">
      <c r="A46" s="815"/>
      <c r="B46" s="821"/>
      <c r="C46" s="351" t="s">
        <v>98</v>
      </c>
      <c r="D46" s="352">
        <f>+D43*D44</f>
        <v>128</v>
      </c>
      <c r="E46" s="353"/>
      <c r="F46" s="353"/>
      <c r="G46" s="354"/>
      <c r="H46" s="353"/>
      <c r="I46" s="353"/>
      <c r="J46" s="353"/>
      <c r="K46" s="353"/>
      <c r="L46" s="354"/>
      <c r="M46" s="353"/>
      <c r="N46" s="353"/>
      <c r="O46" s="353"/>
      <c r="P46" s="355">
        <f>SUM(D46:O46)</f>
        <v>128</v>
      </c>
      <c r="Q46" s="823"/>
      <c r="R46" s="356"/>
      <c r="S46" s="357"/>
      <c r="T46" s="358"/>
      <c r="V46" s="826" t="s">
        <v>244</v>
      </c>
      <c r="W46" s="827"/>
      <c r="X46" s="828"/>
    </row>
    <row r="47" spans="1:25" ht="13.5" customHeight="1" x14ac:dyDescent="0.15">
      <c r="A47" s="816"/>
      <c r="B47" s="359" t="s">
        <v>77</v>
      </c>
      <c r="C47" s="612" t="s">
        <v>98</v>
      </c>
      <c r="D47" s="360"/>
      <c r="E47" s="361"/>
      <c r="F47" s="361"/>
      <c r="G47" s="362"/>
      <c r="H47" s="363">
        <f>+H43*$H$44</f>
        <v>32</v>
      </c>
      <c r="I47" s="363">
        <f>+I43*$H$44</f>
        <v>120</v>
      </c>
      <c r="J47" s="363">
        <f>+J43*$H$44</f>
        <v>144</v>
      </c>
      <c r="K47" s="363">
        <f>+K43*$H$44</f>
        <v>152</v>
      </c>
      <c r="L47" s="364">
        <f>+L43*$H$44</f>
        <v>120</v>
      </c>
      <c r="M47" s="360"/>
      <c r="N47" s="361"/>
      <c r="O47" s="361"/>
      <c r="P47" s="365"/>
      <c r="Q47" s="366">
        <f>+SUM(D47:O47)</f>
        <v>568</v>
      </c>
      <c r="R47" s="367"/>
      <c r="S47" s="368"/>
      <c r="T47" s="319"/>
      <c r="V47" s="800" t="s">
        <v>194</v>
      </c>
      <c r="W47" s="317" t="s">
        <v>85</v>
      </c>
      <c r="X47" s="318">
        <f>+P65</f>
        <v>0</v>
      </c>
    </row>
    <row r="48" spans="1:25" ht="13.5" customHeight="1" x14ac:dyDescent="0.15">
      <c r="A48" s="833" t="s">
        <v>99</v>
      </c>
      <c r="B48" s="834"/>
      <c r="C48" s="835"/>
      <c r="D48" s="369">
        <v>35</v>
      </c>
      <c r="E48" s="370">
        <v>70</v>
      </c>
      <c r="F48" s="370">
        <v>80</v>
      </c>
      <c r="G48" s="371">
        <v>50</v>
      </c>
      <c r="H48" s="370">
        <v>25</v>
      </c>
      <c r="I48" s="370">
        <v>45</v>
      </c>
      <c r="J48" s="370">
        <v>60</v>
      </c>
      <c r="K48" s="370">
        <v>60</v>
      </c>
      <c r="L48" s="372">
        <v>35</v>
      </c>
      <c r="M48" s="373"/>
      <c r="N48" s="374"/>
      <c r="O48" s="374"/>
      <c r="P48" s="605"/>
      <c r="Q48" s="606"/>
      <c r="R48" s="375"/>
      <c r="S48" s="376"/>
      <c r="T48" s="377"/>
      <c r="V48" s="801"/>
      <c r="W48" s="811" t="s">
        <v>98</v>
      </c>
      <c r="X48" s="324">
        <f>+P66</f>
        <v>0</v>
      </c>
    </row>
    <row r="49" spans="1:25" ht="13.5" customHeight="1" x14ac:dyDescent="0.15">
      <c r="A49" s="814" t="s">
        <v>100</v>
      </c>
      <c r="B49" s="820" t="s">
        <v>76</v>
      </c>
      <c r="C49" s="326" t="s">
        <v>85</v>
      </c>
      <c r="D49" s="342"/>
      <c r="E49" s="378">
        <f>+E45*E48/100</f>
        <v>78.400000000000006</v>
      </c>
      <c r="F49" s="378">
        <f>+F45*F48/100</f>
        <v>12.8</v>
      </c>
      <c r="G49" s="379">
        <f>+G45*G48/100</f>
        <v>56</v>
      </c>
      <c r="H49" s="345"/>
      <c r="I49" s="345"/>
      <c r="J49" s="345"/>
      <c r="K49" s="345"/>
      <c r="L49" s="346"/>
      <c r="M49" s="345"/>
      <c r="N49" s="345"/>
      <c r="O49" s="345"/>
      <c r="P49" s="347">
        <f>SUM(D49:O49)</f>
        <v>147.19999999999999</v>
      </c>
      <c r="Q49" s="822">
        <f>+SUM(P49:P50)</f>
        <v>192</v>
      </c>
      <c r="R49" s="348"/>
      <c r="S49" s="349"/>
      <c r="T49" s="326"/>
      <c r="V49" s="336" t="s">
        <v>193</v>
      </c>
      <c r="W49" s="813"/>
      <c r="X49" s="337">
        <f>+Q67</f>
        <v>0</v>
      </c>
    </row>
    <row r="50" spans="1:25" ht="13.5" customHeight="1" thickBot="1" x14ac:dyDescent="0.2">
      <c r="A50" s="836"/>
      <c r="B50" s="821"/>
      <c r="C50" s="351" t="s">
        <v>98</v>
      </c>
      <c r="D50" s="380">
        <f>+D48*D46/100</f>
        <v>44.8</v>
      </c>
      <c r="E50" s="353"/>
      <c r="F50" s="353"/>
      <c r="G50" s="354"/>
      <c r="H50" s="353"/>
      <c r="I50" s="353"/>
      <c r="J50" s="353"/>
      <c r="K50" s="353"/>
      <c r="L50" s="354"/>
      <c r="M50" s="353"/>
      <c r="N50" s="353"/>
      <c r="O50" s="353"/>
      <c r="P50" s="355">
        <f>SUM(D50:O50)</f>
        <v>44.8</v>
      </c>
      <c r="Q50" s="823"/>
      <c r="R50" s="356"/>
      <c r="S50" s="357"/>
      <c r="T50" s="358"/>
      <c r="V50" s="824" t="s">
        <v>68</v>
      </c>
      <c r="W50" s="825"/>
      <c r="X50" s="350">
        <f>SUM(X47:X49)</f>
        <v>0</v>
      </c>
    </row>
    <row r="51" spans="1:25" ht="13.5" customHeight="1" thickTop="1" thickBot="1" x14ac:dyDescent="0.2">
      <c r="A51" s="777"/>
      <c r="B51" s="359" t="s">
        <v>77</v>
      </c>
      <c r="C51" s="612" t="s">
        <v>98</v>
      </c>
      <c r="D51" s="360"/>
      <c r="E51" s="361"/>
      <c r="F51" s="361"/>
      <c r="G51" s="362"/>
      <c r="H51" s="601">
        <f>+H47*H48/100</f>
        <v>8</v>
      </c>
      <c r="I51" s="601">
        <f>+I47*I48/100</f>
        <v>54</v>
      </c>
      <c r="J51" s="601">
        <f>+J47*J48/100</f>
        <v>86.4</v>
      </c>
      <c r="K51" s="601">
        <f>+K47*K48/100</f>
        <v>91.2</v>
      </c>
      <c r="L51" s="381">
        <f>+L47*L48/100</f>
        <v>42</v>
      </c>
      <c r="M51" s="360"/>
      <c r="N51" s="361"/>
      <c r="O51" s="361"/>
      <c r="P51" s="365"/>
      <c r="Q51" s="366">
        <f>+SUM(D51:O51)</f>
        <v>281.60000000000002</v>
      </c>
      <c r="R51" s="367"/>
      <c r="S51" s="368"/>
      <c r="T51" s="319"/>
      <c r="V51" s="831" t="s">
        <v>196</v>
      </c>
      <c r="W51" s="837"/>
      <c r="X51" s="838"/>
    </row>
    <row r="52" spans="1:25" ht="13.5" customHeight="1" x14ac:dyDescent="0.15">
      <c r="A52" s="839" t="s">
        <v>101</v>
      </c>
      <c r="B52" s="820" t="s">
        <v>76</v>
      </c>
      <c r="C52" s="326" t="s">
        <v>85</v>
      </c>
      <c r="D52" s="342"/>
      <c r="E52" s="378">
        <f>+D41*E49</f>
        <v>0</v>
      </c>
      <c r="F52" s="378">
        <f>+D41*F49</f>
        <v>0</v>
      </c>
      <c r="G52" s="379">
        <f>+D41*G49</f>
        <v>0</v>
      </c>
      <c r="H52" s="345"/>
      <c r="I52" s="345"/>
      <c r="J52" s="345"/>
      <c r="K52" s="345"/>
      <c r="L52" s="346"/>
      <c r="M52" s="345"/>
      <c r="N52" s="345"/>
      <c r="O52" s="345"/>
      <c r="P52" s="347">
        <f>SUM(D52:O52)</f>
        <v>0</v>
      </c>
      <c r="Q52" s="822">
        <f>+SUM(P52:P53)</f>
        <v>0</v>
      </c>
      <c r="R52" s="348"/>
      <c r="S52" s="349"/>
      <c r="T52" s="326"/>
      <c r="V52" s="829" t="s">
        <v>194</v>
      </c>
      <c r="W52" s="830"/>
      <c r="X52" s="382">
        <f>+X41+X42+X47+X48</f>
        <v>0</v>
      </c>
    </row>
    <row r="53" spans="1:25" ht="13.5" customHeight="1" thickBot="1" x14ac:dyDescent="0.2">
      <c r="A53" s="779"/>
      <c r="B53" s="821"/>
      <c r="C53" s="351" t="s">
        <v>98</v>
      </c>
      <c r="D53" s="380">
        <f>+D41*D50</f>
        <v>0</v>
      </c>
      <c r="E53" s="353"/>
      <c r="F53" s="353"/>
      <c r="G53" s="354"/>
      <c r="H53" s="353"/>
      <c r="I53" s="353"/>
      <c r="J53" s="353"/>
      <c r="K53" s="353"/>
      <c r="L53" s="354"/>
      <c r="M53" s="353"/>
      <c r="N53" s="353"/>
      <c r="O53" s="353"/>
      <c r="P53" s="355">
        <f>SUM(D53:O53)</f>
        <v>0</v>
      </c>
      <c r="Q53" s="823"/>
      <c r="R53" s="356"/>
      <c r="S53" s="357"/>
      <c r="T53" s="358"/>
      <c r="V53" s="824" t="s">
        <v>193</v>
      </c>
      <c r="W53" s="825"/>
      <c r="X53" s="350">
        <f>+X43+X49</f>
        <v>0</v>
      </c>
    </row>
    <row r="54" spans="1:25" ht="13.5" customHeight="1" thickTop="1" thickBot="1" x14ac:dyDescent="0.2">
      <c r="A54" s="779"/>
      <c r="B54" s="383" t="s">
        <v>77</v>
      </c>
      <c r="C54" s="384" t="s">
        <v>98</v>
      </c>
      <c r="D54" s="385"/>
      <c r="E54" s="386"/>
      <c r="F54" s="386"/>
      <c r="G54" s="387"/>
      <c r="H54" s="388">
        <f>+$H$42*H51</f>
        <v>0</v>
      </c>
      <c r="I54" s="388">
        <f>+$H$42*I51</f>
        <v>0</v>
      </c>
      <c r="J54" s="388">
        <f>+$H$42*J51</f>
        <v>0</v>
      </c>
      <c r="K54" s="388">
        <f>+$H$42*K51</f>
        <v>0</v>
      </c>
      <c r="L54" s="389">
        <f>+$H$42*L51</f>
        <v>0</v>
      </c>
      <c r="M54" s="360"/>
      <c r="N54" s="361"/>
      <c r="O54" s="361"/>
      <c r="P54" s="365"/>
      <c r="Q54" s="390">
        <f>+SUM(D54:O54)</f>
        <v>0</v>
      </c>
      <c r="R54" s="367"/>
      <c r="S54" s="368"/>
      <c r="T54" s="319"/>
      <c r="V54" s="831" t="s">
        <v>68</v>
      </c>
      <c r="W54" s="832"/>
      <c r="X54" s="391">
        <f>SUM(X52:X53)</f>
        <v>0</v>
      </c>
      <c r="Y54" s="341"/>
    </row>
    <row r="55" spans="1:25" ht="13.5" customHeight="1" x14ac:dyDescent="0.15">
      <c r="A55" s="839" t="s">
        <v>104</v>
      </c>
      <c r="B55" s="840" t="s">
        <v>76</v>
      </c>
      <c r="C55" s="392" t="s">
        <v>85</v>
      </c>
      <c r="D55" s="342"/>
      <c r="E55" s="343">
        <f>31*24-E45</f>
        <v>632</v>
      </c>
      <c r="F55" s="343">
        <f>31*24-F45</f>
        <v>728</v>
      </c>
      <c r="G55" s="344">
        <f>30*24-G45</f>
        <v>608</v>
      </c>
      <c r="H55" s="345"/>
      <c r="I55" s="345"/>
      <c r="J55" s="345"/>
      <c r="K55" s="345"/>
      <c r="L55" s="346"/>
      <c r="M55" s="393"/>
      <c r="N55" s="394"/>
      <c r="O55" s="394"/>
      <c r="P55" s="395">
        <f>SUM(D55:O55)</f>
        <v>1968</v>
      </c>
      <c r="Q55" s="396"/>
      <c r="R55" s="397"/>
      <c r="S55" s="349"/>
      <c r="T55" s="326"/>
    </row>
    <row r="56" spans="1:25" ht="13.5" customHeight="1" x14ac:dyDescent="0.15">
      <c r="A56" s="779"/>
      <c r="B56" s="841"/>
      <c r="C56" s="351" t="s">
        <v>98</v>
      </c>
      <c r="D56" s="352">
        <f>30*24-D46</f>
        <v>592</v>
      </c>
      <c r="E56" s="353"/>
      <c r="F56" s="353"/>
      <c r="G56" s="354"/>
      <c r="H56" s="353"/>
      <c r="I56" s="353"/>
      <c r="J56" s="353"/>
      <c r="K56" s="353"/>
      <c r="L56" s="354"/>
      <c r="M56" s="842">
        <f>30*24</f>
        <v>720</v>
      </c>
      <c r="N56" s="844">
        <f>31*24</f>
        <v>744</v>
      </c>
      <c r="O56" s="844">
        <f>31*24</f>
        <v>744</v>
      </c>
      <c r="P56" s="846">
        <f>SUM(D56:O57)</f>
        <v>5880</v>
      </c>
      <c r="Q56" s="398"/>
      <c r="R56" s="356"/>
      <c r="S56" s="357"/>
      <c r="T56" s="358"/>
    </row>
    <row r="57" spans="1:25" ht="13.5" customHeight="1" x14ac:dyDescent="0.15">
      <c r="A57" s="779"/>
      <c r="B57" s="359" t="s">
        <v>77</v>
      </c>
      <c r="C57" s="612" t="s">
        <v>98</v>
      </c>
      <c r="D57" s="360"/>
      <c r="E57" s="361"/>
      <c r="F57" s="361"/>
      <c r="G57" s="362"/>
      <c r="H57" s="363">
        <f>31*24-H47</f>
        <v>712</v>
      </c>
      <c r="I57" s="363">
        <f>31*24-I47</f>
        <v>624</v>
      </c>
      <c r="J57" s="363">
        <f>31*24-J47</f>
        <v>600</v>
      </c>
      <c r="K57" s="363">
        <f>28*24-K47</f>
        <v>520</v>
      </c>
      <c r="L57" s="364">
        <f>31*24-L47</f>
        <v>624</v>
      </c>
      <c r="M57" s="843"/>
      <c r="N57" s="845"/>
      <c r="O57" s="845"/>
      <c r="P57" s="847"/>
      <c r="Q57" s="399"/>
      <c r="R57" s="367"/>
      <c r="S57" s="368"/>
      <c r="T57" s="319"/>
    </row>
    <row r="58" spans="1:25" ht="13.5" customHeight="1" thickBot="1" x14ac:dyDescent="0.2">
      <c r="A58" s="854" t="s">
        <v>105</v>
      </c>
      <c r="B58" s="855"/>
      <c r="C58" s="612" t="s">
        <v>287</v>
      </c>
      <c r="D58" s="856">
        <f>IF(E19&gt;0,I19/E19,0)</f>
        <v>0</v>
      </c>
      <c r="E58" s="857"/>
      <c r="F58" s="857"/>
      <c r="G58" s="858"/>
      <c r="H58" s="859">
        <f>IF(F19&gt;0,J19/F19,0)</f>
        <v>0</v>
      </c>
      <c r="I58" s="860"/>
      <c r="J58" s="860"/>
      <c r="K58" s="860"/>
      <c r="L58" s="861"/>
      <c r="M58" s="400"/>
      <c r="N58" s="401"/>
      <c r="O58" s="401"/>
      <c r="P58" s="322"/>
      <c r="Q58" s="323"/>
      <c r="R58" s="862"/>
      <c r="S58" s="863"/>
      <c r="T58" s="864"/>
      <c r="V58" s="93" t="s">
        <v>462</v>
      </c>
    </row>
    <row r="59" spans="1:25" ht="13.5" customHeight="1" x14ac:dyDescent="0.15">
      <c r="A59" s="814" t="s">
        <v>106</v>
      </c>
      <c r="B59" s="820" t="s">
        <v>76</v>
      </c>
      <c r="C59" s="326" t="s">
        <v>85</v>
      </c>
      <c r="D59" s="342"/>
      <c r="E59" s="402">
        <f>+E52*1000*$D$58+E55*$M$19</f>
        <v>0</v>
      </c>
      <c r="F59" s="402">
        <f>+F52*1000*$D$58+F55*$M$19</f>
        <v>0</v>
      </c>
      <c r="G59" s="403">
        <f>+G52*1000*$D$58+G55*$M$19</f>
        <v>0</v>
      </c>
      <c r="H59" s="345"/>
      <c r="I59" s="345"/>
      <c r="J59" s="345"/>
      <c r="K59" s="345"/>
      <c r="L59" s="346"/>
      <c r="M59" s="404"/>
      <c r="N59" s="404"/>
      <c r="O59" s="404"/>
      <c r="P59" s="405">
        <f>SUM(D59:O59)</f>
        <v>0</v>
      </c>
      <c r="Q59" s="850">
        <f>+SUM(P59:P60)</f>
        <v>0</v>
      </c>
      <c r="R59" s="397"/>
      <c r="S59" s="349"/>
      <c r="T59" s="326"/>
      <c r="V59" s="597" t="s">
        <v>194</v>
      </c>
      <c r="W59" s="598"/>
      <c r="X59" s="382">
        <f>+P69</f>
        <v>0</v>
      </c>
    </row>
    <row r="60" spans="1:25" ht="13.5" customHeight="1" thickBot="1" x14ac:dyDescent="0.2">
      <c r="A60" s="836"/>
      <c r="B60" s="821"/>
      <c r="C60" s="351" t="s">
        <v>98</v>
      </c>
      <c r="D60" s="406">
        <f>+D53*1000*$D$58+D56*M19</f>
        <v>0</v>
      </c>
      <c r="E60" s="353"/>
      <c r="F60" s="353"/>
      <c r="G60" s="354"/>
      <c r="H60" s="353"/>
      <c r="I60" s="353"/>
      <c r="J60" s="353"/>
      <c r="K60" s="353"/>
      <c r="L60" s="354"/>
      <c r="M60" s="865">
        <f>+M56*$M$19</f>
        <v>0</v>
      </c>
      <c r="N60" s="867">
        <f>+N56*$M$19</f>
        <v>0</v>
      </c>
      <c r="O60" s="867">
        <f>+O56*$M$19</f>
        <v>0</v>
      </c>
      <c r="P60" s="407">
        <f>SUM(D60:O60)</f>
        <v>0</v>
      </c>
      <c r="Q60" s="851"/>
      <c r="R60" s="356"/>
      <c r="S60" s="357"/>
      <c r="T60" s="358"/>
      <c r="V60" s="408" t="s">
        <v>193</v>
      </c>
      <c r="W60" s="409"/>
      <c r="X60" s="350">
        <f>+P70</f>
        <v>0</v>
      </c>
    </row>
    <row r="61" spans="1:25" ht="13.5" customHeight="1" thickTop="1" thickBot="1" x14ac:dyDescent="0.2">
      <c r="A61" s="777"/>
      <c r="B61" s="359" t="s">
        <v>77</v>
      </c>
      <c r="C61" s="612" t="s">
        <v>98</v>
      </c>
      <c r="D61" s="410"/>
      <c r="E61" s="361"/>
      <c r="F61" s="361"/>
      <c r="G61" s="362"/>
      <c r="H61" s="602">
        <f>+H54*1000*$H$58+H57*$N$19</f>
        <v>0</v>
      </c>
      <c r="I61" s="602">
        <f>+I54*1000*$H$58+I57*$N$19</f>
        <v>0</v>
      </c>
      <c r="J61" s="602">
        <f>+J54*1000*$H$58+J57*$N$19</f>
        <v>0</v>
      </c>
      <c r="K61" s="602">
        <f>+K54*1000*$H$58+K57*$N$19</f>
        <v>0</v>
      </c>
      <c r="L61" s="411">
        <f>+L54*1000*$H$58+L57*$N$19</f>
        <v>0</v>
      </c>
      <c r="M61" s="866"/>
      <c r="N61" s="868"/>
      <c r="O61" s="868"/>
      <c r="P61" s="412"/>
      <c r="Q61" s="381">
        <f>+SUM(D61:L61)</f>
        <v>0</v>
      </c>
      <c r="R61" s="367"/>
      <c r="S61" s="368"/>
      <c r="T61" s="319"/>
      <c r="V61" s="848" t="s">
        <v>68</v>
      </c>
      <c r="W61" s="849"/>
      <c r="X61" s="391">
        <f>SUM(X59:X60)</f>
        <v>0</v>
      </c>
    </row>
    <row r="62" spans="1:25" ht="13.5" customHeight="1" x14ac:dyDescent="0.15">
      <c r="A62" s="814" t="s">
        <v>107</v>
      </c>
      <c r="B62" s="820" t="s">
        <v>76</v>
      </c>
      <c r="C62" s="326" t="s">
        <v>85</v>
      </c>
      <c r="D62" s="342"/>
      <c r="E62" s="378">
        <f>+E45*$I$31+E55*$M$31</f>
        <v>0</v>
      </c>
      <c r="F62" s="378">
        <f>+F45*$I$31+F55*$M$31</f>
        <v>0</v>
      </c>
      <c r="G62" s="379">
        <f>+G45*$I$31+G55*$M$31</f>
        <v>0</v>
      </c>
      <c r="H62" s="345"/>
      <c r="I62" s="345"/>
      <c r="J62" s="345"/>
      <c r="K62" s="345"/>
      <c r="L62" s="346"/>
      <c r="M62" s="404"/>
      <c r="N62" s="404"/>
      <c r="O62" s="404"/>
      <c r="P62" s="405">
        <f>SUM(D62:O62)</f>
        <v>0</v>
      </c>
      <c r="Q62" s="850">
        <f>+SUM(P62:P63)</f>
        <v>0</v>
      </c>
      <c r="R62" s="348"/>
      <c r="S62" s="349"/>
      <c r="T62" s="326"/>
    </row>
    <row r="63" spans="1:25" ht="13.5" customHeight="1" thickBot="1" x14ac:dyDescent="0.2">
      <c r="A63" s="836"/>
      <c r="B63" s="821"/>
      <c r="C63" s="351" t="s">
        <v>98</v>
      </c>
      <c r="D63" s="380">
        <f>+D46*$I$31+D56*$M$31</f>
        <v>0</v>
      </c>
      <c r="E63" s="353"/>
      <c r="F63" s="353"/>
      <c r="G63" s="354"/>
      <c r="H63" s="353"/>
      <c r="I63" s="353"/>
      <c r="J63" s="353"/>
      <c r="K63" s="353"/>
      <c r="L63" s="354"/>
      <c r="M63" s="852">
        <f>+M56*$M$31</f>
        <v>0</v>
      </c>
      <c r="N63" s="853">
        <f>+N56*$M$31</f>
        <v>0</v>
      </c>
      <c r="O63" s="853">
        <f>+O56*$M$31</f>
        <v>0</v>
      </c>
      <c r="P63" s="407">
        <f>SUM(D63:O63)</f>
        <v>0</v>
      </c>
      <c r="Q63" s="851"/>
      <c r="R63" s="356"/>
      <c r="S63" s="357"/>
      <c r="T63" s="358"/>
      <c r="V63" s="93" t="s">
        <v>463</v>
      </c>
      <c r="Y63" s="341"/>
    </row>
    <row r="64" spans="1:25" ht="13.5" customHeight="1" x14ac:dyDescent="0.15">
      <c r="A64" s="777"/>
      <c r="B64" s="359" t="s">
        <v>77</v>
      </c>
      <c r="C64" s="612" t="s">
        <v>98</v>
      </c>
      <c r="D64" s="413"/>
      <c r="E64" s="361"/>
      <c r="F64" s="361"/>
      <c r="G64" s="362"/>
      <c r="H64" s="601">
        <f>+H47*$J$31+H57*$N$31</f>
        <v>0</v>
      </c>
      <c r="I64" s="601">
        <f>+I47*$J$31+I57*$N$31</f>
        <v>0</v>
      </c>
      <c r="J64" s="601">
        <f>+J47*$J$31+J57*$N$31</f>
        <v>0</v>
      </c>
      <c r="K64" s="601">
        <f>+K47*$J$31+K57*$N$31</f>
        <v>0</v>
      </c>
      <c r="L64" s="381">
        <f>+L47*$J$31+L57*$N$31</f>
        <v>0</v>
      </c>
      <c r="M64" s="843"/>
      <c r="N64" s="845"/>
      <c r="O64" s="845"/>
      <c r="P64" s="412"/>
      <c r="Q64" s="381">
        <f>+SUM(D64:L64)</f>
        <v>0</v>
      </c>
      <c r="R64" s="367"/>
      <c r="S64" s="368"/>
      <c r="T64" s="319"/>
      <c r="V64" s="597" t="s">
        <v>194</v>
      </c>
      <c r="W64" s="598"/>
      <c r="X64" s="382">
        <f>+P72</f>
        <v>0</v>
      </c>
    </row>
    <row r="65" spans="1:24" ht="13.5" customHeight="1" thickBot="1" x14ac:dyDescent="0.2">
      <c r="A65" s="814" t="s">
        <v>267</v>
      </c>
      <c r="B65" s="820" t="s">
        <v>76</v>
      </c>
      <c r="C65" s="326" t="s">
        <v>85</v>
      </c>
      <c r="D65" s="342"/>
      <c r="E65" s="414"/>
      <c r="F65" s="414"/>
      <c r="G65" s="415"/>
      <c r="H65" s="345"/>
      <c r="I65" s="345"/>
      <c r="J65" s="345"/>
      <c r="K65" s="345"/>
      <c r="L65" s="346"/>
      <c r="M65" s="404"/>
      <c r="N65" s="404"/>
      <c r="O65" s="404"/>
      <c r="P65" s="405">
        <f>SUM(D65:O65)</f>
        <v>0</v>
      </c>
      <c r="Q65" s="850">
        <f>+SUM(P65:P66)</f>
        <v>0</v>
      </c>
      <c r="R65" s="875" t="s">
        <v>187</v>
      </c>
      <c r="S65" s="876"/>
      <c r="T65" s="877"/>
      <c r="V65" s="408" t="s">
        <v>193</v>
      </c>
      <c r="W65" s="409"/>
      <c r="X65" s="350">
        <f>+P73</f>
        <v>0</v>
      </c>
    </row>
    <row r="66" spans="1:24" ht="13.5" customHeight="1" thickTop="1" thickBot="1" x14ac:dyDescent="0.2">
      <c r="A66" s="836"/>
      <c r="B66" s="821"/>
      <c r="C66" s="351" t="s">
        <v>98</v>
      </c>
      <c r="D66" s="416"/>
      <c r="E66" s="353"/>
      <c r="F66" s="353"/>
      <c r="G66" s="354"/>
      <c r="H66" s="353"/>
      <c r="I66" s="353"/>
      <c r="J66" s="353"/>
      <c r="K66" s="353"/>
      <c r="L66" s="354"/>
      <c r="M66" s="353"/>
      <c r="N66" s="353"/>
      <c r="O66" s="353"/>
      <c r="P66" s="407">
        <f>SUM(D66:O66)</f>
        <v>0</v>
      </c>
      <c r="Q66" s="851"/>
      <c r="R66" s="356"/>
      <c r="S66" s="357"/>
      <c r="T66" s="358"/>
      <c r="V66" s="848" t="s">
        <v>68</v>
      </c>
      <c r="W66" s="849"/>
      <c r="X66" s="391">
        <f>SUM(X64:X65)</f>
        <v>0</v>
      </c>
    </row>
    <row r="67" spans="1:24" ht="13.5" customHeight="1" thickBot="1" x14ac:dyDescent="0.2">
      <c r="A67" s="882"/>
      <c r="B67" s="417" t="s">
        <v>77</v>
      </c>
      <c r="C67" s="110" t="s">
        <v>98</v>
      </c>
      <c r="D67" s="418"/>
      <c r="E67" s="419"/>
      <c r="F67" s="419"/>
      <c r="G67" s="420"/>
      <c r="H67" s="421"/>
      <c r="I67" s="421"/>
      <c r="J67" s="421"/>
      <c r="K67" s="421"/>
      <c r="L67" s="422"/>
      <c r="M67" s="418"/>
      <c r="N67" s="419"/>
      <c r="O67" s="419"/>
      <c r="P67" s="423"/>
      <c r="Q67" s="424">
        <f>+SUM(D67:O67)</f>
        <v>0</v>
      </c>
      <c r="R67" s="425"/>
      <c r="S67" s="426"/>
      <c r="T67" s="427"/>
    </row>
    <row r="68" spans="1:24" ht="13.5" customHeight="1" thickTop="1" x14ac:dyDescent="0.15">
      <c r="A68" s="883" t="s">
        <v>464</v>
      </c>
      <c r="B68" s="884"/>
      <c r="C68" s="612" t="s">
        <v>493</v>
      </c>
      <c r="D68" s="856">
        <f>IF(E16&gt;0,+Q16/E16*3.6/46,0)</f>
        <v>0</v>
      </c>
      <c r="E68" s="857"/>
      <c r="F68" s="857"/>
      <c r="G68" s="858"/>
      <c r="H68" s="885">
        <f>IF(F16&gt;0,+R16/F16*3.6/46,0)</f>
        <v>0</v>
      </c>
      <c r="I68" s="886"/>
      <c r="J68" s="886"/>
      <c r="K68" s="886"/>
      <c r="L68" s="887"/>
      <c r="M68" s="428"/>
      <c r="N68" s="428"/>
      <c r="O68" s="428"/>
      <c r="P68" s="322"/>
      <c r="Q68" s="323"/>
      <c r="R68" s="888"/>
      <c r="S68" s="889"/>
      <c r="T68" s="890"/>
    </row>
    <row r="69" spans="1:24" ht="13.5" customHeight="1" x14ac:dyDescent="0.15">
      <c r="A69" s="869" t="s">
        <v>465</v>
      </c>
      <c r="B69" s="870"/>
      <c r="C69" s="429" t="s">
        <v>186</v>
      </c>
      <c r="D69" s="317">
        <f>+D50*1000*$D$68</f>
        <v>0</v>
      </c>
      <c r="E69" s="317">
        <f>+E49*1000*$D$68</f>
        <v>0</v>
      </c>
      <c r="F69" s="317">
        <f>+F49*1000*$D$68</f>
        <v>0</v>
      </c>
      <c r="G69" s="596">
        <f>+G49*1000*$D$68</f>
        <v>0</v>
      </c>
      <c r="H69" s="404"/>
      <c r="I69" s="404"/>
      <c r="J69" s="404"/>
      <c r="K69" s="404"/>
      <c r="L69" s="430"/>
      <c r="M69" s="353"/>
      <c r="N69" s="353"/>
      <c r="O69" s="353"/>
      <c r="P69" s="873">
        <f>SUM(D69:O69)</f>
        <v>0</v>
      </c>
      <c r="Q69" s="874"/>
      <c r="R69" s="875" t="s">
        <v>185</v>
      </c>
      <c r="S69" s="876"/>
      <c r="T69" s="877"/>
    </row>
    <row r="70" spans="1:24" ht="13.5" customHeight="1" thickBot="1" x14ac:dyDescent="0.2">
      <c r="A70" s="871"/>
      <c r="B70" s="872"/>
      <c r="C70" s="110" t="s">
        <v>120</v>
      </c>
      <c r="D70" s="431"/>
      <c r="E70" s="432"/>
      <c r="F70" s="432"/>
      <c r="G70" s="433"/>
      <c r="H70" s="434">
        <f>+H51*1000*$H$68</f>
        <v>0</v>
      </c>
      <c r="I70" s="434">
        <f>+I51*1000*$H$68</f>
        <v>0</v>
      </c>
      <c r="J70" s="434">
        <f>+J51*1000*$H$68</f>
        <v>0</v>
      </c>
      <c r="K70" s="434">
        <f>+K51*1000*$H$68</f>
        <v>0</v>
      </c>
      <c r="L70" s="435">
        <f>+L51*1000*$H$68</f>
        <v>0</v>
      </c>
      <c r="M70" s="418"/>
      <c r="N70" s="419"/>
      <c r="O70" s="419"/>
      <c r="P70" s="878">
        <f>SUM(D70:O70)</f>
        <v>0</v>
      </c>
      <c r="Q70" s="879"/>
      <c r="R70" s="425"/>
      <c r="S70" s="426"/>
      <c r="T70" s="427"/>
    </row>
    <row r="71" spans="1:24" ht="13.5" customHeight="1" thickTop="1" x14ac:dyDescent="0.15">
      <c r="A71" s="883" t="s">
        <v>466</v>
      </c>
      <c r="B71" s="884"/>
      <c r="C71" s="612" t="s">
        <v>494</v>
      </c>
      <c r="D71" s="856">
        <f>IF(E19&gt;0,+Q19/E19*3.6/46,0)</f>
        <v>0</v>
      </c>
      <c r="E71" s="857"/>
      <c r="F71" s="857"/>
      <c r="G71" s="858"/>
      <c r="H71" s="885">
        <f>IF(F19&gt;0,+R19/F19*3.6/46,0)</f>
        <v>0</v>
      </c>
      <c r="I71" s="886"/>
      <c r="J71" s="886"/>
      <c r="K71" s="886"/>
      <c r="L71" s="887"/>
      <c r="M71" s="428"/>
      <c r="N71" s="428"/>
      <c r="O71" s="428"/>
      <c r="P71" s="322"/>
      <c r="Q71" s="323"/>
      <c r="R71" s="888"/>
      <c r="S71" s="889"/>
      <c r="T71" s="890"/>
    </row>
    <row r="72" spans="1:24" ht="13.5" customHeight="1" x14ac:dyDescent="0.15">
      <c r="A72" s="869" t="s">
        <v>467</v>
      </c>
      <c r="B72" s="870"/>
      <c r="C72" s="429" t="s">
        <v>186</v>
      </c>
      <c r="D72" s="317">
        <f>+D53*1000*$D$71</f>
        <v>0</v>
      </c>
      <c r="E72" s="317">
        <f>+E52*1000*$D$71</f>
        <v>0</v>
      </c>
      <c r="F72" s="317">
        <f>+F52*1000*$D$71</f>
        <v>0</v>
      </c>
      <c r="G72" s="596">
        <f>+G52*1000*$D$71</f>
        <v>0</v>
      </c>
      <c r="H72" s="404"/>
      <c r="I72" s="404"/>
      <c r="J72" s="404"/>
      <c r="K72" s="404"/>
      <c r="L72" s="430"/>
      <c r="M72" s="353"/>
      <c r="N72" s="353"/>
      <c r="O72" s="353"/>
      <c r="P72" s="873">
        <f>SUM(D72:O72)</f>
        <v>0</v>
      </c>
      <c r="Q72" s="874"/>
      <c r="R72" s="875" t="s">
        <v>185</v>
      </c>
      <c r="S72" s="876"/>
      <c r="T72" s="877"/>
    </row>
    <row r="73" spans="1:24" ht="13.5" customHeight="1" thickBot="1" x14ac:dyDescent="0.2">
      <c r="A73" s="871"/>
      <c r="B73" s="872"/>
      <c r="C73" s="110" t="s">
        <v>120</v>
      </c>
      <c r="D73" s="431"/>
      <c r="E73" s="432"/>
      <c r="F73" s="432"/>
      <c r="G73" s="433"/>
      <c r="H73" s="434">
        <f>+H54*1000*$H$71</f>
        <v>0</v>
      </c>
      <c r="I73" s="434">
        <f>+I54*1000*$H$71</f>
        <v>0</v>
      </c>
      <c r="J73" s="434">
        <f>+J54*1000*$H$71</f>
        <v>0</v>
      </c>
      <c r="K73" s="434">
        <f>+K54*1000*$H$71</f>
        <v>0</v>
      </c>
      <c r="L73" s="435">
        <f>+L54*1000*$H$71</f>
        <v>0</v>
      </c>
      <c r="M73" s="418"/>
      <c r="N73" s="419"/>
      <c r="O73" s="419"/>
      <c r="P73" s="878">
        <f>SUM(D73:O73)</f>
        <v>0</v>
      </c>
      <c r="Q73" s="879"/>
      <c r="R73" s="425"/>
      <c r="S73" s="426"/>
      <c r="T73" s="427"/>
    </row>
    <row r="74" spans="1:24" s="487" customFormat="1" ht="13.5" customHeight="1" thickTop="1" x14ac:dyDescent="0.15">
      <c r="A74" s="440"/>
      <c r="B74" s="440"/>
      <c r="C74" s="440"/>
      <c r="D74" s="570"/>
      <c r="E74" s="570"/>
      <c r="F74" s="570"/>
      <c r="G74" s="570"/>
      <c r="H74" s="571"/>
      <c r="I74" s="571"/>
      <c r="J74" s="571"/>
      <c r="K74" s="571"/>
      <c r="L74" s="571"/>
      <c r="M74" s="572"/>
      <c r="N74" s="572"/>
      <c r="O74" s="572"/>
      <c r="P74" s="571"/>
      <c r="Q74" s="571"/>
      <c r="R74" s="440"/>
      <c r="S74" s="440"/>
      <c r="T74" s="440"/>
    </row>
    <row r="75" spans="1:24" ht="13.5" customHeight="1" thickBot="1" x14ac:dyDescent="0.2">
      <c r="A75" s="93" t="s">
        <v>108</v>
      </c>
      <c r="D75" s="436"/>
      <c r="H75" s="93"/>
    </row>
    <row r="76" spans="1:24" ht="13.5" customHeight="1" x14ac:dyDescent="0.15">
      <c r="A76" s="771" t="s">
        <v>109</v>
      </c>
      <c r="B76" s="891"/>
      <c r="C76" s="892"/>
      <c r="D76" s="893"/>
      <c r="E76" s="893"/>
      <c r="F76" s="894"/>
      <c r="H76" s="437"/>
      <c r="I76" s="437"/>
      <c r="J76" s="437"/>
      <c r="K76" s="437"/>
      <c r="L76" s="438"/>
      <c r="M76" s="438"/>
      <c r="N76" s="438"/>
      <c r="O76" s="439"/>
      <c r="P76" s="439"/>
      <c r="Q76" s="439"/>
      <c r="R76" s="439"/>
      <c r="S76" s="437"/>
      <c r="T76" s="437"/>
      <c r="U76" s="437"/>
      <c r="V76" s="437"/>
      <c r="W76" s="437"/>
    </row>
    <row r="77" spans="1:24" ht="13.5" customHeight="1" x14ac:dyDescent="0.15">
      <c r="A77" s="895" t="s">
        <v>468</v>
      </c>
      <c r="B77" s="896"/>
      <c r="C77" s="756"/>
      <c r="D77" s="806"/>
      <c r="E77" s="806"/>
      <c r="F77" s="897"/>
      <c r="H77" s="437"/>
      <c r="I77" s="437"/>
      <c r="J77" s="440"/>
      <c r="K77" s="440"/>
      <c r="L77" s="440"/>
      <c r="M77" s="440"/>
      <c r="N77" s="440"/>
      <c r="O77" s="440"/>
      <c r="P77" s="440"/>
      <c r="Q77" s="440"/>
      <c r="R77" s="440"/>
      <c r="S77" s="440"/>
      <c r="T77" s="441"/>
      <c r="U77" s="441"/>
      <c r="V77" s="441"/>
      <c r="W77" s="441"/>
    </row>
    <row r="78" spans="1:24" ht="13.5" customHeight="1" thickBot="1" x14ac:dyDescent="0.2">
      <c r="A78" s="898" t="s">
        <v>469</v>
      </c>
      <c r="B78" s="899"/>
      <c r="C78" s="900"/>
      <c r="D78" s="901"/>
      <c r="E78" s="901"/>
      <c r="F78" s="902"/>
      <c r="H78" s="437"/>
      <c r="I78" s="437"/>
      <c r="J78" s="440"/>
      <c r="K78" s="440"/>
      <c r="L78" s="440"/>
      <c r="M78" s="440"/>
      <c r="N78" s="440"/>
      <c r="O78" s="440"/>
      <c r="P78" s="440"/>
      <c r="Q78" s="440"/>
      <c r="R78" s="440"/>
      <c r="S78" s="440"/>
      <c r="T78" s="441"/>
      <c r="U78" s="441"/>
      <c r="V78" s="441"/>
      <c r="W78" s="441"/>
    </row>
    <row r="79" spans="1:24" s="487" customFormat="1" ht="13.5" customHeight="1" x14ac:dyDescent="0.15">
      <c r="A79" s="573"/>
      <c r="B79" s="573"/>
      <c r="C79" s="440"/>
      <c r="D79" s="440"/>
      <c r="E79" s="440"/>
      <c r="F79" s="440"/>
      <c r="H79" s="437"/>
      <c r="I79" s="437"/>
      <c r="J79" s="440"/>
      <c r="K79" s="440"/>
      <c r="L79" s="440"/>
      <c r="M79" s="440"/>
      <c r="N79" s="440"/>
      <c r="O79" s="440"/>
      <c r="P79" s="440"/>
      <c r="Q79" s="440"/>
      <c r="R79" s="440"/>
      <c r="S79" s="440"/>
      <c r="T79" s="441"/>
      <c r="U79" s="441"/>
      <c r="V79" s="441"/>
      <c r="W79" s="441"/>
    </row>
    <row r="80" spans="1:24" ht="13.5" customHeight="1" thickBot="1" x14ac:dyDescent="0.2">
      <c r="A80" s="903" t="s">
        <v>110</v>
      </c>
      <c r="B80" s="903"/>
      <c r="C80" s="436" t="s">
        <v>184</v>
      </c>
      <c r="I80" s="442"/>
      <c r="V80" s="442"/>
    </row>
    <row r="81" spans="1:25" ht="13.5" customHeight="1" thickTop="1" thickBot="1" x14ac:dyDescent="0.2">
      <c r="A81" s="443" t="s">
        <v>111</v>
      </c>
      <c r="B81" s="444" t="s">
        <v>112</v>
      </c>
      <c r="C81" s="444"/>
      <c r="D81" s="445"/>
      <c r="E81" s="444" t="s">
        <v>113</v>
      </c>
      <c r="F81" s="444"/>
      <c r="G81" s="444"/>
      <c r="H81" s="444"/>
      <c r="I81" s="444"/>
      <c r="J81" s="444"/>
      <c r="K81" s="444"/>
      <c r="L81" s="444"/>
      <c r="M81" s="444"/>
      <c r="N81" s="444"/>
      <c r="O81" s="444"/>
      <c r="P81" s="444"/>
      <c r="Q81" s="444"/>
      <c r="R81" s="444"/>
      <c r="S81" s="444"/>
      <c r="T81" s="445"/>
      <c r="U81" s="758" t="s">
        <v>114</v>
      </c>
      <c r="V81" s="760"/>
      <c r="W81" s="758" t="s">
        <v>74</v>
      </c>
      <c r="X81" s="759"/>
      <c r="Y81" s="760"/>
    </row>
    <row r="82" spans="1:25" ht="13.5" customHeight="1" thickTop="1" x14ac:dyDescent="0.15">
      <c r="A82" s="904" t="s">
        <v>115</v>
      </c>
      <c r="B82" s="552" t="s">
        <v>116</v>
      </c>
      <c r="C82" s="226"/>
      <c r="D82" s="227"/>
      <c r="E82" s="574">
        <v>1809.26</v>
      </c>
      <c r="F82" s="575" t="s">
        <v>163</v>
      </c>
      <c r="G82" s="553">
        <f>+B33</f>
        <v>0</v>
      </c>
      <c r="H82" s="607" t="s">
        <v>495</v>
      </c>
      <c r="I82" s="576"/>
      <c r="J82" s="607" t="s">
        <v>496</v>
      </c>
      <c r="K82" s="607">
        <v>12</v>
      </c>
      <c r="L82" s="226" t="s">
        <v>164</v>
      </c>
      <c r="M82" s="576"/>
      <c r="N82" s="907"/>
      <c r="O82" s="907"/>
      <c r="P82" s="226"/>
      <c r="Q82" s="226"/>
      <c r="R82" s="226"/>
      <c r="S82" s="226"/>
      <c r="T82" s="227"/>
      <c r="U82" s="880">
        <f>E82*G82*K82</f>
        <v>0</v>
      </c>
      <c r="V82" s="881"/>
      <c r="W82" s="908" t="s">
        <v>183</v>
      </c>
      <c r="X82" s="909"/>
      <c r="Y82" s="910"/>
    </row>
    <row r="83" spans="1:25" ht="13.5" customHeight="1" x14ac:dyDescent="0.15">
      <c r="A83" s="905"/>
      <c r="B83" s="917" t="s">
        <v>117</v>
      </c>
      <c r="C83" s="919" t="s">
        <v>76</v>
      </c>
      <c r="D83" s="548" t="s">
        <v>85</v>
      </c>
      <c r="E83" s="549" t="s">
        <v>497</v>
      </c>
      <c r="F83" s="577">
        <v>15.84</v>
      </c>
      <c r="G83" s="578" t="s">
        <v>498</v>
      </c>
      <c r="H83" s="578">
        <v>-2.69</v>
      </c>
      <c r="I83" s="578" t="s">
        <v>498</v>
      </c>
      <c r="J83" s="578">
        <v>2.9</v>
      </c>
      <c r="K83" s="579" t="s">
        <v>165</v>
      </c>
      <c r="L83" s="551">
        <f>INT(+X41)</f>
        <v>0</v>
      </c>
      <c r="M83" s="550" t="s">
        <v>499</v>
      </c>
      <c r="N83" s="550"/>
      <c r="O83" s="550"/>
      <c r="P83" s="550"/>
      <c r="Q83" s="550"/>
      <c r="R83" s="550"/>
      <c r="S83" s="550"/>
      <c r="T83" s="351"/>
      <c r="U83" s="926">
        <f>+(F83+H83+J83)*L83</f>
        <v>0</v>
      </c>
      <c r="V83" s="927"/>
      <c r="W83" s="911"/>
      <c r="X83" s="912"/>
      <c r="Y83" s="913"/>
    </row>
    <row r="84" spans="1:25" ht="13.5" customHeight="1" x14ac:dyDescent="0.15">
      <c r="A84" s="905"/>
      <c r="B84" s="918"/>
      <c r="C84" s="920"/>
      <c r="D84" s="591" t="s">
        <v>118</v>
      </c>
      <c r="E84" s="446" t="s">
        <v>497</v>
      </c>
      <c r="F84" s="580">
        <v>14.86</v>
      </c>
      <c r="G84" s="448" t="s">
        <v>498</v>
      </c>
      <c r="H84" s="448">
        <v>-2.69</v>
      </c>
      <c r="I84" s="448" t="s">
        <v>498</v>
      </c>
      <c r="J84" s="448">
        <v>2.9</v>
      </c>
      <c r="K84" s="581" t="s">
        <v>165</v>
      </c>
      <c r="L84" s="447">
        <f>INT(+X42)</f>
        <v>0</v>
      </c>
      <c r="M84" s="357" t="s">
        <v>500</v>
      </c>
      <c r="N84" s="357"/>
      <c r="O84" s="357"/>
      <c r="P84" s="357"/>
      <c r="Q84" s="357"/>
      <c r="R84" s="357"/>
      <c r="S84" s="357"/>
      <c r="T84" s="358"/>
      <c r="U84" s="928">
        <f>+(F84+H84+J84)*L84</f>
        <v>0</v>
      </c>
      <c r="V84" s="929"/>
      <c r="W84" s="911"/>
      <c r="X84" s="912"/>
      <c r="Y84" s="913"/>
    </row>
    <row r="85" spans="1:25" ht="13.5" customHeight="1" x14ac:dyDescent="0.15">
      <c r="A85" s="905"/>
      <c r="B85" s="918"/>
      <c r="C85" s="590" t="s">
        <v>77</v>
      </c>
      <c r="D85" s="921" t="s">
        <v>118</v>
      </c>
      <c r="E85" s="446" t="s">
        <v>501</v>
      </c>
      <c r="F85" s="580">
        <v>14.86</v>
      </c>
      <c r="G85" s="448" t="s">
        <v>502</v>
      </c>
      <c r="H85" s="448">
        <v>-2.69</v>
      </c>
      <c r="I85" s="448" t="s">
        <v>502</v>
      </c>
      <c r="J85" s="448">
        <v>2.9</v>
      </c>
      <c r="K85" s="581" t="s">
        <v>165</v>
      </c>
      <c r="L85" s="447">
        <f>INT(+X43)</f>
        <v>0</v>
      </c>
      <c r="M85" s="357" t="s">
        <v>500</v>
      </c>
      <c r="N85" s="357"/>
      <c r="O85" s="357"/>
      <c r="P85" s="357"/>
      <c r="Q85" s="357"/>
      <c r="R85" s="357"/>
      <c r="S85" s="357"/>
      <c r="T85" s="358"/>
      <c r="U85" s="928">
        <f>+(F85+H85+J85)*L85</f>
        <v>0</v>
      </c>
      <c r="V85" s="929"/>
      <c r="W85" s="911"/>
      <c r="X85" s="912"/>
      <c r="Y85" s="913"/>
    </row>
    <row r="86" spans="1:25" ht="13.5" customHeight="1" x14ac:dyDescent="0.15">
      <c r="A86" s="905"/>
      <c r="B86" s="918"/>
      <c r="C86" s="590" t="s">
        <v>182</v>
      </c>
      <c r="D86" s="921"/>
      <c r="E86" s="446" t="s">
        <v>501</v>
      </c>
      <c r="F86" s="580">
        <v>14.86</v>
      </c>
      <c r="G86" s="448" t="s">
        <v>502</v>
      </c>
      <c r="H86" s="448">
        <v>-2.69</v>
      </c>
      <c r="I86" s="448" t="s">
        <v>502</v>
      </c>
      <c r="J86" s="448">
        <v>2.9</v>
      </c>
      <c r="K86" s="581" t="s">
        <v>165</v>
      </c>
      <c r="L86" s="447">
        <f>INT(+X44)</f>
        <v>0</v>
      </c>
      <c r="M86" s="357" t="s">
        <v>500</v>
      </c>
      <c r="N86" s="449"/>
      <c r="O86" s="449"/>
      <c r="P86" s="449"/>
      <c r="Q86" s="449"/>
      <c r="R86" s="449"/>
      <c r="S86" s="449"/>
      <c r="T86" s="450"/>
      <c r="U86" s="928">
        <f>+(F86+H86+J86)*L86</f>
        <v>0</v>
      </c>
      <c r="V86" s="929"/>
      <c r="W86" s="911"/>
      <c r="X86" s="912"/>
      <c r="Y86" s="913"/>
    </row>
    <row r="87" spans="1:25" ht="13.5" customHeight="1" x14ac:dyDescent="0.15">
      <c r="A87" s="905"/>
      <c r="B87" s="451"/>
      <c r="C87" s="452"/>
      <c r="D87" s="450"/>
      <c r="E87" s="453"/>
      <c r="F87" s="453" t="s">
        <v>166</v>
      </c>
      <c r="G87" s="107"/>
      <c r="H87" s="107" t="s">
        <v>167</v>
      </c>
      <c r="I87" s="107"/>
      <c r="J87" s="107" t="s">
        <v>168</v>
      </c>
      <c r="K87" s="107"/>
      <c r="L87" s="454"/>
      <c r="M87" s="107"/>
      <c r="N87" s="449"/>
      <c r="O87" s="449"/>
      <c r="P87" s="449"/>
      <c r="Q87" s="449"/>
      <c r="R87" s="449"/>
      <c r="S87" s="449"/>
      <c r="T87" s="450"/>
      <c r="U87" s="924"/>
      <c r="V87" s="925"/>
      <c r="W87" s="911"/>
      <c r="X87" s="912"/>
      <c r="Y87" s="913"/>
    </row>
    <row r="88" spans="1:25" ht="13.5" customHeight="1" thickBot="1" x14ac:dyDescent="0.2">
      <c r="A88" s="906"/>
      <c r="B88" s="455" t="s">
        <v>119</v>
      </c>
      <c r="C88" s="456"/>
      <c r="D88" s="457"/>
      <c r="E88" s="458"/>
      <c r="F88" s="458"/>
      <c r="G88" s="458"/>
      <c r="H88" s="458"/>
      <c r="I88" s="458"/>
      <c r="J88" s="458"/>
      <c r="K88" s="458"/>
      <c r="L88" s="458"/>
      <c r="M88" s="458"/>
      <c r="N88" s="458"/>
      <c r="O88" s="458"/>
      <c r="P88" s="458"/>
      <c r="Q88" s="458"/>
      <c r="R88" s="458"/>
      <c r="S88" s="458"/>
      <c r="T88" s="459"/>
      <c r="U88" s="922">
        <f>SUM(U82:U87)</f>
        <v>0</v>
      </c>
      <c r="V88" s="923"/>
      <c r="W88" s="914"/>
      <c r="X88" s="915"/>
      <c r="Y88" s="916"/>
    </row>
    <row r="89" spans="1:25" ht="13.5" customHeight="1" thickTop="1" x14ac:dyDescent="0.15">
      <c r="A89" s="905" t="s">
        <v>470</v>
      </c>
      <c r="B89" s="933" t="s">
        <v>66</v>
      </c>
      <c r="C89" s="934"/>
      <c r="D89" s="935"/>
      <c r="E89" s="582">
        <v>87.74</v>
      </c>
      <c r="F89" s="357" t="s">
        <v>268</v>
      </c>
      <c r="G89" s="583">
        <f>X61</f>
        <v>0</v>
      </c>
      <c r="H89" s="357" t="s">
        <v>503</v>
      </c>
      <c r="I89" s="448"/>
      <c r="J89" s="448"/>
      <c r="K89" s="583"/>
      <c r="L89" s="448"/>
      <c r="M89" s="448"/>
      <c r="N89" s="448"/>
      <c r="O89" s="583"/>
      <c r="P89" s="357"/>
      <c r="Q89" s="357"/>
      <c r="R89" s="357"/>
      <c r="S89" s="357"/>
      <c r="T89" s="358"/>
      <c r="U89" s="928">
        <f>+E89*G89+I89*K89+M89*O89</f>
        <v>0</v>
      </c>
      <c r="V89" s="929"/>
      <c r="W89" s="911"/>
      <c r="X89" s="912"/>
      <c r="Y89" s="913"/>
    </row>
    <row r="90" spans="1:25" ht="13.5" customHeight="1" thickBot="1" x14ac:dyDescent="0.2">
      <c r="A90" s="906"/>
      <c r="B90" s="455" t="s">
        <v>119</v>
      </c>
      <c r="C90" s="456"/>
      <c r="D90" s="457"/>
      <c r="E90" s="458"/>
      <c r="F90" s="458"/>
      <c r="G90" s="458"/>
      <c r="H90" s="458"/>
      <c r="I90" s="458"/>
      <c r="J90" s="458"/>
      <c r="K90" s="458"/>
      <c r="L90" s="458"/>
      <c r="M90" s="458"/>
      <c r="N90" s="458"/>
      <c r="O90" s="458"/>
      <c r="P90" s="458"/>
      <c r="Q90" s="458"/>
      <c r="R90" s="458"/>
      <c r="S90" s="458"/>
      <c r="T90" s="459"/>
      <c r="U90" s="922">
        <f>SUM(U89:V89)</f>
        <v>0</v>
      </c>
      <c r="V90" s="923"/>
      <c r="W90" s="914"/>
      <c r="X90" s="915"/>
      <c r="Y90" s="916"/>
    </row>
    <row r="91" spans="1:25" ht="13.5" customHeight="1" thickTop="1" x14ac:dyDescent="0.15">
      <c r="A91" s="905" t="s">
        <v>471</v>
      </c>
      <c r="B91" s="933" t="s">
        <v>66</v>
      </c>
      <c r="C91" s="934"/>
      <c r="D91" s="935"/>
      <c r="E91" s="582">
        <v>310</v>
      </c>
      <c r="F91" s="357" t="s">
        <v>268</v>
      </c>
      <c r="G91" s="583">
        <f>X66</f>
        <v>0</v>
      </c>
      <c r="H91" s="357" t="s">
        <v>503</v>
      </c>
      <c r="I91" s="448"/>
      <c r="J91" s="448"/>
      <c r="K91" s="583"/>
      <c r="L91" s="448"/>
      <c r="M91" s="448"/>
      <c r="N91" s="448"/>
      <c r="O91" s="583"/>
      <c r="P91" s="448"/>
      <c r="Q91" s="357"/>
      <c r="R91" s="357"/>
      <c r="S91" s="357"/>
      <c r="T91" s="358"/>
      <c r="U91" s="928">
        <f>+E91*G91+I91*K91+M91*O91</f>
        <v>0</v>
      </c>
      <c r="V91" s="929"/>
      <c r="W91" s="911"/>
      <c r="X91" s="912"/>
      <c r="Y91" s="913"/>
    </row>
    <row r="92" spans="1:25" ht="13.5" customHeight="1" thickBot="1" x14ac:dyDescent="0.2">
      <c r="A92" s="906"/>
      <c r="B92" s="455" t="s">
        <v>119</v>
      </c>
      <c r="C92" s="456"/>
      <c r="D92" s="457"/>
      <c r="E92" s="458"/>
      <c r="F92" s="458"/>
      <c r="G92" s="458"/>
      <c r="H92" s="458"/>
      <c r="I92" s="458"/>
      <c r="J92" s="458"/>
      <c r="K92" s="458"/>
      <c r="L92" s="458"/>
      <c r="M92" s="458"/>
      <c r="N92" s="458"/>
      <c r="O92" s="458"/>
      <c r="P92" s="458"/>
      <c r="Q92" s="458"/>
      <c r="R92" s="458"/>
      <c r="S92" s="458"/>
      <c r="T92" s="459"/>
      <c r="U92" s="922">
        <f>SUM(U91:V91)</f>
        <v>0</v>
      </c>
      <c r="V92" s="923"/>
      <c r="W92" s="914"/>
      <c r="X92" s="915"/>
      <c r="Y92" s="916"/>
    </row>
    <row r="93" spans="1:25" ht="13.5" customHeight="1" thickTop="1" thickBot="1" x14ac:dyDescent="0.2">
      <c r="B93" s="463" t="s">
        <v>181</v>
      </c>
      <c r="S93" s="930" t="s">
        <v>13</v>
      </c>
      <c r="T93" s="930"/>
      <c r="U93" s="931">
        <f>+U88+U92+U90</f>
        <v>0</v>
      </c>
      <c r="V93" s="932"/>
      <c r="W93" s="454"/>
      <c r="X93" s="454"/>
      <c r="Y93" s="454"/>
    </row>
    <row r="94" spans="1:25" ht="13.5" customHeight="1" thickTop="1" x14ac:dyDescent="0.15">
      <c r="B94" s="463" t="s">
        <v>311</v>
      </c>
      <c r="C94" s="487"/>
      <c r="D94" s="487"/>
      <c r="E94" s="487"/>
      <c r="F94" s="487"/>
      <c r="G94" s="487"/>
      <c r="H94" s="487"/>
      <c r="I94" s="487"/>
      <c r="J94" s="487"/>
      <c r="K94" s="487"/>
      <c r="L94" s="488"/>
      <c r="M94" s="487"/>
      <c r="N94" s="487"/>
      <c r="O94" s="487"/>
      <c r="P94" s="487"/>
      <c r="Q94" s="487"/>
      <c r="R94" s="487"/>
      <c r="S94" s="487"/>
      <c r="U94" s="198"/>
    </row>
    <row r="95" spans="1:25" ht="13.5" customHeight="1" x14ac:dyDescent="0.15">
      <c r="B95" s="463" t="s">
        <v>288</v>
      </c>
      <c r="S95" s="297"/>
    </row>
  </sheetData>
  <mergeCells count="130">
    <mergeCell ref="S93:T93"/>
    <mergeCell ref="U93:V93"/>
    <mergeCell ref="W89:Y90"/>
    <mergeCell ref="U90:V90"/>
    <mergeCell ref="A91:A92"/>
    <mergeCell ref="B91:D91"/>
    <mergeCell ref="U91:V91"/>
    <mergeCell ref="W91:Y92"/>
    <mergeCell ref="U92:V92"/>
    <mergeCell ref="U85:V85"/>
    <mergeCell ref="U86:V86"/>
    <mergeCell ref="U87:V87"/>
    <mergeCell ref="U88:V88"/>
    <mergeCell ref="A89:A90"/>
    <mergeCell ref="B89:D89"/>
    <mergeCell ref="U89:V89"/>
    <mergeCell ref="W81:Y81"/>
    <mergeCell ref="A82:A88"/>
    <mergeCell ref="N82:O82"/>
    <mergeCell ref="U82:V82"/>
    <mergeCell ref="W82:Y88"/>
    <mergeCell ref="B83:B86"/>
    <mergeCell ref="C83:C84"/>
    <mergeCell ref="U83:V83"/>
    <mergeCell ref="U84:V84"/>
    <mergeCell ref="D85:D86"/>
    <mergeCell ref="A77:B77"/>
    <mergeCell ref="C77:F77"/>
    <mergeCell ref="A78:B78"/>
    <mergeCell ref="C78:F78"/>
    <mergeCell ref="A80:B80"/>
    <mergeCell ref="U81:V81"/>
    <mergeCell ref="A72:B73"/>
    <mergeCell ref="P72:Q72"/>
    <mergeCell ref="R72:T72"/>
    <mergeCell ref="P73:Q73"/>
    <mergeCell ref="A76:B76"/>
    <mergeCell ref="C76:F76"/>
    <mergeCell ref="A69:B70"/>
    <mergeCell ref="P69:Q69"/>
    <mergeCell ref="R69:T69"/>
    <mergeCell ref="P70:Q70"/>
    <mergeCell ref="A71:B71"/>
    <mergeCell ref="D71:G71"/>
    <mergeCell ref="H71:L71"/>
    <mergeCell ref="R71:T71"/>
    <mergeCell ref="A65:A67"/>
    <mergeCell ref="B65:B66"/>
    <mergeCell ref="Q65:Q66"/>
    <mergeCell ref="R65:T65"/>
    <mergeCell ref="V66:W66"/>
    <mergeCell ref="A68:B68"/>
    <mergeCell ref="D68:G68"/>
    <mergeCell ref="H68:L68"/>
    <mergeCell ref="R68:T68"/>
    <mergeCell ref="V61:W61"/>
    <mergeCell ref="A62:A64"/>
    <mergeCell ref="B62:B63"/>
    <mergeCell ref="Q62:Q63"/>
    <mergeCell ref="M63:M64"/>
    <mergeCell ref="N63:N64"/>
    <mergeCell ref="O63:O64"/>
    <mergeCell ref="A58:B58"/>
    <mergeCell ref="D58:G58"/>
    <mergeCell ref="H58:L58"/>
    <mergeCell ref="R58:T58"/>
    <mergeCell ref="A59:A61"/>
    <mergeCell ref="B59:B60"/>
    <mergeCell ref="Q59:Q60"/>
    <mergeCell ref="M60:M61"/>
    <mergeCell ref="N60:N61"/>
    <mergeCell ref="O60:O61"/>
    <mergeCell ref="A55:A57"/>
    <mergeCell ref="B55:B56"/>
    <mergeCell ref="M56:M57"/>
    <mergeCell ref="N56:N57"/>
    <mergeCell ref="O56:O57"/>
    <mergeCell ref="P56:P57"/>
    <mergeCell ref="A52:A54"/>
    <mergeCell ref="B52:B53"/>
    <mergeCell ref="Q52:Q53"/>
    <mergeCell ref="V52:W52"/>
    <mergeCell ref="V53:W53"/>
    <mergeCell ref="V54:W54"/>
    <mergeCell ref="V47:V48"/>
    <mergeCell ref="A48:C48"/>
    <mergeCell ref="W48:W49"/>
    <mergeCell ref="A49:A51"/>
    <mergeCell ref="B49:B50"/>
    <mergeCell ref="Q49:Q50"/>
    <mergeCell ref="V50:W50"/>
    <mergeCell ref="V51:X51"/>
    <mergeCell ref="H42:L42"/>
    <mergeCell ref="R42:T42"/>
    <mergeCell ref="W42:W44"/>
    <mergeCell ref="A43:A47"/>
    <mergeCell ref="D44:G44"/>
    <mergeCell ref="H44:L44"/>
    <mergeCell ref="B45:B46"/>
    <mergeCell ref="Q45:Q46"/>
    <mergeCell ref="V45:W45"/>
    <mergeCell ref="V46:X46"/>
    <mergeCell ref="D39:G39"/>
    <mergeCell ref="H39:L39"/>
    <mergeCell ref="M39:O39"/>
    <mergeCell ref="P39:Q40"/>
    <mergeCell ref="V40:X40"/>
    <mergeCell ref="A41:A42"/>
    <mergeCell ref="D41:G41"/>
    <mergeCell ref="R41:T41"/>
    <mergeCell ref="V41:V42"/>
    <mergeCell ref="D42:G42"/>
    <mergeCell ref="O4:R4"/>
    <mergeCell ref="E5:F6"/>
    <mergeCell ref="G5:H6"/>
    <mergeCell ref="I5:J6"/>
    <mergeCell ref="K5:L6"/>
    <mergeCell ref="M5:N6"/>
    <mergeCell ref="O5:P6"/>
    <mergeCell ref="Q5:R6"/>
    <mergeCell ref="I1:J1"/>
    <mergeCell ref="B3:F3"/>
    <mergeCell ref="G3:N3"/>
    <mergeCell ref="O3:R3"/>
    <mergeCell ref="S3:S7"/>
    <mergeCell ref="B4:C6"/>
    <mergeCell ref="D4:D6"/>
    <mergeCell ref="E4:F4"/>
    <mergeCell ref="G4:J4"/>
    <mergeCell ref="K4:N4"/>
  </mergeCells>
  <phoneticPr fontId="1"/>
  <pageMargins left="0.74803149606299213" right="0.15748031496062992" top="0.11811023622047245" bottom="0.15748031496062992" header="0.51181102362204722" footer="0.19685039370078741"/>
  <pageSetup paperSize="8" scale="70" fitToWidth="0" orientation="landscape" r:id="rId1"/>
  <headerFooter alignWithMargins="0"/>
  <rowBreaks count="1" manualBreakCount="1">
    <brk id="74"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zoomScale="85" zoomScaleNormal="100" zoomScaleSheetLayoutView="85" workbookViewId="0">
      <selection activeCell="M3" sqref="M3"/>
    </sheetView>
  </sheetViews>
  <sheetFormatPr defaultColWidth="7.625" defaultRowHeight="12.95" customHeight="1" x14ac:dyDescent="0.15"/>
  <cols>
    <col min="1" max="1" width="9.375" style="197" customWidth="1"/>
    <col min="2" max="13" width="7.625" style="197" customWidth="1"/>
    <col min="14" max="14" width="76.375" style="197" customWidth="1"/>
    <col min="15" max="253" width="7.625" style="197"/>
    <col min="254" max="254" width="9.375" style="197" customWidth="1"/>
    <col min="255" max="269" width="7.625" style="197" customWidth="1"/>
    <col min="270" max="270" width="43.125" style="197" customWidth="1"/>
    <col min="271" max="509" width="7.625" style="197"/>
    <col min="510" max="510" width="9.375" style="197" customWidth="1"/>
    <col min="511" max="525" width="7.625" style="197" customWidth="1"/>
    <col min="526" max="526" width="43.125" style="197" customWidth="1"/>
    <col min="527" max="765" width="7.625" style="197"/>
    <col min="766" max="766" width="9.375" style="197" customWidth="1"/>
    <col min="767" max="781" width="7.625" style="197" customWidth="1"/>
    <col min="782" max="782" width="43.125" style="197" customWidth="1"/>
    <col min="783" max="1021" width="7.625" style="197"/>
    <col min="1022" max="1022" width="9.375" style="197" customWidth="1"/>
    <col min="1023" max="1037" width="7.625" style="197" customWidth="1"/>
    <col min="1038" max="1038" width="43.125" style="197" customWidth="1"/>
    <col min="1039" max="1277" width="7.625" style="197"/>
    <col min="1278" max="1278" width="9.375" style="197" customWidth="1"/>
    <col min="1279" max="1293" width="7.625" style="197" customWidth="1"/>
    <col min="1294" max="1294" width="43.125" style="197" customWidth="1"/>
    <col min="1295" max="1533" width="7.625" style="197"/>
    <col min="1534" max="1534" width="9.375" style="197" customWidth="1"/>
    <col min="1535" max="1549" width="7.625" style="197" customWidth="1"/>
    <col min="1550" max="1550" width="43.125" style="197" customWidth="1"/>
    <col min="1551" max="1789" width="7.625" style="197"/>
    <col min="1790" max="1790" width="9.375" style="197" customWidth="1"/>
    <col min="1791" max="1805" width="7.625" style="197" customWidth="1"/>
    <col min="1806" max="1806" width="43.125" style="197" customWidth="1"/>
    <col min="1807" max="2045" width="7.625" style="197"/>
    <col min="2046" max="2046" width="9.375" style="197" customWidth="1"/>
    <col min="2047" max="2061" width="7.625" style="197" customWidth="1"/>
    <col min="2062" max="2062" width="43.125" style="197" customWidth="1"/>
    <col min="2063" max="2301" width="7.625" style="197"/>
    <col min="2302" max="2302" width="9.375" style="197" customWidth="1"/>
    <col min="2303" max="2317" width="7.625" style="197" customWidth="1"/>
    <col min="2318" max="2318" width="43.125" style="197" customWidth="1"/>
    <col min="2319" max="2557" width="7.625" style="197"/>
    <col min="2558" max="2558" width="9.375" style="197" customWidth="1"/>
    <col min="2559" max="2573" width="7.625" style="197" customWidth="1"/>
    <col min="2574" max="2574" width="43.125" style="197" customWidth="1"/>
    <col min="2575" max="2813" width="7.625" style="197"/>
    <col min="2814" max="2814" width="9.375" style="197" customWidth="1"/>
    <col min="2815" max="2829" width="7.625" style="197" customWidth="1"/>
    <col min="2830" max="2830" width="43.125" style="197" customWidth="1"/>
    <col min="2831" max="3069" width="7.625" style="197"/>
    <col min="3070" max="3070" width="9.375" style="197" customWidth="1"/>
    <col min="3071" max="3085" width="7.625" style="197" customWidth="1"/>
    <col min="3086" max="3086" width="43.125" style="197" customWidth="1"/>
    <col min="3087" max="3325" width="7.625" style="197"/>
    <col min="3326" max="3326" width="9.375" style="197" customWidth="1"/>
    <col min="3327" max="3341" width="7.625" style="197" customWidth="1"/>
    <col min="3342" max="3342" width="43.125" style="197" customWidth="1"/>
    <col min="3343" max="3581" width="7.625" style="197"/>
    <col min="3582" max="3582" width="9.375" style="197" customWidth="1"/>
    <col min="3583" max="3597" width="7.625" style="197" customWidth="1"/>
    <col min="3598" max="3598" width="43.125" style="197" customWidth="1"/>
    <col min="3599" max="3837" width="7.625" style="197"/>
    <col min="3838" max="3838" width="9.375" style="197" customWidth="1"/>
    <col min="3839" max="3853" width="7.625" style="197" customWidth="1"/>
    <col min="3854" max="3854" width="43.125" style="197" customWidth="1"/>
    <col min="3855" max="4093" width="7.625" style="197"/>
    <col min="4094" max="4094" width="9.375" style="197" customWidth="1"/>
    <col min="4095" max="4109" width="7.625" style="197" customWidth="1"/>
    <col min="4110" max="4110" width="43.125" style="197" customWidth="1"/>
    <col min="4111" max="4349" width="7.625" style="197"/>
    <col min="4350" max="4350" width="9.375" style="197" customWidth="1"/>
    <col min="4351" max="4365" width="7.625" style="197" customWidth="1"/>
    <col min="4366" max="4366" width="43.125" style="197" customWidth="1"/>
    <col min="4367" max="4605" width="7.625" style="197"/>
    <col min="4606" max="4606" width="9.375" style="197" customWidth="1"/>
    <col min="4607" max="4621" width="7.625" style="197" customWidth="1"/>
    <col min="4622" max="4622" width="43.125" style="197" customWidth="1"/>
    <col min="4623" max="4861" width="7.625" style="197"/>
    <col min="4862" max="4862" width="9.375" style="197" customWidth="1"/>
    <col min="4863" max="4877" width="7.625" style="197" customWidth="1"/>
    <col min="4878" max="4878" width="43.125" style="197" customWidth="1"/>
    <col min="4879" max="5117" width="7.625" style="197"/>
    <col min="5118" max="5118" width="9.375" style="197" customWidth="1"/>
    <col min="5119" max="5133" width="7.625" style="197" customWidth="1"/>
    <col min="5134" max="5134" width="43.125" style="197" customWidth="1"/>
    <col min="5135" max="5373" width="7.625" style="197"/>
    <col min="5374" max="5374" width="9.375" style="197" customWidth="1"/>
    <col min="5375" max="5389" width="7.625" style="197" customWidth="1"/>
    <col min="5390" max="5390" width="43.125" style="197" customWidth="1"/>
    <col min="5391" max="5629" width="7.625" style="197"/>
    <col min="5630" max="5630" width="9.375" style="197" customWidth="1"/>
    <col min="5631" max="5645" width="7.625" style="197" customWidth="1"/>
    <col min="5646" max="5646" width="43.125" style="197" customWidth="1"/>
    <col min="5647" max="5885" width="7.625" style="197"/>
    <col min="5886" max="5886" width="9.375" style="197" customWidth="1"/>
    <col min="5887" max="5901" width="7.625" style="197" customWidth="1"/>
    <col min="5902" max="5902" width="43.125" style="197" customWidth="1"/>
    <col min="5903" max="6141" width="7.625" style="197"/>
    <col min="6142" max="6142" width="9.375" style="197" customWidth="1"/>
    <col min="6143" max="6157" width="7.625" style="197" customWidth="1"/>
    <col min="6158" max="6158" width="43.125" style="197" customWidth="1"/>
    <col min="6159" max="6397" width="7.625" style="197"/>
    <col min="6398" max="6398" width="9.375" style="197" customWidth="1"/>
    <col min="6399" max="6413" width="7.625" style="197" customWidth="1"/>
    <col min="6414" max="6414" width="43.125" style="197" customWidth="1"/>
    <col min="6415" max="6653" width="7.625" style="197"/>
    <col min="6654" max="6654" width="9.375" style="197" customWidth="1"/>
    <col min="6655" max="6669" width="7.625" style="197" customWidth="1"/>
    <col min="6670" max="6670" width="43.125" style="197" customWidth="1"/>
    <col min="6671" max="6909" width="7.625" style="197"/>
    <col min="6910" max="6910" width="9.375" style="197" customWidth="1"/>
    <col min="6911" max="6925" width="7.625" style="197" customWidth="1"/>
    <col min="6926" max="6926" width="43.125" style="197" customWidth="1"/>
    <col min="6927" max="7165" width="7.625" style="197"/>
    <col min="7166" max="7166" width="9.375" style="197" customWidth="1"/>
    <col min="7167" max="7181" width="7.625" style="197" customWidth="1"/>
    <col min="7182" max="7182" width="43.125" style="197" customWidth="1"/>
    <col min="7183" max="7421" width="7.625" style="197"/>
    <col min="7422" max="7422" width="9.375" style="197" customWidth="1"/>
    <col min="7423" max="7437" width="7.625" style="197" customWidth="1"/>
    <col min="7438" max="7438" width="43.125" style="197" customWidth="1"/>
    <col min="7439" max="7677" width="7.625" style="197"/>
    <col min="7678" max="7678" width="9.375" style="197" customWidth="1"/>
    <col min="7679" max="7693" width="7.625" style="197" customWidth="1"/>
    <col min="7694" max="7694" width="43.125" style="197" customWidth="1"/>
    <col min="7695" max="7933" width="7.625" style="197"/>
    <col min="7934" max="7934" width="9.375" style="197" customWidth="1"/>
    <col min="7935" max="7949" width="7.625" style="197" customWidth="1"/>
    <col min="7950" max="7950" width="43.125" style="197" customWidth="1"/>
    <col min="7951" max="8189" width="7.625" style="197"/>
    <col min="8190" max="8190" width="9.375" style="197" customWidth="1"/>
    <col min="8191" max="8205" width="7.625" style="197" customWidth="1"/>
    <col min="8206" max="8206" width="43.125" style="197" customWidth="1"/>
    <col min="8207" max="8445" width="7.625" style="197"/>
    <col min="8446" max="8446" width="9.375" style="197" customWidth="1"/>
    <col min="8447" max="8461" width="7.625" style="197" customWidth="1"/>
    <col min="8462" max="8462" width="43.125" style="197" customWidth="1"/>
    <col min="8463" max="8701" width="7.625" style="197"/>
    <col min="8702" max="8702" width="9.375" style="197" customWidth="1"/>
    <col min="8703" max="8717" width="7.625" style="197" customWidth="1"/>
    <col min="8718" max="8718" width="43.125" style="197" customWidth="1"/>
    <col min="8719" max="8957" width="7.625" style="197"/>
    <col min="8958" max="8958" width="9.375" style="197" customWidth="1"/>
    <col min="8959" max="8973" width="7.625" style="197" customWidth="1"/>
    <col min="8974" max="8974" width="43.125" style="197" customWidth="1"/>
    <col min="8975" max="9213" width="7.625" style="197"/>
    <col min="9214" max="9214" width="9.375" style="197" customWidth="1"/>
    <col min="9215" max="9229" width="7.625" style="197" customWidth="1"/>
    <col min="9230" max="9230" width="43.125" style="197" customWidth="1"/>
    <col min="9231" max="9469" width="7.625" style="197"/>
    <col min="9470" max="9470" width="9.375" style="197" customWidth="1"/>
    <col min="9471" max="9485" width="7.625" style="197" customWidth="1"/>
    <col min="9486" max="9486" width="43.125" style="197" customWidth="1"/>
    <col min="9487" max="9725" width="7.625" style="197"/>
    <col min="9726" max="9726" width="9.375" style="197" customWidth="1"/>
    <col min="9727" max="9741" width="7.625" style="197" customWidth="1"/>
    <col min="9742" max="9742" width="43.125" style="197" customWidth="1"/>
    <col min="9743" max="9981" width="7.625" style="197"/>
    <col min="9982" max="9982" width="9.375" style="197" customWidth="1"/>
    <col min="9983" max="9997" width="7.625" style="197" customWidth="1"/>
    <col min="9998" max="9998" width="43.125" style="197" customWidth="1"/>
    <col min="9999" max="10237" width="7.625" style="197"/>
    <col min="10238" max="10238" width="9.375" style="197" customWidth="1"/>
    <col min="10239" max="10253" width="7.625" style="197" customWidth="1"/>
    <col min="10254" max="10254" width="43.125" style="197" customWidth="1"/>
    <col min="10255" max="10493" width="7.625" style="197"/>
    <col min="10494" max="10494" width="9.375" style="197" customWidth="1"/>
    <col min="10495" max="10509" width="7.625" style="197" customWidth="1"/>
    <col min="10510" max="10510" width="43.125" style="197" customWidth="1"/>
    <col min="10511" max="10749" width="7.625" style="197"/>
    <col min="10750" max="10750" width="9.375" style="197" customWidth="1"/>
    <col min="10751" max="10765" width="7.625" style="197" customWidth="1"/>
    <col min="10766" max="10766" width="43.125" style="197" customWidth="1"/>
    <col min="10767" max="11005" width="7.625" style="197"/>
    <col min="11006" max="11006" width="9.375" style="197" customWidth="1"/>
    <col min="11007" max="11021" width="7.625" style="197" customWidth="1"/>
    <col min="11022" max="11022" width="43.125" style="197" customWidth="1"/>
    <col min="11023" max="11261" width="7.625" style="197"/>
    <col min="11262" max="11262" width="9.375" style="197" customWidth="1"/>
    <col min="11263" max="11277" width="7.625" style="197" customWidth="1"/>
    <col min="11278" max="11278" width="43.125" style="197" customWidth="1"/>
    <col min="11279" max="11517" width="7.625" style="197"/>
    <col min="11518" max="11518" width="9.375" style="197" customWidth="1"/>
    <col min="11519" max="11533" width="7.625" style="197" customWidth="1"/>
    <col min="11534" max="11534" width="43.125" style="197" customWidth="1"/>
    <col min="11535" max="11773" width="7.625" style="197"/>
    <col min="11774" max="11774" width="9.375" style="197" customWidth="1"/>
    <col min="11775" max="11789" width="7.625" style="197" customWidth="1"/>
    <col min="11790" max="11790" width="43.125" style="197" customWidth="1"/>
    <col min="11791" max="12029" width="7.625" style="197"/>
    <col min="12030" max="12030" width="9.375" style="197" customWidth="1"/>
    <col min="12031" max="12045" width="7.625" style="197" customWidth="1"/>
    <col min="12046" max="12046" width="43.125" style="197" customWidth="1"/>
    <col min="12047" max="12285" width="7.625" style="197"/>
    <col min="12286" max="12286" width="9.375" style="197" customWidth="1"/>
    <col min="12287" max="12301" width="7.625" style="197" customWidth="1"/>
    <col min="12302" max="12302" width="43.125" style="197" customWidth="1"/>
    <col min="12303" max="12541" width="7.625" style="197"/>
    <col min="12542" max="12542" width="9.375" style="197" customWidth="1"/>
    <col min="12543" max="12557" width="7.625" style="197" customWidth="1"/>
    <col min="12558" max="12558" width="43.125" style="197" customWidth="1"/>
    <col min="12559" max="12797" width="7.625" style="197"/>
    <col min="12798" max="12798" width="9.375" style="197" customWidth="1"/>
    <col min="12799" max="12813" width="7.625" style="197" customWidth="1"/>
    <col min="12814" max="12814" width="43.125" style="197" customWidth="1"/>
    <col min="12815" max="13053" width="7.625" style="197"/>
    <col min="13054" max="13054" width="9.375" style="197" customWidth="1"/>
    <col min="13055" max="13069" width="7.625" style="197" customWidth="1"/>
    <col min="13070" max="13070" width="43.125" style="197" customWidth="1"/>
    <col min="13071" max="13309" width="7.625" style="197"/>
    <col min="13310" max="13310" width="9.375" style="197" customWidth="1"/>
    <col min="13311" max="13325" width="7.625" style="197" customWidth="1"/>
    <col min="13326" max="13326" width="43.125" style="197" customWidth="1"/>
    <col min="13327" max="13565" width="7.625" style="197"/>
    <col min="13566" max="13566" width="9.375" style="197" customWidth="1"/>
    <col min="13567" max="13581" width="7.625" style="197" customWidth="1"/>
    <col min="13582" max="13582" width="43.125" style="197" customWidth="1"/>
    <col min="13583" max="13821" width="7.625" style="197"/>
    <col min="13822" max="13822" width="9.375" style="197" customWidth="1"/>
    <col min="13823" max="13837" width="7.625" style="197" customWidth="1"/>
    <col min="13838" max="13838" width="43.125" style="197" customWidth="1"/>
    <col min="13839" max="14077" width="7.625" style="197"/>
    <col min="14078" max="14078" width="9.375" style="197" customWidth="1"/>
    <col min="14079" max="14093" width="7.625" style="197" customWidth="1"/>
    <col min="14094" max="14094" width="43.125" style="197" customWidth="1"/>
    <col min="14095" max="14333" width="7.625" style="197"/>
    <col min="14334" max="14334" width="9.375" style="197" customWidth="1"/>
    <col min="14335" max="14349" width="7.625" style="197" customWidth="1"/>
    <col min="14350" max="14350" width="43.125" style="197" customWidth="1"/>
    <col min="14351" max="14589" width="7.625" style="197"/>
    <col min="14590" max="14590" width="9.375" style="197" customWidth="1"/>
    <col min="14591" max="14605" width="7.625" style="197" customWidth="1"/>
    <col min="14606" max="14606" width="43.125" style="197" customWidth="1"/>
    <col min="14607" max="14845" width="7.625" style="197"/>
    <col min="14846" max="14846" width="9.375" style="197" customWidth="1"/>
    <col min="14847" max="14861" width="7.625" style="197" customWidth="1"/>
    <col min="14862" max="14862" width="43.125" style="197" customWidth="1"/>
    <col min="14863" max="15101" width="7.625" style="197"/>
    <col min="15102" max="15102" width="9.375" style="197" customWidth="1"/>
    <col min="15103" max="15117" width="7.625" style="197" customWidth="1"/>
    <col min="15118" max="15118" width="43.125" style="197" customWidth="1"/>
    <col min="15119" max="15357" width="7.625" style="197"/>
    <col min="15358" max="15358" width="9.375" style="197" customWidth="1"/>
    <col min="15359" max="15373" width="7.625" style="197" customWidth="1"/>
    <col min="15374" max="15374" width="43.125" style="197" customWidth="1"/>
    <col min="15375" max="15613" width="7.625" style="197"/>
    <col min="15614" max="15614" width="9.375" style="197" customWidth="1"/>
    <col min="15615" max="15629" width="7.625" style="197" customWidth="1"/>
    <col min="15630" max="15630" width="43.125" style="197" customWidth="1"/>
    <col min="15631" max="15869" width="7.625" style="197"/>
    <col min="15870" max="15870" width="9.375" style="197" customWidth="1"/>
    <col min="15871" max="15885" width="7.625" style="197" customWidth="1"/>
    <col min="15886" max="15886" width="43.125" style="197" customWidth="1"/>
    <col min="15887" max="16125" width="7.625" style="197"/>
    <col min="16126" max="16126" width="9.375" style="197" customWidth="1"/>
    <col min="16127" max="16141" width="7.625" style="197" customWidth="1"/>
    <col min="16142" max="16142" width="43.125" style="197" customWidth="1"/>
    <col min="16143" max="16384" width="7.625" style="197"/>
  </cols>
  <sheetData>
    <row r="1" spans="1:14" ht="16.149999999999999" customHeight="1" x14ac:dyDescent="0.15">
      <c r="A1" s="101" t="s">
        <v>121</v>
      </c>
      <c r="N1" s="121" t="s">
        <v>248</v>
      </c>
    </row>
    <row r="2" spans="1:14" s="102" customFormat="1" ht="16.149999999999999" customHeight="1" x14ac:dyDescent="0.15">
      <c r="E2" s="460" t="s">
        <v>251</v>
      </c>
      <c r="F2" s="585"/>
      <c r="H2" s="460" t="s">
        <v>252</v>
      </c>
      <c r="I2" s="103"/>
      <c r="J2" s="610"/>
      <c r="L2" s="936" t="s">
        <v>174</v>
      </c>
      <c r="M2" s="937"/>
      <c r="N2" s="585"/>
    </row>
    <row r="3" spans="1:14" ht="12" customHeight="1" x14ac:dyDescent="0.15">
      <c r="M3" s="198" t="s">
        <v>473</v>
      </c>
    </row>
    <row r="4" spans="1:14" ht="16.149999999999999" customHeight="1" x14ac:dyDescent="0.15">
      <c r="A4" s="938" t="s">
        <v>122</v>
      </c>
      <c r="B4" s="869" t="s">
        <v>123</v>
      </c>
      <c r="C4" s="941"/>
      <c r="D4" s="941"/>
      <c r="E4" s="941"/>
      <c r="F4" s="941"/>
      <c r="G4" s="942"/>
      <c r="H4" s="833" t="s">
        <v>124</v>
      </c>
      <c r="I4" s="834"/>
      <c r="J4" s="834"/>
      <c r="K4" s="834"/>
      <c r="L4" s="834"/>
      <c r="M4" s="896"/>
      <c r="N4" s="594" t="s">
        <v>74</v>
      </c>
    </row>
    <row r="5" spans="1:14" ht="16.149999999999999" customHeight="1" x14ac:dyDescent="0.15">
      <c r="A5" s="939"/>
      <c r="B5" s="883"/>
      <c r="C5" s="884"/>
      <c r="D5" s="884"/>
      <c r="E5" s="884"/>
      <c r="F5" s="884"/>
      <c r="G5" s="943"/>
      <c r="H5" s="833" t="s">
        <v>76</v>
      </c>
      <c r="I5" s="834"/>
      <c r="J5" s="944" t="s">
        <v>77</v>
      </c>
      <c r="K5" s="834"/>
      <c r="L5" s="944" t="s">
        <v>125</v>
      </c>
      <c r="M5" s="896"/>
      <c r="N5" s="104"/>
    </row>
    <row r="6" spans="1:14" ht="16.149999999999999" customHeight="1" x14ac:dyDescent="0.15">
      <c r="A6" s="939"/>
      <c r="B6" s="599" t="s">
        <v>126</v>
      </c>
      <c r="C6" s="105" t="s">
        <v>127</v>
      </c>
      <c r="D6" s="105" t="s">
        <v>128</v>
      </c>
      <c r="E6" s="106" t="s">
        <v>75</v>
      </c>
      <c r="F6" s="107" t="s">
        <v>129</v>
      </c>
      <c r="G6" s="108" t="s">
        <v>130</v>
      </c>
      <c r="H6" s="599" t="s">
        <v>69</v>
      </c>
      <c r="I6" s="104" t="s">
        <v>474</v>
      </c>
      <c r="J6" s="105" t="s">
        <v>69</v>
      </c>
      <c r="K6" s="104" t="s">
        <v>474</v>
      </c>
      <c r="L6" s="105" t="s">
        <v>69</v>
      </c>
      <c r="M6" s="105" t="s">
        <v>474</v>
      </c>
      <c r="N6" s="104"/>
    </row>
    <row r="7" spans="1:14" ht="16.149999999999999" customHeight="1" thickBot="1" x14ac:dyDescent="0.2">
      <c r="A7" s="940"/>
      <c r="B7" s="600"/>
      <c r="C7" s="109" t="s">
        <v>475</v>
      </c>
      <c r="D7" s="109" t="s">
        <v>476</v>
      </c>
      <c r="E7" s="110" t="s">
        <v>78</v>
      </c>
      <c r="F7" s="111"/>
      <c r="G7" s="611"/>
      <c r="H7" s="600" t="s">
        <v>131</v>
      </c>
      <c r="I7" s="595" t="s">
        <v>132</v>
      </c>
      <c r="J7" s="109" t="s">
        <v>131</v>
      </c>
      <c r="K7" s="595" t="s">
        <v>132</v>
      </c>
      <c r="L7" s="109" t="s">
        <v>131</v>
      </c>
      <c r="M7" s="109" t="s">
        <v>132</v>
      </c>
      <c r="N7" s="595"/>
    </row>
    <row r="8" spans="1:14" ht="16.149999999999999" customHeight="1" thickTop="1" x14ac:dyDescent="0.15">
      <c r="A8" s="112" t="s">
        <v>133</v>
      </c>
      <c r="B8" s="593"/>
      <c r="C8" s="593"/>
      <c r="D8" s="593"/>
      <c r="E8" s="593"/>
      <c r="F8" s="593"/>
      <c r="G8" s="593"/>
      <c r="H8" s="593"/>
      <c r="I8" s="593"/>
      <c r="J8" s="593"/>
      <c r="K8" s="593"/>
      <c r="L8" s="593"/>
      <c r="M8" s="113"/>
      <c r="N8" s="113"/>
    </row>
    <row r="9" spans="1:14" ht="16.149999999999999" customHeight="1" x14ac:dyDescent="0.15">
      <c r="A9" s="114" t="s">
        <v>477</v>
      </c>
      <c r="B9" s="587"/>
      <c r="C9" s="609"/>
      <c r="D9" s="609"/>
      <c r="E9" s="115"/>
      <c r="F9" s="604"/>
      <c r="G9" s="115"/>
      <c r="H9" s="603"/>
      <c r="I9" s="609"/>
      <c r="J9" s="609"/>
      <c r="K9" s="609"/>
      <c r="L9" s="609"/>
      <c r="M9" s="609"/>
      <c r="N9" s="609"/>
    </row>
    <row r="10" spans="1:14" ht="16.149999999999999" customHeight="1" x14ac:dyDescent="0.15">
      <c r="A10" s="114" t="s">
        <v>478</v>
      </c>
      <c r="B10" s="587"/>
      <c r="C10" s="609"/>
      <c r="D10" s="609"/>
      <c r="E10" s="115"/>
      <c r="F10" s="604"/>
      <c r="G10" s="115"/>
      <c r="H10" s="603"/>
      <c r="I10" s="609"/>
      <c r="J10" s="609"/>
      <c r="K10" s="609"/>
      <c r="L10" s="609"/>
      <c r="M10" s="609"/>
      <c r="N10" s="609"/>
    </row>
    <row r="11" spans="1:14" ht="16.149999999999999" customHeight="1" x14ac:dyDescent="0.15">
      <c r="A11" s="114" t="s">
        <v>134</v>
      </c>
      <c r="B11" s="587"/>
      <c r="C11" s="609"/>
      <c r="D11" s="609"/>
      <c r="E11" s="115"/>
      <c r="F11" s="604"/>
      <c r="G11" s="115"/>
      <c r="H11" s="603"/>
      <c r="I11" s="609"/>
      <c r="J11" s="609"/>
      <c r="K11" s="609"/>
      <c r="L11" s="609"/>
      <c r="M11" s="609"/>
      <c r="N11" s="609"/>
    </row>
    <row r="12" spans="1:14" ht="16.149999999999999" customHeight="1" x14ac:dyDescent="0.15">
      <c r="A12" s="114" t="s">
        <v>135</v>
      </c>
      <c r="B12" s="587"/>
      <c r="C12" s="609"/>
      <c r="D12" s="609"/>
      <c r="E12" s="115"/>
      <c r="F12" s="604"/>
      <c r="G12" s="115"/>
      <c r="H12" s="603"/>
      <c r="I12" s="609"/>
      <c r="J12" s="609"/>
      <c r="K12" s="609"/>
      <c r="L12" s="609"/>
      <c r="M12" s="609"/>
      <c r="N12" s="609"/>
    </row>
    <row r="13" spans="1:14" ht="16.149999999999999" customHeight="1" x14ac:dyDescent="0.15">
      <c r="A13" s="114" t="s">
        <v>136</v>
      </c>
      <c r="B13" s="587"/>
      <c r="C13" s="609"/>
      <c r="D13" s="609"/>
      <c r="E13" s="115"/>
      <c r="F13" s="604"/>
      <c r="G13" s="115"/>
      <c r="H13" s="603"/>
      <c r="I13" s="609"/>
      <c r="J13" s="609"/>
      <c r="K13" s="609"/>
      <c r="L13" s="609"/>
      <c r="M13" s="609"/>
      <c r="N13" s="609"/>
    </row>
    <row r="14" spans="1:14" ht="16.149999999999999" customHeight="1" x14ac:dyDescent="0.15">
      <c r="A14" s="114" t="s">
        <v>137</v>
      </c>
      <c r="B14" s="587"/>
      <c r="C14" s="609"/>
      <c r="D14" s="609"/>
      <c r="E14" s="115"/>
      <c r="F14" s="604"/>
      <c r="G14" s="115"/>
      <c r="H14" s="603"/>
      <c r="I14" s="609"/>
      <c r="J14" s="609"/>
      <c r="K14" s="609"/>
      <c r="L14" s="609"/>
      <c r="M14" s="609"/>
      <c r="N14" s="609"/>
    </row>
    <row r="15" spans="1:14" ht="16.149999999999999" customHeight="1" x14ac:dyDescent="0.15">
      <c r="A15" s="114" t="s">
        <v>138</v>
      </c>
      <c r="B15" s="587"/>
      <c r="C15" s="609"/>
      <c r="D15" s="609"/>
      <c r="E15" s="115"/>
      <c r="F15" s="604"/>
      <c r="G15" s="115"/>
      <c r="H15" s="603"/>
      <c r="I15" s="609"/>
      <c r="J15" s="609"/>
      <c r="K15" s="609"/>
      <c r="L15" s="609"/>
      <c r="M15" s="609"/>
      <c r="N15" s="609"/>
    </row>
    <row r="16" spans="1:14" ht="16.149999999999999" customHeight="1" x14ac:dyDescent="0.15">
      <c r="A16" s="114" t="s">
        <v>139</v>
      </c>
      <c r="B16" s="587"/>
      <c r="C16" s="609"/>
      <c r="D16" s="609"/>
      <c r="E16" s="115"/>
      <c r="F16" s="604"/>
      <c r="G16" s="115"/>
      <c r="H16" s="603"/>
      <c r="I16" s="609"/>
      <c r="J16" s="609"/>
      <c r="K16" s="609"/>
      <c r="L16" s="609"/>
      <c r="M16" s="609"/>
      <c r="N16" s="609"/>
    </row>
    <row r="17" spans="1:14" ht="16.149999999999999" customHeight="1" x14ac:dyDescent="0.15">
      <c r="A17" s="114" t="s">
        <v>140</v>
      </c>
      <c r="B17" s="587"/>
      <c r="C17" s="609"/>
      <c r="D17" s="609"/>
      <c r="E17" s="115"/>
      <c r="F17" s="604"/>
      <c r="G17" s="115"/>
      <c r="H17" s="603"/>
      <c r="I17" s="609"/>
      <c r="J17" s="609"/>
      <c r="K17" s="609"/>
      <c r="L17" s="609"/>
      <c r="M17" s="609"/>
      <c r="N17" s="609"/>
    </row>
    <row r="18" spans="1:14" ht="16.149999999999999" customHeight="1" x14ac:dyDescent="0.15">
      <c r="A18" s="114" t="s">
        <v>141</v>
      </c>
      <c r="B18" s="587"/>
      <c r="C18" s="609"/>
      <c r="D18" s="609"/>
      <c r="E18" s="115"/>
      <c r="F18" s="604"/>
      <c r="G18" s="115"/>
      <c r="H18" s="603"/>
      <c r="I18" s="609"/>
      <c r="J18" s="609"/>
      <c r="K18" s="609"/>
      <c r="L18" s="609"/>
      <c r="M18" s="609"/>
      <c r="N18" s="609"/>
    </row>
    <row r="19" spans="1:14" ht="16.149999999999999" customHeight="1" x14ac:dyDescent="0.15">
      <c r="A19" s="114" t="s">
        <v>142</v>
      </c>
      <c r="B19" s="587"/>
      <c r="C19" s="609"/>
      <c r="D19" s="609"/>
      <c r="E19" s="115"/>
      <c r="F19" s="604"/>
      <c r="G19" s="115"/>
      <c r="H19" s="603"/>
      <c r="I19" s="609"/>
      <c r="J19" s="609"/>
      <c r="K19" s="609"/>
      <c r="L19" s="609"/>
      <c r="M19" s="609"/>
      <c r="N19" s="609"/>
    </row>
    <row r="20" spans="1:14" ht="16.149999999999999" customHeight="1" x14ac:dyDescent="0.15">
      <c r="A20" s="114" t="s">
        <v>143</v>
      </c>
      <c r="B20" s="587"/>
      <c r="C20" s="609"/>
      <c r="D20" s="609"/>
      <c r="E20" s="115"/>
      <c r="F20" s="604"/>
      <c r="G20" s="115"/>
      <c r="H20" s="603"/>
      <c r="I20" s="609"/>
      <c r="J20" s="609"/>
      <c r="K20" s="609"/>
      <c r="L20" s="609"/>
      <c r="M20" s="609"/>
      <c r="N20" s="609"/>
    </row>
    <row r="21" spans="1:14" ht="16.149999999999999" customHeight="1" x14ac:dyDescent="0.15">
      <c r="A21" s="114" t="s">
        <v>144</v>
      </c>
      <c r="B21" s="587"/>
      <c r="C21" s="609"/>
      <c r="D21" s="609"/>
      <c r="E21" s="115"/>
      <c r="F21" s="604"/>
      <c r="G21" s="115"/>
      <c r="H21" s="603"/>
      <c r="I21" s="609"/>
      <c r="J21" s="609"/>
      <c r="K21" s="609"/>
      <c r="L21" s="609"/>
      <c r="M21" s="609"/>
      <c r="N21" s="609"/>
    </row>
    <row r="22" spans="1:14" ht="16.149999999999999" customHeight="1" x14ac:dyDescent="0.15">
      <c r="A22" s="114" t="s">
        <v>145</v>
      </c>
      <c r="B22" s="587"/>
      <c r="C22" s="609"/>
      <c r="D22" s="609"/>
      <c r="E22" s="115"/>
      <c r="F22" s="604"/>
      <c r="G22" s="115"/>
      <c r="H22" s="603"/>
      <c r="I22" s="609"/>
      <c r="J22" s="609"/>
      <c r="K22" s="609"/>
      <c r="L22" s="609"/>
      <c r="M22" s="609"/>
      <c r="N22" s="609"/>
    </row>
    <row r="23" spans="1:14" ht="16.149999999999999" customHeight="1" x14ac:dyDescent="0.15">
      <c r="A23" s="114" t="s">
        <v>146</v>
      </c>
      <c r="B23" s="587"/>
      <c r="C23" s="609"/>
      <c r="D23" s="609"/>
      <c r="E23" s="115"/>
      <c r="F23" s="604"/>
      <c r="G23" s="115"/>
      <c r="H23" s="603"/>
      <c r="I23" s="609"/>
      <c r="J23" s="609"/>
      <c r="K23" s="609"/>
      <c r="L23" s="609"/>
      <c r="M23" s="609"/>
      <c r="N23" s="609"/>
    </row>
    <row r="24" spans="1:14" ht="16.149999999999999" customHeight="1" x14ac:dyDescent="0.15">
      <c r="A24" s="114" t="s">
        <v>147</v>
      </c>
      <c r="B24" s="587"/>
      <c r="C24" s="609"/>
      <c r="D24" s="609"/>
      <c r="E24" s="115"/>
      <c r="F24" s="604"/>
      <c r="G24" s="115"/>
      <c r="H24" s="603"/>
      <c r="I24" s="609"/>
      <c r="J24" s="609"/>
      <c r="K24" s="609"/>
      <c r="L24" s="609"/>
      <c r="M24" s="609"/>
      <c r="N24" s="609"/>
    </row>
    <row r="25" spans="1:14" ht="16.149999999999999" customHeight="1" x14ac:dyDescent="0.15">
      <c r="A25" s="114" t="s">
        <v>148</v>
      </c>
      <c r="B25" s="587"/>
      <c r="C25" s="609"/>
      <c r="D25" s="609"/>
      <c r="E25" s="115"/>
      <c r="F25" s="604"/>
      <c r="G25" s="115"/>
      <c r="H25" s="603"/>
      <c r="I25" s="609"/>
      <c r="J25" s="609"/>
      <c r="K25" s="609"/>
      <c r="L25" s="609"/>
      <c r="M25" s="609"/>
      <c r="N25" s="609"/>
    </row>
    <row r="26" spans="1:14" ht="16.149999999999999" customHeight="1" x14ac:dyDescent="0.15">
      <c r="A26" s="114" t="s">
        <v>149</v>
      </c>
      <c r="B26" s="587"/>
      <c r="C26" s="609"/>
      <c r="D26" s="609"/>
      <c r="E26" s="115"/>
      <c r="F26" s="604"/>
      <c r="G26" s="115"/>
      <c r="H26" s="603"/>
      <c r="I26" s="609"/>
      <c r="J26" s="609"/>
      <c r="K26" s="609"/>
      <c r="L26" s="609"/>
      <c r="M26" s="609"/>
      <c r="N26" s="609"/>
    </row>
    <row r="27" spans="1:14" ht="16.149999999999999" customHeight="1" x14ac:dyDescent="0.15">
      <c r="A27" s="114" t="s">
        <v>150</v>
      </c>
      <c r="B27" s="587"/>
      <c r="C27" s="609"/>
      <c r="D27" s="609"/>
      <c r="E27" s="115"/>
      <c r="F27" s="604"/>
      <c r="G27" s="115"/>
      <c r="H27" s="603"/>
      <c r="I27" s="609"/>
      <c r="J27" s="609"/>
      <c r="K27" s="609"/>
      <c r="L27" s="609"/>
      <c r="M27" s="609"/>
      <c r="N27" s="609"/>
    </row>
    <row r="28" spans="1:14" ht="16.149999999999999" customHeight="1" x14ac:dyDescent="0.15">
      <c r="A28" s="114" t="s">
        <v>151</v>
      </c>
      <c r="B28" s="587"/>
      <c r="C28" s="609"/>
      <c r="D28" s="609"/>
      <c r="E28" s="115"/>
      <c r="F28" s="604"/>
      <c r="G28" s="115"/>
      <c r="H28" s="603"/>
      <c r="I28" s="609"/>
      <c r="J28" s="609"/>
      <c r="K28" s="609"/>
      <c r="L28" s="609"/>
      <c r="M28" s="609"/>
      <c r="N28" s="609"/>
    </row>
    <row r="29" spans="1:14" ht="16.149999999999999" customHeight="1" x14ac:dyDescent="0.15">
      <c r="A29" s="114" t="s">
        <v>152</v>
      </c>
      <c r="B29" s="587"/>
      <c r="C29" s="609"/>
      <c r="D29" s="609"/>
      <c r="E29" s="115"/>
      <c r="F29" s="604"/>
      <c r="G29" s="115"/>
      <c r="H29" s="603"/>
      <c r="I29" s="609"/>
      <c r="J29" s="609"/>
      <c r="K29" s="609"/>
      <c r="L29" s="609"/>
      <c r="M29" s="609"/>
      <c r="N29" s="609"/>
    </row>
    <row r="30" spans="1:14" ht="16.149999999999999" customHeight="1" x14ac:dyDescent="0.15">
      <c r="A30" s="114" t="s">
        <v>153</v>
      </c>
      <c r="B30" s="587"/>
      <c r="C30" s="609"/>
      <c r="D30" s="609"/>
      <c r="E30" s="115"/>
      <c r="F30" s="604"/>
      <c r="G30" s="115"/>
      <c r="H30" s="603"/>
      <c r="I30" s="609"/>
      <c r="J30" s="609"/>
      <c r="K30" s="609"/>
      <c r="L30" s="609"/>
      <c r="M30" s="609"/>
      <c r="N30" s="609"/>
    </row>
    <row r="31" spans="1:14" ht="16.149999999999999" customHeight="1" x14ac:dyDescent="0.15">
      <c r="A31" s="114" t="s">
        <v>154</v>
      </c>
      <c r="B31" s="587"/>
      <c r="C31" s="609"/>
      <c r="D31" s="609"/>
      <c r="E31" s="115"/>
      <c r="F31" s="604"/>
      <c r="G31" s="115"/>
      <c r="H31" s="603"/>
      <c r="I31" s="609"/>
      <c r="J31" s="609"/>
      <c r="K31" s="609"/>
      <c r="L31" s="609"/>
      <c r="M31" s="609"/>
      <c r="N31" s="609"/>
    </row>
    <row r="32" spans="1:14" ht="16.149999999999999" customHeight="1" x14ac:dyDescent="0.15">
      <c r="A32" s="114" t="s">
        <v>155</v>
      </c>
      <c r="B32" s="587"/>
      <c r="C32" s="609"/>
      <c r="D32" s="609"/>
      <c r="E32" s="115"/>
      <c r="F32" s="604"/>
      <c r="G32" s="115"/>
      <c r="H32" s="603"/>
      <c r="I32" s="609"/>
      <c r="J32" s="609"/>
      <c r="K32" s="609"/>
      <c r="L32" s="609"/>
      <c r="M32" s="609"/>
      <c r="N32" s="609"/>
    </row>
    <row r="33" spans="1:14" ht="16.149999999999999" customHeight="1" x14ac:dyDescent="0.15">
      <c r="A33" s="114" t="s">
        <v>156</v>
      </c>
      <c r="B33" s="587"/>
      <c r="C33" s="609"/>
      <c r="D33" s="609"/>
      <c r="E33" s="115"/>
      <c r="F33" s="604"/>
      <c r="G33" s="115"/>
      <c r="H33" s="603"/>
      <c r="I33" s="609"/>
      <c r="J33" s="609"/>
      <c r="K33" s="609"/>
      <c r="L33" s="609"/>
      <c r="M33" s="609"/>
      <c r="N33" s="609"/>
    </row>
    <row r="34" spans="1:14" ht="16.149999999999999" customHeight="1" x14ac:dyDescent="0.15">
      <c r="A34" s="114" t="s">
        <v>157</v>
      </c>
      <c r="B34" s="587"/>
      <c r="C34" s="609"/>
      <c r="D34" s="609"/>
      <c r="E34" s="115"/>
      <c r="F34" s="604"/>
      <c r="G34" s="115"/>
      <c r="H34" s="603"/>
      <c r="I34" s="609"/>
      <c r="J34" s="609"/>
      <c r="K34" s="609"/>
      <c r="L34" s="609"/>
      <c r="M34" s="609"/>
      <c r="N34" s="609"/>
    </row>
    <row r="35" spans="1:14" ht="16.149999999999999" customHeight="1" x14ac:dyDescent="0.15">
      <c r="A35" s="114" t="s">
        <v>158</v>
      </c>
      <c r="B35" s="587"/>
      <c r="C35" s="609"/>
      <c r="D35" s="609"/>
      <c r="E35" s="115"/>
      <c r="F35" s="604"/>
      <c r="G35" s="115"/>
      <c r="H35" s="603"/>
      <c r="I35" s="609"/>
      <c r="J35" s="609"/>
      <c r="K35" s="609"/>
      <c r="L35" s="609"/>
      <c r="M35" s="609"/>
      <c r="N35" s="609"/>
    </row>
    <row r="36" spans="1:14" ht="16.149999999999999" customHeight="1" x14ac:dyDescent="0.15">
      <c r="A36" s="114" t="s">
        <v>159</v>
      </c>
      <c r="B36" s="587"/>
      <c r="C36" s="609"/>
      <c r="D36" s="609"/>
      <c r="E36" s="115"/>
      <c r="F36" s="604"/>
      <c r="G36" s="115"/>
      <c r="H36" s="603"/>
      <c r="I36" s="609"/>
      <c r="J36" s="609"/>
      <c r="K36" s="609"/>
      <c r="L36" s="609"/>
      <c r="M36" s="609"/>
      <c r="N36" s="609"/>
    </row>
    <row r="37" spans="1:14" ht="16.149999999999999" customHeight="1" x14ac:dyDescent="0.15">
      <c r="A37" s="114" t="s">
        <v>160</v>
      </c>
      <c r="B37" s="587"/>
      <c r="C37" s="609"/>
      <c r="D37" s="609"/>
      <c r="E37" s="115"/>
      <c r="F37" s="604"/>
      <c r="G37" s="115"/>
      <c r="H37" s="603"/>
      <c r="I37" s="609"/>
      <c r="J37" s="609"/>
      <c r="K37" s="609"/>
      <c r="L37" s="609"/>
      <c r="M37" s="609"/>
      <c r="N37" s="609"/>
    </row>
    <row r="38" spans="1:14" ht="16.149999999999999" customHeight="1" x14ac:dyDescent="0.15">
      <c r="A38" s="114" t="s">
        <v>161</v>
      </c>
      <c r="B38" s="587"/>
      <c r="C38" s="609"/>
      <c r="D38" s="609"/>
      <c r="E38" s="115"/>
      <c r="F38" s="604"/>
      <c r="G38" s="115"/>
      <c r="H38" s="603"/>
      <c r="I38" s="609"/>
      <c r="J38" s="609"/>
      <c r="K38" s="609"/>
      <c r="L38" s="609"/>
      <c r="M38" s="609"/>
      <c r="N38" s="609"/>
    </row>
    <row r="39" spans="1:14" ht="16.149999999999999" customHeight="1" x14ac:dyDescent="0.15">
      <c r="A39" s="115" t="s">
        <v>81</v>
      </c>
      <c r="B39" s="587" t="s">
        <v>479</v>
      </c>
      <c r="C39" s="609" t="s">
        <v>479</v>
      </c>
      <c r="D39" s="609" t="s">
        <v>479</v>
      </c>
      <c r="E39" s="115"/>
      <c r="F39" s="604" t="s">
        <v>479</v>
      </c>
      <c r="G39" s="115" t="s">
        <v>479</v>
      </c>
      <c r="H39" s="603"/>
      <c r="I39" s="609"/>
      <c r="J39" s="609"/>
      <c r="K39" s="609"/>
      <c r="L39" s="609"/>
      <c r="M39" s="609"/>
      <c r="N39" s="609"/>
    </row>
    <row r="40" spans="1:14" ht="16.149999999999999" customHeight="1" x14ac:dyDescent="0.15">
      <c r="A40" s="613" t="s">
        <v>162</v>
      </c>
      <c r="B40" s="604"/>
      <c r="C40" s="604"/>
      <c r="D40" s="604"/>
      <c r="E40" s="604"/>
      <c r="F40" s="604"/>
      <c r="G40" s="604"/>
      <c r="H40" s="604"/>
      <c r="I40" s="604"/>
      <c r="J40" s="604"/>
      <c r="K40" s="604"/>
      <c r="L40" s="604"/>
      <c r="M40" s="604"/>
      <c r="N40" s="116" t="s">
        <v>169</v>
      </c>
    </row>
    <row r="41" spans="1:14" ht="16.149999999999999" customHeight="1" x14ac:dyDescent="0.15">
      <c r="A41" s="115" t="s">
        <v>480</v>
      </c>
      <c r="B41" s="587"/>
      <c r="C41" s="609"/>
      <c r="D41" s="609"/>
      <c r="E41" s="115"/>
      <c r="F41" s="604"/>
      <c r="G41" s="115"/>
      <c r="H41" s="603"/>
      <c r="I41" s="609"/>
      <c r="J41" s="609"/>
      <c r="K41" s="609"/>
      <c r="L41" s="609"/>
      <c r="M41" s="609"/>
      <c r="N41" s="609"/>
    </row>
    <row r="42" spans="1:14" ht="16.149999999999999" customHeight="1" x14ac:dyDescent="0.15">
      <c r="A42" s="115" t="s">
        <v>481</v>
      </c>
      <c r="B42" s="587"/>
      <c r="C42" s="609"/>
      <c r="D42" s="609"/>
      <c r="E42" s="115"/>
      <c r="F42" s="604"/>
      <c r="G42" s="115"/>
      <c r="H42" s="603"/>
      <c r="I42" s="609"/>
      <c r="J42" s="609"/>
      <c r="K42" s="609"/>
      <c r="L42" s="609"/>
      <c r="M42" s="609"/>
      <c r="N42" s="609"/>
    </row>
    <row r="43" spans="1:14" ht="16.149999999999999" customHeight="1" x14ac:dyDescent="0.15">
      <c r="A43" s="115" t="s">
        <v>482</v>
      </c>
      <c r="B43" s="587"/>
      <c r="C43" s="609"/>
      <c r="D43" s="609"/>
      <c r="E43" s="115"/>
      <c r="F43" s="604"/>
      <c r="G43" s="115"/>
      <c r="H43" s="603"/>
      <c r="I43" s="609"/>
      <c r="J43" s="609"/>
      <c r="K43" s="609"/>
      <c r="L43" s="609"/>
      <c r="M43" s="609"/>
      <c r="N43" s="609"/>
    </row>
    <row r="44" spans="1:14" ht="16.149999999999999" customHeight="1" x14ac:dyDescent="0.15">
      <c r="A44" s="115" t="s">
        <v>483</v>
      </c>
      <c r="B44" s="587"/>
      <c r="C44" s="609"/>
      <c r="D44" s="609"/>
      <c r="E44" s="115"/>
      <c r="F44" s="604"/>
      <c r="G44" s="115"/>
      <c r="H44" s="603"/>
      <c r="I44" s="609"/>
      <c r="J44" s="609"/>
      <c r="K44" s="609"/>
      <c r="L44" s="609"/>
      <c r="M44" s="609"/>
      <c r="N44" s="609"/>
    </row>
    <row r="45" spans="1:14" ht="16.149999999999999" customHeight="1" x14ac:dyDescent="0.15">
      <c r="A45" s="115" t="s">
        <v>484</v>
      </c>
      <c r="B45" s="587"/>
      <c r="C45" s="609"/>
      <c r="D45" s="609"/>
      <c r="E45" s="115"/>
      <c r="F45" s="604"/>
      <c r="G45" s="115"/>
      <c r="H45" s="603"/>
      <c r="I45" s="609"/>
      <c r="J45" s="609"/>
      <c r="K45" s="609"/>
      <c r="L45" s="609"/>
      <c r="M45" s="609"/>
      <c r="N45" s="609"/>
    </row>
    <row r="46" spans="1:14" ht="16.149999999999999" customHeight="1" x14ac:dyDescent="0.15">
      <c r="A46" s="115" t="s">
        <v>485</v>
      </c>
      <c r="B46" s="587"/>
      <c r="C46" s="609"/>
      <c r="D46" s="609"/>
      <c r="E46" s="115"/>
      <c r="F46" s="604"/>
      <c r="G46" s="115"/>
      <c r="H46" s="603"/>
      <c r="I46" s="609"/>
      <c r="J46" s="609"/>
      <c r="K46" s="609"/>
      <c r="L46" s="609"/>
      <c r="M46" s="609"/>
      <c r="N46" s="609"/>
    </row>
    <row r="47" spans="1:14" ht="16.149999999999999" customHeight="1" x14ac:dyDescent="0.15">
      <c r="A47" s="115" t="s">
        <v>486</v>
      </c>
      <c r="B47" s="587"/>
      <c r="C47" s="609"/>
      <c r="D47" s="609"/>
      <c r="E47" s="115"/>
      <c r="F47" s="604"/>
      <c r="G47" s="115"/>
      <c r="H47" s="603"/>
      <c r="I47" s="609"/>
      <c r="J47" s="609"/>
      <c r="K47" s="609"/>
      <c r="L47" s="609"/>
      <c r="M47" s="609"/>
      <c r="N47" s="609"/>
    </row>
    <row r="48" spans="1:14" ht="16.149999999999999" customHeight="1" x14ac:dyDescent="0.15">
      <c r="A48" s="115" t="s">
        <v>487</v>
      </c>
      <c r="B48" s="587"/>
      <c r="C48" s="609"/>
      <c r="D48" s="609"/>
      <c r="E48" s="115"/>
      <c r="F48" s="604"/>
      <c r="G48" s="115"/>
      <c r="H48" s="603"/>
      <c r="I48" s="609"/>
      <c r="J48" s="609"/>
      <c r="K48" s="609"/>
      <c r="L48" s="609"/>
      <c r="M48" s="609"/>
      <c r="N48" s="609"/>
    </row>
    <row r="49" spans="1:14" ht="16.149999999999999" customHeight="1" x14ac:dyDescent="0.15">
      <c r="A49" s="115" t="s">
        <v>488</v>
      </c>
      <c r="B49" s="587"/>
      <c r="C49" s="609"/>
      <c r="D49" s="609"/>
      <c r="E49" s="115"/>
      <c r="F49" s="604"/>
      <c r="G49" s="115"/>
      <c r="H49" s="603"/>
      <c r="I49" s="609"/>
      <c r="J49" s="609"/>
      <c r="K49" s="609"/>
      <c r="L49" s="609"/>
      <c r="M49" s="609"/>
      <c r="N49" s="609"/>
    </row>
    <row r="50" spans="1:14" ht="16.149999999999999" customHeight="1" x14ac:dyDescent="0.15">
      <c r="A50" s="115" t="s">
        <v>489</v>
      </c>
      <c r="B50" s="587"/>
      <c r="C50" s="609"/>
      <c r="D50" s="609"/>
      <c r="E50" s="115"/>
      <c r="F50" s="604"/>
      <c r="G50" s="115"/>
      <c r="H50" s="603"/>
      <c r="I50" s="609"/>
      <c r="J50" s="609"/>
      <c r="K50" s="609"/>
      <c r="L50" s="609"/>
      <c r="M50" s="609"/>
      <c r="N50" s="609"/>
    </row>
    <row r="51" spans="1:14" ht="16.149999999999999" customHeight="1" x14ac:dyDescent="0.15">
      <c r="A51" s="115" t="s">
        <v>80</v>
      </c>
      <c r="B51" s="587" t="s">
        <v>479</v>
      </c>
      <c r="C51" s="609" t="s">
        <v>479</v>
      </c>
      <c r="D51" s="609" t="s">
        <v>479</v>
      </c>
      <c r="E51" s="115"/>
      <c r="F51" s="604" t="s">
        <v>479</v>
      </c>
      <c r="G51" s="115" t="s">
        <v>479</v>
      </c>
      <c r="H51" s="603"/>
      <c r="I51" s="609"/>
      <c r="J51" s="609"/>
      <c r="K51" s="609"/>
      <c r="L51" s="609"/>
      <c r="M51" s="609"/>
      <c r="N51" s="609"/>
    </row>
    <row r="52" spans="1:14" s="107" customFormat="1" ht="12" customHeight="1" x14ac:dyDescent="0.15">
      <c r="A52" s="117"/>
      <c r="B52" s="604"/>
      <c r="C52" s="604"/>
      <c r="D52" s="604"/>
      <c r="E52" s="604"/>
      <c r="F52" s="604"/>
      <c r="G52" s="604"/>
      <c r="H52" s="604"/>
      <c r="I52" s="604"/>
      <c r="J52" s="604"/>
      <c r="K52" s="604"/>
      <c r="L52" s="604"/>
      <c r="M52" s="604"/>
      <c r="N52" s="604"/>
    </row>
    <row r="53" spans="1:14" ht="16.149999999999999" customHeight="1" x14ac:dyDescent="0.15">
      <c r="A53" s="115" t="s">
        <v>13</v>
      </c>
      <c r="B53" s="587" t="s">
        <v>479</v>
      </c>
      <c r="C53" s="609" t="s">
        <v>479</v>
      </c>
      <c r="D53" s="609" t="s">
        <v>479</v>
      </c>
      <c r="E53" s="115" t="s">
        <v>479</v>
      </c>
      <c r="F53" s="604" t="s">
        <v>479</v>
      </c>
      <c r="G53" s="115" t="s">
        <v>479</v>
      </c>
      <c r="H53" s="603"/>
      <c r="I53" s="609"/>
      <c r="J53" s="609"/>
      <c r="K53" s="609"/>
      <c r="L53" s="609"/>
      <c r="M53" s="609"/>
      <c r="N53" s="609"/>
    </row>
  </sheetData>
  <mergeCells count="7">
    <mergeCell ref="L2:M2"/>
    <mergeCell ref="A4:A7"/>
    <mergeCell ref="B4:G5"/>
    <mergeCell ref="H4:M4"/>
    <mergeCell ref="H5:I5"/>
    <mergeCell ref="J5:K5"/>
    <mergeCell ref="L5:M5"/>
  </mergeCells>
  <phoneticPr fontId="1"/>
  <pageMargins left="0.78740157480314965" right="0.78740157480314965" top="0.31496062992125984" bottom="0.11811023622047245" header="0.51181102362204722" footer="0.15748031496062992"/>
  <pageSetup paperSize="8"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様式1-1</vt:lpstr>
      <vt:lpstr>様式1-２</vt:lpstr>
      <vt:lpstr>様式2-1</vt:lpstr>
      <vt:lpstr>様式6-8</vt:lpstr>
      <vt:lpstr>様式6-9</vt:lpstr>
      <vt:lpstr>様式9-2 </vt:lpstr>
      <vt:lpstr>様式9-3</vt:lpstr>
      <vt:lpstr>様式9-4</vt:lpstr>
      <vt:lpstr>様式9-5</vt:lpstr>
      <vt:lpstr>'様式1-1'!Print_Area</vt:lpstr>
      <vt:lpstr>'様式1-２'!Print_Area</vt:lpstr>
      <vt:lpstr>'様式2-1'!Print_Area</vt:lpstr>
      <vt:lpstr>'様式9-2 '!Print_Area</vt:lpstr>
      <vt:lpstr>'様式9-3'!Print_Area</vt:lpstr>
      <vt:lpstr>'様式9-4'!Print_Area</vt:lpstr>
      <vt:lpstr>'様式9-2 '!Print_Titles</vt:lpstr>
      <vt:lpstr>'様式9-3'!Print_Titles</vt:lpstr>
      <vt:lpstr>'様式9-2 '!school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長村 誠 6707</dc:creator>
  <cp:lastModifiedBy>寺田　裕一</cp:lastModifiedBy>
  <cp:lastPrinted>2018-09-08T01:55:40Z</cp:lastPrinted>
  <dcterms:created xsi:type="dcterms:W3CDTF">2017-07-06T01:55:36Z</dcterms:created>
  <dcterms:modified xsi:type="dcterms:W3CDTF">2018-09-25T02:48:45Z</dcterms:modified>
</cp:coreProperties>
</file>