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it-nas1\kakyoyu\kyoishisetsu\☆整備係共有\207　　屋内運動場空調設備\09_中学校空調整備事業\05_入札公告用資料\03-4_様式集\"/>
    </mc:Choice>
  </mc:AlternateContent>
  <xr:revisionPtr revIDLastSave="0" documentId="13_ncr:1_{0EADDF13-A757-4F40-ADF1-6B1628EF8B7F}" xr6:coauthVersionLast="36" xr6:coauthVersionMax="47" xr10:uidLastSave="{00000000-0000-0000-0000-000000000000}"/>
  <bookViews>
    <workbookView xWindow="-19320" yWindow="-120" windowWidth="19440" windowHeight="13920" tabRatio="747" activeTab="1" xr2:uid="{00000000-000D-0000-FFFF-FFFF00000000}"/>
  </bookViews>
  <sheets>
    <sheet name="様式1-1" sheetId="21" r:id="rId1"/>
    <sheet name="様式1-２" sheetId="26" r:id="rId2"/>
    <sheet name="様式2-1" sheetId="27" r:id="rId3"/>
    <sheet name="様式３-6(設計企業)" sheetId="47" r:id="rId4"/>
    <sheet name="様式３-6(施工企業等)" sheetId="48" r:id="rId5"/>
    <sheet name="様式9-2 " sheetId="39" r:id="rId6"/>
    <sheet name="様式9-3" sheetId="43" r:id="rId7"/>
    <sheet name="様式9-4" sheetId="42" r:id="rId8"/>
    <sheet name="様式9-5" sheetId="41" r:id="rId9"/>
  </sheets>
  <definedNames>
    <definedName name="EHPIN" localSheetId="5">#REF!</definedName>
    <definedName name="EHPIN" localSheetId="6">#REF!</definedName>
    <definedName name="EHPIN" localSheetId="7">#REF!</definedName>
    <definedName name="EHPIN" localSheetId="8">#REF!</definedName>
    <definedName name="EHPIN">#REF!</definedName>
    <definedName name="EHPOUT" localSheetId="6">#REF!</definedName>
    <definedName name="EHPOUT" localSheetId="7">#REF!</definedName>
    <definedName name="EHPOUT" localSheetId="8">#REF!</definedName>
    <definedName name="EHPOUT">#REF!</definedName>
    <definedName name="FAX" localSheetId="6">#REF!</definedName>
    <definedName name="FAX" localSheetId="7">#REF!</definedName>
    <definedName name="FAX" localSheetId="8">#REF!</definedName>
    <definedName name="FAX">#REF!</definedName>
    <definedName name="GHPIN" localSheetId="6">#REF!</definedName>
    <definedName name="GHPIN" localSheetId="7">#REF!</definedName>
    <definedName name="GHPIN" localSheetId="8">#REF!</definedName>
    <definedName name="GHPIN">#REF!</definedName>
    <definedName name="GHPOUT" localSheetId="6">#REF!</definedName>
    <definedName name="GHPOUT" localSheetId="7">#REF!</definedName>
    <definedName name="GHPOUT" localSheetId="8">#REF!</definedName>
    <definedName name="GHPOUT">#REF!</definedName>
    <definedName name="INVIN" localSheetId="6">#REF!</definedName>
    <definedName name="INVIN" localSheetId="7">#REF!</definedName>
    <definedName name="INVIN" localSheetId="8">#REF!</definedName>
    <definedName name="INVIN">#REF!</definedName>
    <definedName name="INVOUT" localSheetId="6">#REF!</definedName>
    <definedName name="INVOUT" localSheetId="7">#REF!</definedName>
    <definedName name="INVOUT" localSheetId="8">#REF!</definedName>
    <definedName name="INVOUT">#REF!</definedName>
    <definedName name="_xlnm.Print_Area" localSheetId="0">'様式1-1'!$A$1:$AE$51</definedName>
    <definedName name="_xlnm.Print_Area" localSheetId="1">'様式1-２'!$A$1:$AE$67</definedName>
    <definedName name="_xlnm.Print_Area" localSheetId="2">'様式2-1'!$A$1:$F$23</definedName>
    <definedName name="_xlnm.Print_Area" localSheetId="4">'様式３-6(施工企業等)'!$A$1:$C$46</definedName>
    <definedName name="_xlnm.Print_Area" localSheetId="3">'様式３-6(設計企業)'!$A$1:$C$37</definedName>
    <definedName name="_xlnm.Print_Area" localSheetId="5">'様式9-2 '!$A$1:$T$37</definedName>
    <definedName name="_xlnm.Print_Area" localSheetId="6">'様式9-3'!$A$1:$L$38</definedName>
    <definedName name="_xlnm.Print_Area" localSheetId="7">'様式9-4'!$A$1:$Y$95</definedName>
    <definedName name="_xlnm.Print_Titles" localSheetId="5">'様式9-2 '!$1:$7</definedName>
    <definedName name="_xlnm.Print_Titles" localSheetId="6">'様式9-3'!$1:$6</definedName>
    <definedName name="school" localSheetId="5">'様式9-2 '!#REF!</definedName>
    <definedName name="schoolname" localSheetId="6">#REF!</definedName>
    <definedName name="schoolname" localSheetId="7">#REF!</definedName>
    <definedName name="schoolname" localSheetId="8">#REF!</definedName>
    <definedName name="schoolname">#REF!</definedName>
    <definedName name="TEL" localSheetId="5">#REF!</definedName>
    <definedName name="TEL" localSheetId="6">#REF!</definedName>
    <definedName name="TEL" localSheetId="7">#REF!</definedName>
    <definedName name="TEL" localSheetId="8">#REF!</definedName>
    <definedName name="TEL">#REF!</definedName>
    <definedName name="システム" localSheetId="5">#REF!</definedName>
    <definedName name="システム" localSheetId="6">#REF!</definedName>
    <definedName name="システム" localSheetId="7">#REF!</definedName>
    <definedName name="システム" localSheetId="8">#REF!</definedName>
    <definedName name="システム">#REF!</definedName>
    <definedName name="回答部署" localSheetId="5">#REF!</definedName>
    <definedName name="回答部署" localSheetId="6">#REF!</definedName>
    <definedName name="回答部署" localSheetId="7">#REF!</definedName>
    <definedName name="回答部署" localSheetId="8">#REF!</definedName>
    <definedName name="回答部署">#REF!</definedName>
    <definedName name="関連項目" localSheetId="6">#REF!</definedName>
    <definedName name="関連項目" localSheetId="7">#REF!</definedName>
    <definedName name="関連項目" localSheetId="8">#REF!</definedName>
    <definedName name="関連項目">#REF!</definedName>
    <definedName name="支店" localSheetId="6">#REF!</definedName>
    <definedName name="支店" localSheetId="7">#REF!</definedName>
    <definedName name="支店" localSheetId="8">#REF!</definedName>
    <definedName name="支店">#REF!</definedName>
    <definedName name="電源" localSheetId="6">#REF!</definedName>
    <definedName name="電源" localSheetId="7">#REF!</definedName>
    <definedName name="電源" localSheetId="8">#REF!</definedName>
    <definedName name="電源">#REF!</definedName>
    <definedName name="日付" localSheetId="6">#REF!</definedName>
    <definedName name="日付" localSheetId="7">#REF!</definedName>
    <definedName name="日付" localSheetId="8">#REF!</definedName>
    <definedName name="日付">#REF!</definedName>
    <definedName name="標準" localSheetId="6">#REF!</definedName>
    <definedName name="標準" localSheetId="7">#REF!</definedName>
    <definedName name="標準" localSheetId="8">#REF!</definedName>
    <definedName name="標準">#REF!</definedName>
    <definedName name="補助キーワード" localSheetId="6">#REF!</definedName>
    <definedName name="補助キーワード" localSheetId="7">#REF!</definedName>
    <definedName name="補助キーワード" localSheetId="8">#REF!</definedName>
    <definedName name="補助キーワード">#REF!</definedName>
    <definedName name="問合せ部署" localSheetId="6">#REF!</definedName>
    <definedName name="問合せ部署" localSheetId="7">#REF!</definedName>
    <definedName name="問合せ部署" localSheetId="8">#REF!</definedName>
    <definedName name="問合せ部署">#REF!</definedName>
    <definedName name="用途" localSheetId="6">#REF!</definedName>
    <definedName name="用途" localSheetId="7">#REF!</definedName>
    <definedName name="用途" localSheetId="8">#REF!</definedName>
    <definedName name="用途">#REF!</definedName>
  </definedNames>
  <calcPr calcId="191029"/>
</workbook>
</file>

<file path=xl/calcChain.xml><?xml version="1.0" encoding="utf-8"?>
<calcChain xmlns="http://schemas.openxmlformats.org/spreadsheetml/2006/main">
  <c r="C36" i="39" l="1"/>
  <c r="N56" i="42" l="1"/>
  <c r="Q51" i="42"/>
  <c r="J57" i="42"/>
  <c r="X47" i="42" l="1"/>
  <c r="P56" i="42"/>
  <c r="P55" i="42"/>
  <c r="Q49" i="42"/>
  <c r="P50" i="42"/>
  <c r="P49" i="42"/>
  <c r="Q47" i="42"/>
  <c r="Q45" i="42"/>
  <c r="P46" i="42"/>
  <c r="P45" i="42"/>
  <c r="K73" i="42"/>
  <c r="J73" i="42"/>
  <c r="I73" i="42"/>
  <c r="H73" i="42"/>
  <c r="K70" i="42"/>
  <c r="J70" i="42"/>
  <c r="I70" i="42"/>
  <c r="H70" i="42"/>
  <c r="H64" i="42"/>
  <c r="K61" i="42"/>
  <c r="J61" i="42"/>
  <c r="I61" i="42"/>
  <c r="H61" i="42"/>
  <c r="K54" i="42"/>
  <c r="J54" i="42"/>
  <c r="I54" i="42"/>
  <c r="H54" i="42"/>
  <c r="E52" i="42"/>
  <c r="K47" i="42"/>
  <c r="J47" i="42"/>
  <c r="I47" i="42"/>
  <c r="H47" i="42"/>
  <c r="O56" i="42"/>
  <c r="J38" i="43" l="1"/>
  <c r="I38" i="43"/>
  <c r="F38" i="43"/>
  <c r="E38" i="43"/>
  <c r="J37" i="43"/>
  <c r="I37" i="43"/>
  <c r="F37" i="43"/>
  <c r="E37" i="43"/>
  <c r="K36" i="43"/>
  <c r="G36" i="43"/>
  <c r="K35" i="43"/>
  <c r="G35" i="43"/>
  <c r="K34" i="43"/>
  <c r="G34" i="43"/>
  <c r="K33" i="43"/>
  <c r="G33" i="43"/>
  <c r="K32" i="43"/>
  <c r="G32" i="43"/>
  <c r="K31" i="43"/>
  <c r="G31" i="43"/>
  <c r="K30" i="43"/>
  <c r="G30" i="43"/>
  <c r="K29" i="43"/>
  <c r="G29" i="43"/>
  <c r="K28" i="43"/>
  <c r="G28" i="43"/>
  <c r="K27" i="43"/>
  <c r="G27" i="43"/>
  <c r="K26" i="43"/>
  <c r="G26" i="43"/>
  <c r="K25" i="43"/>
  <c r="G25" i="43"/>
  <c r="K24" i="43"/>
  <c r="G24" i="43"/>
  <c r="K23" i="43"/>
  <c r="G23" i="43"/>
  <c r="K22" i="43"/>
  <c r="G22" i="43"/>
  <c r="K21" i="43"/>
  <c r="G21" i="43"/>
  <c r="K20" i="43"/>
  <c r="G20" i="43"/>
  <c r="K19" i="43"/>
  <c r="G19" i="43"/>
  <c r="K18" i="43"/>
  <c r="G18" i="43"/>
  <c r="K17" i="43"/>
  <c r="G17" i="43"/>
  <c r="K16" i="43"/>
  <c r="G16" i="43"/>
  <c r="K15" i="43"/>
  <c r="G15" i="43"/>
  <c r="K14" i="43"/>
  <c r="G14" i="43"/>
  <c r="K13" i="43"/>
  <c r="G13" i="43"/>
  <c r="K12" i="43"/>
  <c r="G12" i="43"/>
  <c r="K11" i="43"/>
  <c r="G11" i="43"/>
  <c r="K10" i="43"/>
  <c r="G10" i="43"/>
  <c r="K9" i="43"/>
  <c r="G9" i="43"/>
  <c r="K8" i="43"/>
  <c r="G8" i="43"/>
  <c r="K7" i="43"/>
  <c r="G7" i="43"/>
  <c r="Q67" i="42"/>
  <c r="X49" i="42" s="1"/>
  <c r="P66" i="42"/>
  <c r="X48" i="42" s="1"/>
  <c r="P65" i="42"/>
  <c r="M56" i="42"/>
  <c r="L56" i="42"/>
  <c r="J51" i="42"/>
  <c r="I51" i="42"/>
  <c r="H51" i="42"/>
  <c r="D46" i="42"/>
  <c r="D50" i="42" s="1"/>
  <c r="G45" i="42"/>
  <c r="F45" i="42"/>
  <c r="F49" i="42" s="1"/>
  <c r="E45" i="42"/>
  <c r="D31" i="42"/>
  <c r="N30" i="42"/>
  <c r="M30" i="42"/>
  <c r="J30" i="42"/>
  <c r="I30" i="42"/>
  <c r="F30" i="42"/>
  <c r="E30" i="42"/>
  <c r="N29" i="42"/>
  <c r="M29" i="42"/>
  <c r="J29" i="42"/>
  <c r="I29" i="42"/>
  <c r="F29" i="42"/>
  <c r="E29" i="42"/>
  <c r="N28" i="42"/>
  <c r="M28" i="42"/>
  <c r="J28" i="42"/>
  <c r="I28" i="42"/>
  <c r="F28" i="42"/>
  <c r="E28" i="42"/>
  <c r="N27" i="42"/>
  <c r="M27" i="42"/>
  <c r="J27" i="42"/>
  <c r="I27" i="42"/>
  <c r="F27" i="42"/>
  <c r="E27" i="42"/>
  <c r="N26" i="42"/>
  <c r="M26" i="42"/>
  <c r="J26" i="42"/>
  <c r="I26" i="42"/>
  <c r="F26" i="42"/>
  <c r="E26" i="42"/>
  <c r="N25" i="42"/>
  <c r="M25" i="42"/>
  <c r="J25" i="42"/>
  <c r="I25" i="42"/>
  <c r="F25" i="42"/>
  <c r="E25" i="42"/>
  <c r="N24" i="42"/>
  <c r="M24" i="42"/>
  <c r="J24" i="42"/>
  <c r="I24" i="42"/>
  <c r="F24" i="42"/>
  <c r="E24" i="42"/>
  <c r="N23" i="42"/>
  <c r="M23" i="42"/>
  <c r="J23" i="42"/>
  <c r="I23" i="42"/>
  <c r="F23" i="42"/>
  <c r="E23" i="42"/>
  <c r="N22" i="42"/>
  <c r="M22" i="42"/>
  <c r="J22" i="42"/>
  <c r="I22" i="42"/>
  <c r="F22" i="42"/>
  <c r="E22" i="42"/>
  <c r="N21" i="42"/>
  <c r="M21" i="42"/>
  <c r="J21" i="42"/>
  <c r="I21" i="42"/>
  <c r="F21" i="42"/>
  <c r="E21" i="42"/>
  <c r="D19" i="42"/>
  <c r="R18" i="42"/>
  <c r="Q18" i="42"/>
  <c r="N18" i="42"/>
  <c r="M18" i="42"/>
  <c r="J18" i="42"/>
  <c r="I18" i="42"/>
  <c r="F18" i="42"/>
  <c r="E18" i="42"/>
  <c r="R17" i="42"/>
  <c r="Q17" i="42"/>
  <c r="N17" i="42"/>
  <c r="M17" i="42"/>
  <c r="J17" i="42"/>
  <c r="I17" i="42"/>
  <c r="F17" i="42"/>
  <c r="E17" i="42"/>
  <c r="R16" i="42"/>
  <c r="Q16" i="42"/>
  <c r="N16" i="42"/>
  <c r="M16" i="42"/>
  <c r="J16" i="42"/>
  <c r="I16" i="42"/>
  <c r="F16" i="42"/>
  <c r="E16" i="42"/>
  <c r="D68" i="42" s="1"/>
  <c r="R15" i="42"/>
  <c r="Q15" i="42"/>
  <c r="N15" i="42"/>
  <c r="M15" i="42"/>
  <c r="J15" i="42"/>
  <c r="I15" i="42"/>
  <c r="F15" i="42"/>
  <c r="E15" i="42"/>
  <c r="R14" i="42"/>
  <c r="Q14" i="42"/>
  <c r="N14" i="42"/>
  <c r="M14" i="42"/>
  <c r="J14" i="42"/>
  <c r="I14" i="42"/>
  <c r="F14" i="42"/>
  <c r="E14" i="42"/>
  <c r="R13" i="42"/>
  <c r="Q13" i="42"/>
  <c r="N13" i="42"/>
  <c r="M13" i="42"/>
  <c r="J13" i="42"/>
  <c r="I13" i="42"/>
  <c r="F13" i="42"/>
  <c r="E13" i="42"/>
  <c r="R12" i="42"/>
  <c r="Q12" i="42"/>
  <c r="N12" i="42"/>
  <c r="M12" i="42"/>
  <c r="J12" i="42"/>
  <c r="I12" i="42"/>
  <c r="F12" i="42"/>
  <c r="E12" i="42"/>
  <c r="R11" i="42"/>
  <c r="Q11" i="42"/>
  <c r="N11" i="42"/>
  <c r="M11" i="42"/>
  <c r="J11" i="42"/>
  <c r="I11" i="42"/>
  <c r="F11" i="42"/>
  <c r="E11" i="42"/>
  <c r="R10" i="42"/>
  <c r="Q10" i="42"/>
  <c r="N10" i="42"/>
  <c r="M10" i="42"/>
  <c r="J10" i="42"/>
  <c r="I10" i="42"/>
  <c r="F10" i="42"/>
  <c r="E10" i="42"/>
  <c r="R9" i="42"/>
  <c r="Q9" i="42"/>
  <c r="N9" i="42"/>
  <c r="M9" i="42"/>
  <c r="J9" i="42"/>
  <c r="J19" i="42" s="1"/>
  <c r="I9" i="42"/>
  <c r="F9" i="42"/>
  <c r="E9" i="42"/>
  <c r="M19" i="42" l="1"/>
  <c r="M60" i="42" s="1"/>
  <c r="Q65" i="42"/>
  <c r="N19" i="42"/>
  <c r="F19" i="42"/>
  <c r="E31" i="42"/>
  <c r="M31" i="42"/>
  <c r="Q19" i="42"/>
  <c r="Q32" i="42" s="1"/>
  <c r="I19" i="42"/>
  <c r="I32" i="42" s="1"/>
  <c r="R19" i="42"/>
  <c r="R32" i="42" s="1"/>
  <c r="D56" i="42"/>
  <c r="E19" i="42"/>
  <c r="D71" i="42" s="1"/>
  <c r="L35" i="43"/>
  <c r="L13" i="43"/>
  <c r="L19" i="43"/>
  <c r="L25" i="43"/>
  <c r="G37" i="43"/>
  <c r="K38" i="43"/>
  <c r="L21" i="43"/>
  <c r="L27" i="43"/>
  <c r="L31" i="43"/>
  <c r="L23" i="43"/>
  <c r="L29" i="43"/>
  <c r="L11" i="43"/>
  <c r="L9" i="43"/>
  <c r="N31" i="42"/>
  <c r="E55" i="42"/>
  <c r="L63" i="42"/>
  <c r="L33" i="43"/>
  <c r="F55" i="42"/>
  <c r="F62" i="42" s="1"/>
  <c r="L15" i="43"/>
  <c r="F31" i="42"/>
  <c r="J31" i="42"/>
  <c r="I31" i="42"/>
  <c r="L7" i="43"/>
  <c r="L17" i="43"/>
  <c r="G38" i="43"/>
  <c r="K37" i="43"/>
  <c r="F69" i="42"/>
  <c r="F52" i="42"/>
  <c r="D63" i="42"/>
  <c r="D69" i="42"/>
  <c r="D53" i="42"/>
  <c r="E49" i="42"/>
  <c r="K51" i="42"/>
  <c r="G55" i="42"/>
  <c r="H57" i="42"/>
  <c r="X50" i="42"/>
  <c r="G49" i="42"/>
  <c r="I57" i="42"/>
  <c r="K57" i="42"/>
  <c r="G62" i="42" l="1"/>
  <c r="L60" i="42"/>
  <c r="M32" i="42"/>
  <c r="N60" i="42"/>
  <c r="M63" i="42"/>
  <c r="I64" i="42"/>
  <c r="N32" i="42"/>
  <c r="D58" i="42"/>
  <c r="F59" i="42" s="1"/>
  <c r="E62" i="42"/>
  <c r="P62" i="42" s="1"/>
  <c r="N63" i="42"/>
  <c r="P63" i="42" s="1"/>
  <c r="L37" i="43"/>
  <c r="J32" i="42"/>
  <c r="B33" i="42" s="1"/>
  <c r="G82" i="42" s="1"/>
  <c r="U82" i="42" s="1"/>
  <c r="K64" i="42"/>
  <c r="J64" i="42"/>
  <c r="E69" i="42"/>
  <c r="D72" i="42"/>
  <c r="P53" i="42"/>
  <c r="G69" i="42"/>
  <c r="G52" i="42"/>
  <c r="F72" i="42"/>
  <c r="A10" i="39"/>
  <c r="A12" i="39" s="1"/>
  <c r="A14" i="39" s="1"/>
  <c r="A16" i="39" s="1"/>
  <c r="A18" i="39" s="1"/>
  <c r="A20" i="39" s="1"/>
  <c r="A22" i="39" s="1"/>
  <c r="A24" i="39" s="1"/>
  <c r="A26" i="39" s="1"/>
  <c r="A28" i="39" s="1"/>
  <c r="A30" i="39" s="1"/>
  <c r="A32" i="39" s="1"/>
  <c r="A34" i="39" s="1"/>
  <c r="A36" i="39" s="1"/>
  <c r="D60" i="42" l="1"/>
  <c r="P60" i="42" s="1"/>
  <c r="Q64" i="42"/>
  <c r="P69" i="42"/>
  <c r="X59" i="42" s="1"/>
  <c r="Q62" i="42"/>
  <c r="X44" i="42"/>
  <c r="L86" i="42" s="1"/>
  <c r="U86" i="42" s="1"/>
  <c r="P70" i="42"/>
  <c r="X60" i="42" s="1"/>
  <c r="Q54" i="42"/>
  <c r="E59" i="42"/>
  <c r="P52" i="42"/>
  <c r="Q52" i="42" s="1"/>
  <c r="E72" i="42"/>
  <c r="G59" i="42"/>
  <c r="G72" i="42"/>
  <c r="C10" i="39"/>
  <c r="C12" i="39"/>
  <c r="C14" i="39"/>
  <c r="C16" i="39"/>
  <c r="C18" i="39"/>
  <c r="C20" i="39"/>
  <c r="C22" i="39"/>
  <c r="C24" i="39"/>
  <c r="C26" i="39"/>
  <c r="C28" i="39"/>
  <c r="C30" i="39"/>
  <c r="C32" i="39"/>
  <c r="C34" i="39"/>
  <c r="C8" i="39"/>
  <c r="X61" i="42" l="1"/>
  <c r="G89" i="42" s="1"/>
  <c r="U89" i="42" s="1"/>
  <c r="U90" i="42" s="1"/>
  <c r="P72" i="42"/>
  <c r="X64" i="42" s="1"/>
  <c r="X42" i="42"/>
  <c r="L84" i="42" s="1"/>
  <c r="U84" i="42" s="1"/>
  <c r="Q61" i="42"/>
  <c r="X43" i="42" s="1"/>
  <c r="L85" i="42" s="1"/>
  <c r="U85" i="42" s="1"/>
  <c r="P59" i="42"/>
  <c r="P73" i="42"/>
  <c r="X65" i="42" s="1"/>
  <c r="X53" i="42" l="1"/>
  <c r="X66" i="42"/>
  <c r="G91" i="42" s="1"/>
  <c r="U91" i="42" s="1"/>
  <c r="U92" i="42" s="1"/>
  <c r="X41" i="42"/>
  <c r="Q59" i="42"/>
  <c r="X45" i="42" s="1"/>
  <c r="L83" i="42" l="1"/>
  <c r="U83" i="42" s="1"/>
  <c r="U88" i="42" s="1"/>
  <c r="U93" i="42" s="1"/>
  <c r="X52" i="42"/>
  <c r="X54" i="42" s="1"/>
  <c r="R37" i="39"/>
  <c r="T37" i="39" s="1"/>
  <c r="N37" i="39"/>
  <c r="P37" i="39" s="1"/>
  <c r="R36" i="39"/>
  <c r="T36" i="39" s="1"/>
  <c r="N36" i="39"/>
  <c r="P36" i="39" s="1"/>
  <c r="L36" i="39"/>
  <c r="R35" i="39"/>
  <c r="T35" i="39" s="1"/>
  <c r="N35" i="39"/>
  <c r="P35" i="39" s="1"/>
  <c r="R34" i="39"/>
  <c r="T34" i="39" s="1"/>
  <c r="N34" i="39"/>
  <c r="P34" i="39" s="1"/>
  <c r="L34" i="39"/>
  <c r="R33" i="39"/>
  <c r="T33" i="39" s="1"/>
  <c r="N33" i="39"/>
  <c r="P33" i="39" s="1"/>
  <c r="R32" i="39"/>
  <c r="T32" i="39" s="1"/>
  <c r="N32" i="39"/>
  <c r="P32" i="39" s="1"/>
  <c r="L32" i="39"/>
  <c r="R31" i="39"/>
  <c r="T31" i="39" s="1"/>
  <c r="N31" i="39"/>
  <c r="P31" i="39" s="1"/>
  <c r="R30" i="39"/>
  <c r="T30" i="39" s="1"/>
  <c r="N30" i="39"/>
  <c r="P30" i="39" s="1"/>
  <c r="L30" i="39"/>
  <c r="R29" i="39"/>
  <c r="T29" i="39" s="1"/>
  <c r="N29" i="39"/>
  <c r="P29" i="39" s="1"/>
  <c r="R28" i="39"/>
  <c r="T28" i="39" s="1"/>
  <c r="N28" i="39"/>
  <c r="P28" i="39" s="1"/>
  <c r="L28" i="39"/>
  <c r="R27" i="39"/>
  <c r="T27" i="39" s="1"/>
  <c r="N27" i="39"/>
  <c r="P27" i="39" s="1"/>
  <c r="R26" i="39"/>
  <c r="T26" i="39" s="1"/>
  <c r="N26" i="39"/>
  <c r="P26" i="39" s="1"/>
  <c r="L26" i="39"/>
  <c r="R25" i="39"/>
  <c r="T25" i="39" s="1"/>
  <c r="N25" i="39"/>
  <c r="P25" i="39" s="1"/>
  <c r="R24" i="39"/>
  <c r="T24" i="39" s="1"/>
  <c r="N24" i="39"/>
  <c r="P24" i="39" s="1"/>
  <c r="L24" i="39"/>
  <c r="R23" i="39"/>
  <c r="T23" i="39" s="1"/>
  <c r="N23" i="39"/>
  <c r="P23" i="39" s="1"/>
  <c r="R22" i="39"/>
  <c r="T22" i="39" s="1"/>
  <c r="N22" i="39"/>
  <c r="P22" i="39" s="1"/>
  <c r="L22" i="39"/>
  <c r="R21" i="39"/>
  <c r="T21" i="39" s="1"/>
  <c r="N21" i="39"/>
  <c r="P21" i="39" s="1"/>
  <c r="R20" i="39"/>
  <c r="T20" i="39" s="1"/>
  <c r="N20" i="39"/>
  <c r="P20" i="39" s="1"/>
  <c r="L20" i="39"/>
  <c r="R19" i="39"/>
  <c r="T19" i="39" s="1"/>
  <c r="N19" i="39"/>
  <c r="P19" i="39" s="1"/>
  <c r="R18" i="39"/>
  <c r="T18" i="39" s="1"/>
  <c r="N18" i="39"/>
  <c r="P18" i="39" s="1"/>
  <c r="L18" i="39"/>
  <c r="R17" i="39"/>
  <c r="T17" i="39" s="1"/>
  <c r="N17" i="39"/>
  <c r="P17" i="39" s="1"/>
  <c r="R16" i="39"/>
  <c r="T16" i="39" s="1"/>
  <c r="N16" i="39"/>
  <c r="P16" i="39" s="1"/>
  <c r="L16" i="39"/>
  <c r="R15" i="39"/>
  <c r="T15" i="39" s="1"/>
  <c r="N15" i="39"/>
  <c r="P15" i="39" s="1"/>
  <c r="R14" i="39"/>
  <c r="T14" i="39" s="1"/>
  <c r="N14" i="39"/>
  <c r="P14" i="39" s="1"/>
  <c r="L14" i="39"/>
  <c r="R13" i="39"/>
  <c r="T13" i="39" s="1"/>
  <c r="N13" i="39"/>
  <c r="P13" i="39" s="1"/>
  <c r="R12" i="39"/>
  <c r="T12" i="39" s="1"/>
  <c r="N12" i="39"/>
  <c r="P12" i="39" s="1"/>
  <c r="L12" i="39"/>
  <c r="R11" i="39"/>
  <c r="T11" i="39" s="1"/>
  <c r="N11" i="39"/>
  <c r="P11" i="39" s="1"/>
  <c r="R10" i="39"/>
  <c r="T10" i="39" s="1"/>
  <c r="N10" i="39"/>
  <c r="P10" i="39" s="1"/>
  <c r="L10" i="39"/>
  <c r="R9" i="39"/>
  <c r="T9" i="39" s="1"/>
  <c r="N9" i="39"/>
  <c r="P9" i="39" s="1"/>
  <c r="R8" i="39"/>
  <c r="T8" i="39" s="1"/>
  <c r="N8" i="39"/>
  <c r="P8" i="39" s="1"/>
  <c r="L8" i="39"/>
  <c r="AH70" i="26" l="1"/>
  <c r="AI70" i="26"/>
  <c r="AJ70" i="26"/>
  <c r="AK70" i="26"/>
  <c r="AL70" i="26"/>
  <c r="AM70" i="26"/>
  <c r="AN55" i="21" l="1"/>
  <c r="AM55" i="21"/>
  <c r="AL55" i="21"/>
  <c r="AK55" i="21"/>
  <c r="AJ55" i="21"/>
  <c r="AI55" i="21"/>
  <c r="AH5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teikoku</author>
  </authors>
  <commentList>
    <comment ref="C11" authorId="0" shapeId="0" xr:uid="{C53CF5ED-964B-427F-940D-A71AED795C9C}">
      <text>
        <r>
          <rPr>
            <b/>
            <sz val="9"/>
            <color indexed="81"/>
            <rFont val="ＭＳ Ｐゴシック"/>
            <family val="3"/>
            <charset val="128"/>
            <scheme val="minor"/>
          </rPr>
          <t>【７　評定値について】
・４の業種区分に対する評定値を記入してください。
・公告において評定値条件を付していない場合も
記入してください。申請者情報として必要です。</t>
        </r>
      </text>
    </comment>
    <comment ref="C14" authorId="0" shapeId="0" xr:uid="{102867D3-5EAB-47AB-BE2E-51507A1DC441}">
      <text>
        <r>
          <rPr>
            <b/>
            <sz val="9"/>
            <color indexed="81"/>
            <rFont val="ＭＳ Ｐゴシック"/>
            <family val="3"/>
            <charset val="128"/>
            <scheme val="minor"/>
          </rPr>
          <t>【９　資格免許の種類】について
・原則、リストから選択してください。
・資格名称は、別シート「配置予定技術者資格一覧」をご確認ください。
・不適切な名称等を入力した場合、不適切な資格を選択した場合、失格になることもあります。
・電気通信工事の主任（監理）技術者は、電気工事業の資格では配置できませんのでご注意ください。
・解体工事の主任（監理）技術者は、令和３年７月１日からとび・土工工事業の資格では配置できませんのでご注意ください。（例：とび・土工工事の10年以上の実務経験）</t>
        </r>
      </text>
    </comment>
    <comment ref="C16" authorId="0" shapeId="0" xr:uid="{8E13E3AB-D2EA-41E0-9696-250C40BD184A}">
      <text>
        <r>
          <rPr>
            <b/>
            <sz val="9"/>
            <color indexed="81"/>
            <rFont val="ＭＳ Ｐゴシック"/>
            <family val="3"/>
            <charset val="128"/>
            <scheme val="minor"/>
          </rPr>
          <t>【11　監理技術者講習の受講実績】
・専任の監理技術者を配置する場合は、受講が必須となります。
・有効期間切れにご注意ください。</t>
        </r>
        <r>
          <rPr>
            <sz val="9"/>
            <color indexed="81"/>
            <rFont val="ＭＳ Ｐゴシック"/>
            <family val="3"/>
            <charset val="128"/>
            <scheme val="minor"/>
          </rPr>
          <t xml:space="preserve">
</t>
        </r>
      </text>
    </comment>
    <comment ref="C17" authorId="0" shapeId="0" xr:uid="{C3083110-7258-4FD2-AE5B-EE6E2EF335A8}">
      <text>
        <r>
          <rPr>
            <b/>
            <sz val="9"/>
            <color indexed="81"/>
            <rFont val="ＭＳ Ｐゴシック"/>
            <family val="3"/>
            <charset val="128"/>
            <scheme val="minor"/>
          </rPr>
          <t>【12　営業所専任技術者の確認】
・８に記載した技術者が営業所の専任技術者に該当するかについて、「ある」又は「否」を記入してください。
・営業所の専任技術者であるのにもかかわらず、「否」と記入している
ケースもあるため、ご注意ください。</t>
        </r>
      </text>
    </comment>
    <comment ref="C21" authorId="0" shapeId="0" xr:uid="{C5C04D73-5416-4D11-A69C-68D4B8CDB8DB}">
      <text>
        <r>
          <rPr>
            <b/>
            <sz val="9"/>
            <color indexed="81"/>
            <rFont val="ＭＳ Ｐゴシック"/>
            <family val="3"/>
            <charset val="128"/>
            <scheme val="minor"/>
          </rPr>
          <t>【14～20　施工実績】について
・公告の「○○工事の施工実績があること」又は「○○工事のうち」の「○○工事」は、建設業法上の業種を表します。
　公告に記載された発注業種と異なる業種の施工実績が入力されていた場合、失格になることがありますので、ご注意ください。</t>
        </r>
      </text>
    </comment>
  </commentList>
</comments>
</file>

<file path=xl/sharedStrings.xml><?xml version="1.0" encoding="utf-8"?>
<sst xmlns="http://schemas.openxmlformats.org/spreadsheetml/2006/main" count="802" uniqueCount="432">
  <si>
    <t>合計</t>
    <rPh sb="0" eb="2">
      <t>ゴウケイ</t>
    </rPh>
    <phoneticPr fontId="3"/>
  </si>
  <si>
    <t>会社名</t>
  </si>
  <si>
    <t>所属・役職</t>
  </si>
  <si>
    <t>担当者氏名</t>
  </si>
  <si>
    <t>電話番号</t>
  </si>
  <si>
    <t>メールアドレス</t>
  </si>
  <si>
    <t>内容</t>
    <rPh sb="0" eb="2">
      <t>ナイヨウ</t>
    </rPh>
    <phoneticPr fontId="3"/>
  </si>
  <si>
    <t>定格
電流値(A)
③</t>
    <rPh sb="0" eb="2">
      <t>テイカク</t>
    </rPh>
    <rPh sb="3" eb="5">
      <t>デンリュウ</t>
    </rPh>
    <rPh sb="5" eb="6">
      <t>チ</t>
    </rPh>
    <phoneticPr fontId="3"/>
  </si>
  <si>
    <t>容量
(kVA)</t>
    <rPh sb="0" eb="2">
      <t>ヨウリョウ</t>
    </rPh>
    <phoneticPr fontId="3"/>
  </si>
  <si>
    <t>②/①
(％)</t>
    <phoneticPr fontId="3"/>
  </si>
  <si>
    <t>定格
電流値(A)
①</t>
    <rPh sb="0" eb="2">
      <t>テイカク</t>
    </rPh>
    <rPh sb="3" eb="5">
      <t>デンリュウ</t>
    </rPh>
    <rPh sb="5" eb="6">
      <t>チ</t>
    </rPh>
    <phoneticPr fontId="3"/>
  </si>
  <si>
    <t>最大
電流値(A)</t>
    <rPh sb="0" eb="2">
      <t>サイダイ</t>
    </rPh>
    <rPh sb="3" eb="5">
      <t>デンリュウ</t>
    </rPh>
    <rPh sb="5" eb="6">
      <t>チ</t>
    </rPh>
    <phoneticPr fontId="3"/>
  </si>
  <si>
    <t>定格
電流値(A)</t>
    <rPh sb="0" eb="2">
      <t>テイカク</t>
    </rPh>
    <rPh sb="3" eb="5">
      <t>デンリュウ</t>
    </rPh>
    <rPh sb="5" eb="6">
      <t>チ</t>
    </rPh>
    <phoneticPr fontId="3"/>
  </si>
  <si>
    <t>三相</t>
    <rPh sb="0" eb="2">
      <t>サンソウ</t>
    </rPh>
    <phoneticPr fontId="3"/>
  </si>
  <si>
    <t>単相</t>
    <rPh sb="0" eb="1">
      <t>タン</t>
    </rPh>
    <rPh sb="1" eb="2">
      <t>ソウ</t>
    </rPh>
    <phoneticPr fontId="3"/>
  </si>
  <si>
    <t>変圧器</t>
    <rPh sb="0" eb="3">
      <t>ヘンアツキ</t>
    </rPh>
    <phoneticPr fontId="3"/>
  </si>
  <si>
    <t>契約
電力</t>
    <rPh sb="0" eb="2">
      <t>ケイヤク</t>
    </rPh>
    <rPh sb="3" eb="5">
      <t>デンリョク</t>
    </rPh>
    <phoneticPr fontId="3"/>
  </si>
  <si>
    <t>受電
容量</t>
    <rPh sb="0" eb="2">
      <t>ジュデン</t>
    </rPh>
    <rPh sb="3" eb="5">
      <t>ヨウリョウ</t>
    </rPh>
    <phoneticPr fontId="3"/>
  </si>
  <si>
    <t>計画</t>
    <rPh sb="0" eb="2">
      <t>ケイカク</t>
    </rPh>
    <phoneticPr fontId="3"/>
  </si>
  <si>
    <t>●受電容量計画表</t>
    <rPh sb="1" eb="3">
      <t>ジュデン</t>
    </rPh>
    <rPh sb="3" eb="5">
      <t>ヨウリョウ</t>
    </rPh>
    <rPh sb="5" eb="7">
      <t>ケイカク</t>
    </rPh>
    <rPh sb="7" eb="8">
      <t>ヒョウ</t>
    </rPh>
    <phoneticPr fontId="3"/>
  </si>
  <si>
    <r>
      <t>●エネルギー</t>
    </r>
    <r>
      <rPr>
        <sz val="12"/>
        <rFont val="ＭＳ Ｐゴシック"/>
        <family val="3"/>
        <charset val="128"/>
      </rPr>
      <t>量総括表</t>
    </r>
    <rPh sb="6" eb="7">
      <t>リョウ</t>
    </rPh>
    <rPh sb="7" eb="9">
      <t>ソウカツ</t>
    </rPh>
    <rPh sb="9" eb="10">
      <t>オモテ</t>
    </rPh>
    <phoneticPr fontId="3"/>
  </si>
  <si>
    <t>種別</t>
    <rPh sb="0" eb="2">
      <t>シュベツ</t>
    </rPh>
    <phoneticPr fontId="3"/>
  </si>
  <si>
    <t>消費量</t>
    <rPh sb="0" eb="2">
      <t>ショウヒ</t>
    </rPh>
    <rPh sb="2" eb="3">
      <t>リョウ</t>
    </rPh>
    <phoneticPr fontId="3"/>
  </si>
  <si>
    <t>料金</t>
    <rPh sb="0" eb="2">
      <t>リョウキン</t>
    </rPh>
    <phoneticPr fontId="3"/>
  </si>
  <si>
    <t>単位</t>
    <rPh sb="0" eb="2">
      <t>タンイ</t>
    </rPh>
    <phoneticPr fontId="3"/>
  </si>
  <si>
    <t>計</t>
    <rPh sb="0" eb="1">
      <t>ケイ</t>
    </rPh>
    <phoneticPr fontId="3"/>
  </si>
  <si>
    <t>電力</t>
    <rPh sb="0" eb="2">
      <t>デンリョク</t>
    </rPh>
    <phoneticPr fontId="3"/>
  </si>
  <si>
    <t>(kWh/年)</t>
    <rPh sb="5" eb="6">
      <t>ネン</t>
    </rPh>
    <phoneticPr fontId="3"/>
  </si>
  <si>
    <t>(千円/年)</t>
    <rPh sb="1" eb="3">
      <t>センエン</t>
    </rPh>
    <rPh sb="4" eb="5">
      <t>ネン</t>
    </rPh>
    <phoneticPr fontId="3"/>
  </si>
  <si>
    <r>
      <t>(m</t>
    </r>
    <r>
      <rPr>
        <vertAlign val="superscript"/>
        <sz val="11"/>
        <rFont val="ＭＳ Ｐゴシック"/>
        <family val="3"/>
        <charset val="128"/>
      </rPr>
      <t>3</t>
    </r>
    <r>
      <rPr>
        <sz val="11"/>
        <rFont val="ＭＳ Ｐゴシック"/>
        <family val="3"/>
        <charset val="128"/>
      </rPr>
      <t>/年)</t>
    </r>
    <rPh sb="4" eb="5">
      <t>ネン</t>
    </rPh>
    <phoneticPr fontId="3"/>
  </si>
  <si>
    <t>機器性能</t>
    <rPh sb="0" eb="2">
      <t>キキ</t>
    </rPh>
    <rPh sb="2" eb="4">
      <t>セイノウ</t>
    </rPh>
    <phoneticPr fontId="3"/>
  </si>
  <si>
    <t>備考</t>
    <rPh sb="0" eb="2">
      <t>ビコウ</t>
    </rPh>
    <phoneticPr fontId="3"/>
  </si>
  <si>
    <t>台数</t>
    <rPh sb="0" eb="2">
      <t>ダイスウ</t>
    </rPh>
    <phoneticPr fontId="3"/>
  </si>
  <si>
    <t>冷房</t>
    <rPh sb="0" eb="2">
      <t>レイボウ</t>
    </rPh>
    <phoneticPr fontId="3"/>
  </si>
  <si>
    <t>暖房</t>
    <rPh sb="0" eb="2">
      <t>ダンボウ</t>
    </rPh>
    <phoneticPr fontId="3"/>
  </si>
  <si>
    <t>（台）</t>
    <rPh sb="1" eb="2">
      <t>ダイ</t>
    </rPh>
    <phoneticPr fontId="3"/>
  </si>
  <si>
    <t>室外機</t>
    <rPh sb="0" eb="3">
      <t>シツガイキ</t>
    </rPh>
    <phoneticPr fontId="3"/>
  </si>
  <si>
    <t>室外機計</t>
    <rPh sb="0" eb="3">
      <t>シツガイキ</t>
    </rPh>
    <rPh sb="3" eb="4">
      <t>ケイ</t>
    </rPh>
    <phoneticPr fontId="3"/>
  </si>
  <si>
    <t>室内機計</t>
    <rPh sb="0" eb="3">
      <t>シツナイキ</t>
    </rPh>
    <rPh sb="3" eb="4">
      <t>ケイ</t>
    </rPh>
    <phoneticPr fontId="3"/>
  </si>
  <si>
    <t>最大電力</t>
    <rPh sb="0" eb="2">
      <t>サイダイ</t>
    </rPh>
    <rPh sb="2" eb="4">
      <t>デンリョク</t>
    </rPh>
    <phoneticPr fontId="3"/>
  </si>
  <si>
    <t>kW　←冷房・暖房の最大値</t>
    <rPh sb="4" eb="6">
      <t>レイボウ</t>
    </rPh>
    <rPh sb="7" eb="9">
      <t>ダンボウ</t>
    </rPh>
    <rPh sb="10" eb="13">
      <t>サイダイチ</t>
    </rPh>
    <phoneticPr fontId="3"/>
  </si>
  <si>
    <t>■月別エネルギー消費量の算定</t>
    <rPh sb="1" eb="3">
      <t>ツキベツ</t>
    </rPh>
    <rPh sb="8" eb="11">
      <t>ショウヒリョウ</t>
    </rPh>
    <rPh sb="12" eb="14">
      <t>サンテイ</t>
    </rPh>
    <phoneticPr fontId="3"/>
  </si>
  <si>
    <t>夏季</t>
    <rPh sb="0" eb="2">
      <t>カキ</t>
    </rPh>
    <phoneticPr fontId="3"/>
  </si>
  <si>
    <t>6月</t>
    <rPh sb="1" eb="2">
      <t>ガツ</t>
    </rPh>
    <phoneticPr fontId="3"/>
  </si>
  <si>
    <t>7月</t>
    <rPh sb="1" eb="2">
      <t>ガツ</t>
    </rPh>
    <phoneticPr fontId="3"/>
  </si>
  <si>
    <t>8月</t>
  </si>
  <si>
    <t>9月</t>
  </si>
  <si>
    <t>1月</t>
    <rPh sb="1" eb="2">
      <t>ガツ</t>
    </rPh>
    <phoneticPr fontId="3"/>
  </si>
  <si>
    <t>2月</t>
    <rPh sb="1" eb="2">
      <t>ガツ</t>
    </rPh>
    <phoneticPr fontId="3"/>
  </si>
  <si>
    <t>3月</t>
    <rPh sb="1" eb="2">
      <t>ガツ</t>
    </rPh>
    <phoneticPr fontId="3"/>
  </si>
  <si>
    <t>4月</t>
    <rPh sb="1" eb="2">
      <t>ガツ</t>
    </rPh>
    <phoneticPr fontId="3"/>
  </si>
  <si>
    <t>5月</t>
    <rPh sb="1" eb="2">
      <t>ガツ</t>
    </rPh>
    <phoneticPr fontId="3"/>
  </si>
  <si>
    <t>10月</t>
    <rPh sb="2" eb="3">
      <t>ガツ</t>
    </rPh>
    <phoneticPr fontId="3"/>
  </si>
  <si>
    <t>空調運転
時間
(h)</t>
    <rPh sb="0" eb="2">
      <t>クウチョウ</t>
    </rPh>
    <rPh sb="2" eb="4">
      <t>ウンテン</t>
    </rPh>
    <rPh sb="5" eb="7">
      <t>ジカン</t>
    </rPh>
    <phoneticPr fontId="3"/>
  </si>
  <si>
    <t>その他季</t>
    <rPh sb="2" eb="3">
      <t>ホカ</t>
    </rPh>
    <rPh sb="3" eb="4">
      <t>キ</t>
    </rPh>
    <phoneticPr fontId="3"/>
  </si>
  <si>
    <t>月別負荷率(％)</t>
    <rPh sb="0" eb="2">
      <t>ツキベツ</t>
    </rPh>
    <rPh sb="2" eb="4">
      <t>フカ</t>
    </rPh>
    <rPh sb="4" eb="5">
      <t>リツ</t>
    </rPh>
    <phoneticPr fontId="3"/>
  </si>
  <si>
    <t>全負荷相当
運転時間
(h)</t>
    <rPh sb="0" eb="1">
      <t>ゼン</t>
    </rPh>
    <rPh sb="1" eb="3">
      <t>フカ</t>
    </rPh>
    <rPh sb="3" eb="5">
      <t>ソウトウ</t>
    </rPh>
    <rPh sb="6" eb="8">
      <t>ウンテン</t>
    </rPh>
    <rPh sb="8" eb="10">
      <t>ジカン</t>
    </rPh>
    <phoneticPr fontId="3"/>
  </si>
  <si>
    <t>月別負荷
(MWh)</t>
    <rPh sb="0" eb="2">
      <t>ツキベツ</t>
    </rPh>
    <rPh sb="2" eb="4">
      <t>フカ</t>
    </rPh>
    <phoneticPr fontId="3"/>
  </si>
  <si>
    <t>■電力消費量総括表</t>
    <rPh sb="1" eb="3">
      <t>デンリョク</t>
    </rPh>
    <rPh sb="3" eb="5">
      <t>ショウヒ</t>
    </rPh>
    <rPh sb="5" eb="6">
      <t>リョウ</t>
    </rPh>
    <rPh sb="6" eb="8">
      <t>ソウカツ</t>
    </rPh>
    <rPh sb="8" eb="9">
      <t>ヒョウ</t>
    </rPh>
    <phoneticPr fontId="3"/>
  </si>
  <si>
    <t>昼間電力消費量（kWh)</t>
    <rPh sb="0" eb="2">
      <t>チュウカン</t>
    </rPh>
    <rPh sb="2" eb="4">
      <t>デンリョク</t>
    </rPh>
    <rPh sb="4" eb="6">
      <t>ショウヒ</t>
    </rPh>
    <rPh sb="6" eb="7">
      <t>リョウ</t>
    </rPh>
    <phoneticPr fontId="3"/>
  </si>
  <si>
    <t>待機
時間
(h)</t>
    <rPh sb="0" eb="2">
      <t>タイキ</t>
    </rPh>
    <rPh sb="3" eb="5">
      <t>ジカン</t>
    </rPh>
    <phoneticPr fontId="3"/>
  </si>
  <si>
    <t>電力消費原単位（室外機）</t>
    <rPh sb="0" eb="2">
      <t>デンリョク</t>
    </rPh>
    <rPh sb="2" eb="4">
      <t>ショウヒ</t>
    </rPh>
    <rPh sb="4" eb="7">
      <t>ゲンタンイ</t>
    </rPh>
    <rPh sb="8" eb="11">
      <t>シツガイキ</t>
    </rPh>
    <phoneticPr fontId="3"/>
  </si>
  <si>
    <t>室外機
消費電力
(kWh)</t>
    <rPh sb="0" eb="3">
      <t>シツガイキ</t>
    </rPh>
    <rPh sb="4" eb="6">
      <t>ショウヒ</t>
    </rPh>
    <rPh sb="6" eb="8">
      <t>デンリョク</t>
    </rPh>
    <phoneticPr fontId="3"/>
  </si>
  <si>
    <t>室内機
消費電力
(kWh)</t>
    <rPh sb="0" eb="3">
      <t>シツナイキ</t>
    </rPh>
    <rPh sb="4" eb="6">
      <t>ショウヒ</t>
    </rPh>
    <rPh sb="6" eb="8">
      <t>デンリョク</t>
    </rPh>
    <phoneticPr fontId="3"/>
  </si>
  <si>
    <t>■エネルギー費用算定に係る料金体系</t>
    <rPh sb="6" eb="8">
      <t>ヒヨウ</t>
    </rPh>
    <rPh sb="8" eb="10">
      <t>サンテイ</t>
    </rPh>
    <rPh sb="11" eb="12">
      <t>カカ</t>
    </rPh>
    <rPh sb="13" eb="15">
      <t>リョウキン</t>
    </rPh>
    <rPh sb="15" eb="17">
      <t>タイケイ</t>
    </rPh>
    <phoneticPr fontId="3"/>
  </si>
  <si>
    <t>電力料金の種別</t>
    <rPh sb="0" eb="2">
      <t>デンリョク</t>
    </rPh>
    <rPh sb="2" eb="4">
      <t>リョウキン</t>
    </rPh>
    <rPh sb="5" eb="7">
      <t>シュベツ</t>
    </rPh>
    <phoneticPr fontId="3"/>
  </si>
  <si>
    <t>■エネルギー費用の算定</t>
    <rPh sb="6" eb="8">
      <t>ヒヨウ</t>
    </rPh>
    <rPh sb="9" eb="11">
      <t>サンテイ</t>
    </rPh>
    <phoneticPr fontId="3"/>
  </si>
  <si>
    <t>費目</t>
    <rPh sb="0" eb="2">
      <t>ヒモク</t>
    </rPh>
    <phoneticPr fontId="3"/>
  </si>
  <si>
    <t>区分</t>
    <rPh sb="0" eb="2">
      <t>クブン</t>
    </rPh>
    <phoneticPr fontId="3"/>
  </si>
  <si>
    <t>算出根拠</t>
    <rPh sb="0" eb="2">
      <t>サンシュツ</t>
    </rPh>
    <rPh sb="2" eb="4">
      <t>コンキョ</t>
    </rPh>
    <phoneticPr fontId="3"/>
  </si>
  <si>
    <t>金額（円）</t>
    <rPh sb="0" eb="2">
      <t>キンガク</t>
    </rPh>
    <rPh sb="3" eb="4">
      <t>エン</t>
    </rPh>
    <phoneticPr fontId="3"/>
  </si>
  <si>
    <t>電力料金</t>
    <rPh sb="0" eb="2">
      <t>デンリョク</t>
    </rPh>
    <rPh sb="2" eb="4">
      <t>リョウキン</t>
    </rPh>
    <phoneticPr fontId="3"/>
  </si>
  <si>
    <t>基本料金（本事業による増加分）</t>
    <rPh sb="0" eb="2">
      <t>キホン</t>
    </rPh>
    <rPh sb="2" eb="4">
      <t>リョウキン</t>
    </rPh>
    <rPh sb="5" eb="8">
      <t>ホンジギョウ</t>
    </rPh>
    <rPh sb="11" eb="14">
      <t>ゾウカブン</t>
    </rPh>
    <phoneticPr fontId="3"/>
  </si>
  <si>
    <t>従量料金</t>
    <rPh sb="0" eb="2">
      <t>ジュウリョウ</t>
    </rPh>
    <rPh sb="2" eb="4">
      <t>リョウキン</t>
    </rPh>
    <phoneticPr fontId="3"/>
  </si>
  <si>
    <t>その他季</t>
    <rPh sb="2" eb="3">
      <t>タ</t>
    </rPh>
    <rPh sb="3" eb="4">
      <t>キ</t>
    </rPh>
    <phoneticPr fontId="3"/>
  </si>
  <si>
    <t>小計</t>
    <rPh sb="0" eb="2">
      <t>ショウケイ</t>
    </rPh>
    <phoneticPr fontId="3"/>
  </si>
  <si>
    <t>冬期</t>
    <rPh sb="0" eb="2">
      <t>トウキ</t>
    </rPh>
    <phoneticPr fontId="3"/>
  </si>
  <si>
    <t>機器仕様</t>
    <rPh sb="0" eb="2">
      <t>キキ</t>
    </rPh>
    <rPh sb="2" eb="4">
      <t>シヨウ</t>
    </rPh>
    <phoneticPr fontId="3"/>
  </si>
  <si>
    <t>基準年　消費エネルギー量</t>
    <rPh sb="0" eb="2">
      <t>キジュン</t>
    </rPh>
    <rPh sb="2" eb="3">
      <t>ネン</t>
    </rPh>
    <rPh sb="4" eb="6">
      <t>ショウヒ</t>
    </rPh>
    <rPh sb="11" eb="12">
      <t>リョウ</t>
    </rPh>
    <phoneticPr fontId="3"/>
  </si>
  <si>
    <t>年間</t>
    <rPh sb="0" eb="2">
      <t>ネンカン</t>
    </rPh>
    <phoneticPr fontId="3"/>
  </si>
  <si>
    <t>系統記号</t>
    <rPh sb="0" eb="2">
      <t>ケイトウ</t>
    </rPh>
    <rPh sb="2" eb="4">
      <t>キゴウ</t>
    </rPh>
    <phoneticPr fontId="3"/>
  </si>
  <si>
    <t>冷房能力</t>
    <rPh sb="0" eb="2">
      <t>レイボウ</t>
    </rPh>
    <rPh sb="2" eb="4">
      <t>ノウリョク</t>
    </rPh>
    <phoneticPr fontId="3"/>
  </si>
  <si>
    <t>暖房能力</t>
    <rPh sb="0" eb="2">
      <t>ダンボウ</t>
    </rPh>
    <rPh sb="2" eb="4">
      <t>ノウリョク</t>
    </rPh>
    <phoneticPr fontId="3"/>
  </si>
  <si>
    <t>製造者名</t>
    <rPh sb="0" eb="2">
      <t>セイゾウ</t>
    </rPh>
    <rPh sb="2" eb="3">
      <t>シャ</t>
    </rPh>
    <rPh sb="3" eb="4">
      <t>メイ</t>
    </rPh>
    <phoneticPr fontId="3"/>
  </si>
  <si>
    <t>型番</t>
    <rPh sb="0" eb="2">
      <t>カタバン</t>
    </rPh>
    <phoneticPr fontId="3"/>
  </si>
  <si>
    <t>（kWh/年）</t>
    <rPh sb="5" eb="6">
      <t>ネン</t>
    </rPh>
    <phoneticPr fontId="3"/>
  </si>
  <si>
    <r>
      <t>（m</t>
    </r>
    <r>
      <rPr>
        <vertAlign val="superscript"/>
        <sz val="10"/>
        <rFont val="ＭＳ Ｐゴシック"/>
        <family val="3"/>
        <charset val="128"/>
      </rPr>
      <t>3</t>
    </r>
    <r>
      <rPr>
        <sz val="10"/>
        <rFont val="ＭＳ Ｐゴシック"/>
        <family val="3"/>
        <charset val="128"/>
      </rPr>
      <t>/年）</t>
    </r>
    <rPh sb="4" eb="5">
      <t>ネン</t>
    </rPh>
    <phoneticPr fontId="3"/>
  </si>
  <si>
    <t>■室内機</t>
    <rPh sb="1" eb="4">
      <t>シツナイキ</t>
    </rPh>
    <phoneticPr fontId="3"/>
  </si>
  <si>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</si>
  <si>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</si>
  <si>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</si>
  <si>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</si>
  <si>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</si>
  <si>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</si>
  <si>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</si>
  <si>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</si>
  <si>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</si>
  <si>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</si>
  <si>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</si>
  <si>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</si>
  <si>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</si>
  <si>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</si>
  <si>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</si>
  <si>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</si>
  <si>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</si>
  <si>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</si>
  <si>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</si>
  <si>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</si>
  <si>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</si>
  <si>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</si>
  <si>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</si>
  <si>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</si>
  <si>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</si>
  <si>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</si>
  <si>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</si>
  <si>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</si>
  <si>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3"/>
  </si>
  <si>
    <t>円/kW月 ×</t>
    <rPh sb="0" eb="1">
      <t>エン</t>
    </rPh>
    <rPh sb="4" eb="5">
      <t>ツキ</t>
    </rPh>
    <phoneticPr fontId="3"/>
  </si>
  <si>
    <t>ヶ月</t>
    <rPh sb="1" eb="2">
      <t>ゲツ</t>
    </rPh>
    <phoneticPr fontId="3"/>
  </si>
  <si>
    <t>）円/kWh ×</t>
    <rPh sb="1" eb="2">
      <t>エン</t>
    </rPh>
    <phoneticPr fontId="3"/>
  </si>
  <si>
    <t>電力用料金</t>
    <rPh sb="0" eb="3">
      <t>デンリョクヨウ</t>
    </rPh>
    <rPh sb="3" eb="5">
      <t>リョウキン</t>
    </rPh>
    <phoneticPr fontId="3"/>
  </si>
  <si>
    <t>燃料費調整単価</t>
    <rPh sb="0" eb="2">
      <t>ネンリョウ</t>
    </rPh>
    <rPh sb="3" eb="5">
      <t>チョウセイ</t>
    </rPh>
    <rPh sb="5" eb="7">
      <t>タンカ</t>
    </rPh>
    <phoneticPr fontId="3"/>
  </si>
  <si>
    <t>再エネ発電促進賦課金</t>
    <rPh sb="0" eb="1">
      <t>サイ</t>
    </rPh>
    <rPh sb="3" eb="5">
      <t>ハツデン</t>
    </rPh>
    <rPh sb="5" eb="7">
      <t>ソクシン</t>
    </rPh>
    <rPh sb="7" eb="10">
      <t>フカキン</t>
    </rPh>
    <phoneticPr fontId="3"/>
  </si>
  <si>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3"/>
  </si>
  <si>
    <t>エネルギー方式</t>
    <rPh sb="5" eb="7">
      <t>ホウシキ</t>
    </rPh>
    <phoneticPr fontId="1"/>
  </si>
  <si>
    <t>※ここから下には何も記載しないで下さい。</t>
    <rPh sb="5" eb="6">
      <t>シタ</t>
    </rPh>
    <rPh sb="8" eb="9">
      <t>ナニ</t>
    </rPh>
    <rPh sb="10" eb="12">
      <t>キサイ</t>
    </rPh>
    <rPh sb="16" eb="17">
      <t>クダ</t>
    </rPh>
    <phoneticPr fontId="3"/>
  </si>
  <si>
    <t>電話番号</t>
    <rPh sb="0" eb="2">
      <t>デンワ</t>
    </rPh>
    <rPh sb="2" eb="4">
      <t>バンゴウ</t>
    </rPh>
    <phoneticPr fontId="3"/>
  </si>
  <si>
    <t>所在地</t>
    <rPh sb="0" eb="3">
      <t>ショザイチ</t>
    </rPh>
    <phoneticPr fontId="3"/>
  </si>
  <si>
    <t>会社名</t>
    <rPh sb="0" eb="2">
      <t>カイシャ</t>
    </rPh>
    <rPh sb="2" eb="3">
      <t>メイ</t>
    </rPh>
    <phoneticPr fontId="3"/>
  </si>
  <si>
    <t>役職・氏名</t>
    <rPh sb="0" eb="2">
      <t>ヤクショク</t>
    </rPh>
    <rPh sb="3" eb="5">
      <t>シメイ</t>
    </rPh>
    <phoneticPr fontId="3"/>
  </si>
  <si>
    <t>※ここから右には何も記載しないで下さい。</t>
    <rPh sb="5" eb="6">
      <t>ミギ</t>
    </rPh>
    <rPh sb="8" eb="9">
      <t>ナニ</t>
    </rPh>
    <rPh sb="10" eb="12">
      <t>キサイ</t>
    </rPh>
    <rPh sb="16" eb="17">
      <t>クダ</t>
    </rPh>
    <phoneticPr fontId="3"/>
  </si>
  <si>
    <t>★金額は税込で記入すること。</t>
    <rPh sb="1" eb="3">
      <t>キンガク</t>
    </rPh>
    <rPh sb="4" eb="6">
      <t>ゼイコミ</t>
    </rPh>
    <rPh sb="7" eb="9">
      <t>キニュウ</t>
    </rPh>
    <phoneticPr fontId="3"/>
  </si>
  <si>
    <t>非空調期</t>
    <rPh sb="0" eb="3">
      <t>ヒクウチョウ</t>
    </rPh>
    <rPh sb="3" eb="4">
      <t>キ</t>
    </rPh>
    <phoneticPr fontId="3"/>
  </si>
  <si>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3"/>
  </si>
  <si>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3"/>
  </si>
  <si>
    <t>※ガス量の換算は，ガス平均温度を15℃として算定すること。</t>
    <rPh sb="3" eb="4">
      <t>リョウ</t>
    </rPh>
    <rPh sb="5" eb="7">
      <t>カンザン</t>
    </rPh>
    <rPh sb="11" eb="13">
      <t>ヘイキン</t>
    </rPh>
    <rPh sb="13" eb="15">
      <t>オンド</t>
    </rPh>
    <rPh sb="22" eb="24">
      <t>サンテイ</t>
    </rPh>
    <phoneticPr fontId="3"/>
  </si>
  <si>
    <t>その他期</t>
    <rPh sb="3" eb="4">
      <t>キ</t>
    </rPh>
    <phoneticPr fontId="3"/>
  </si>
  <si>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3"/>
  </si>
  <si>
    <t>(h/日)</t>
    <rPh sb="3" eb="4">
      <t>ニチ</t>
    </rPh>
    <phoneticPr fontId="3"/>
  </si>
  <si>
    <t>運転時間</t>
    <rPh sb="0" eb="2">
      <t>ウンテン</t>
    </rPh>
    <rPh sb="2" eb="4">
      <t>ジカン</t>
    </rPh>
    <phoneticPr fontId="3"/>
  </si>
  <si>
    <t>(日/月)</t>
    <rPh sb="1" eb="2">
      <t>ニチ</t>
    </rPh>
    <rPh sb="3" eb="4">
      <t>ツキ</t>
    </rPh>
    <phoneticPr fontId="3"/>
  </si>
  <si>
    <t>運転日数</t>
    <rPh sb="0" eb="2">
      <t>ウンテン</t>
    </rPh>
    <rPh sb="2" eb="4">
      <t>ニッスウ</t>
    </rPh>
    <phoneticPr fontId="3"/>
  </si>
  <si>
    <t>ピーク時負荷</t>
    <rPh sb="3" eb="4">
      <t>ジ</t>
    </rPh>
    <rPh sb="4" eb="6">
      <t>フカ</t>
    </rPh>
    <phoneticPr fontId="3"/>
  </si>
  <si>
    <t>暖房期</t>
    <rPh sb="0" eb="3">
      <t>ダンボウキ</t>
    </rPh>
    <phoneticPr fontId="3"/>
  </si>
  <si>
    <t>冷房期</t>
    <rPh sb="0" eb="3">
      <t>レイボウキ</t>
    </rPh>
    <phoneticPr fontId="3"/>
  </si>
  <si>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3"/>
  </si>
  <si>
    <t>計（kWh)</t>
    <rPh sb="0" eb="1">
      <t>ケイ</t>
    </rPh>
    <phoneticPr fontId="3"/>
  </si>
  <si>
    <t>計(kW)</t>
    <rPh sb="0" eb="1">
      <t>ケイ</t>
    </rPh>
    <phoneticPr fontId="3"/>
  </si>
  <si>
    <t>（kW/台）</t>
    <rPh sb="4" eb="5">
      <t>ダイ</t>
    </rPh>
    <phoneticPr fontId="3"/>
  </si>
  <si>
    <t>能力計(kW)</t>
    <rPh sb="0" eb="3">
      <t>ノウリョクケイ</t>
    </rPh>
    <phoneticPr fontId="3"/>
  </si>
  <si>
    <t>消費ガス量</t>
    <rPh sb="0" eb="2">
      <t>ショウヒ</t>
    </rPh>
    <rPh sb="4" eb="5">
      <t>リョウ</t>
    </rPh>
    <phoneticPr fontId="3"/>
  </si>
  <si>
    <t>待機時電力</t>
    <rPh sb="0" eb="2">
      <t>タイキ</t>
    </rPh>
    <rPh sb="2" eb="3">
      <t>ジ</t>
    </rPh>
    <rPh sb="3" eb="5">
      <t>デンリョク</t>
    </rPh>
    <phoneticPr fontId="3"/>
  </si>
  <si>
    <t>消費電力</t>
    <rPh sb="0" eb="2">
      <t>ショウヒ</t>
    </rPh>
    <rPh sb="2" eb="4">
      <t>デンリョク</t>
    </rPh>
    <phoneticPr fontId="3"/>
  </si>
  <si>
    <t>機器能力</t>
    <rPh sb="0" eb="2">
      <t>キキ</t>
    </rPh>
    <rPh sb="2" eb="4">
      <t>ノウリョク</t>
    </rPh>
    <phoneticPr fontId="3"/>
  </si>
  <si>
    <t>※薄黄色のセルの必要箇所に入力すること。</t>
    <rPh sb="1" eb="2">
      <t>ウス</t>
    </rPh>
    <rPh sb="2" eb="4">
      <t>キイロ</t>
    </rPh>
    <rPh sb="8" eb="10">
      <t>ヒツヨウ</t>
    </rPh>
    <rPh sb="10" eb="12">
      <t>カショ</t>
    </rPh>
    <rPh sb="13" eb="15">
      <t>ニュウリョク</t>
    </rPh>
    <phoneticPr fontId="3"/>
  </si>
  <si>
    <t>会社所在地</t>
  </si>
  <si>
    <t>担当者所属・役職</t>
    <rPh sb="0" eb="3">
      <t>タントウシャ</t>
    </rPh>
    <rPh sb="6" eb="8">
      <t>ヤクショク</t>
    </rPh>
    <phoneticPr fontId="3"/>
  </si>
  <si>
    <t>会社所在地</t>
    <rPh sb="0" eb="2">
      <t>カイシャ</t>
    </rPh>
    <rPh sb="2" eb="5">
      <t>ショザイチ</t>
    </rPh>
    <phoneticPr fontId="3"/>
  </si>
  <si>
    <t>会社名</t>
    <rPh sb="0" eb="3">
      <t>カイシャメイ</t>
    </rPh>
    <phoneticPr fontId="3"/>
  </si>
  <si>
    <t>所属・役職</t>
    <rPh sb="3" eb="5">
      <t>ヤクショク</t>
    </rPh>
    <phoneticPr fontId="3"/>
  </si>
  <si>
    <t>記</t>
    <rPh sb="0" eb="1">
      <t>キ</t>
    </rPh>
    <phoneticPr fontId="3"/>
  </si>
  <si>
    <t>第１（利用の目的）</t>
    <phoneticPr fontId="3"/>
  </si>
  <si>
    <t>第２（秘密の保持）</t>
    <phoneticPr fontId="3"/>
  </si>
  <si>
    <t>　当社は、開示を受けた本資料を秘密として保持するものとし、前項に定める場合のほか、第三者に対し開示しません。</t>
    <phoneticPr fontId="3"/>
  </si>
  <si>
    <t>第３（期間）</t>
    <phoneticPr fontId="3"/>
  </si>
  <si>
    <t>担当者氏名</t>
    <phoneticPr fontId="3"/>
  </si>
  <si>
    <t>ファックス番号</t>
    <phoneticPr fontId="3"/>
  </si>
  <si>
    <t>メールアドレス</t>
    <phoneticPr fontId="3"/>
  </si>
  <si>
    <t>市処理欄</t>
    <rPh sb="0" eb="1">
      <t>シ</t>
    </rPh>
    <rPh sb="1" eb="3">
      <t>ショリ</t>
    </rPh>
    <rPh sb="3" eb="4">
      <t>ラン</t>
    </rPh>
    <phoneticPr fontId="3"/>
  </si>
  <si>
    <t>所在地</t>
    <phoneticPr fontId="3"/>
  </si>
  <si>
    <t>FAX番号</t>
    <phoneticPr fontId="3"/>
  </si>
  <si>
    <t>記</t>
    <rPh sb="0" eb="1">
      <t>キ</t>
    </rPh>
    <phoneticPr fontId="1"/>
  </si>
  <si>
    <t>※ここから右には何も記載しないで下さい。</t>
    <phoneticPr fontId="3"/>
  </si>
  <si>
    <t>提出者</t>
  </si>
  <si>
    <t>担当者氏名</t>
    <phoneticPr fontId="3"/>
  </si>
  <si>
    <t>ファックス番号</t>
    <phoneticPr fontId="3"/>
  </si>
  <si>
    <t>メールアドレス</t>
    <phoneticPr fontId="3"/>
  </si>
  <si>
    <t>No</t>
    <phoneticPr fontId="3"/>
  </si>
  <si>
    <t>資料名</t>
    <rPh sb="0" eb="2">
      <t>シリョウ</t>
    </rPh>
    <rPh sb="2" eb="3">
      <t>ナ</t>
    </rPh>
    <phoneticPr fontId="3"/>
  </si>
  <si>
    <t>頁</t>
    <rPh sb="0" eb="1">
      <t>ページ</t>
    </rPh>
    <phoneticPr fontId="3"/>
  </si>
  <si>
    <t>項目</t>
    <rPh sb="0" eb="2">
      <t>コウモク</t>
    </rPh>
    <phoneticPr fontId="3"/>
  </si>
  <si>
    <t xml:space="preserve">※頁、項目の欄には、半角英数字で記入して下さい。
※質問は、本様式に応じて行数又は枚数を増やし、「No」の欄に通し番号を記入してください。（列は増やさないでください。）
※質問の内容の他、質問の意図・背景についてもできるだけ具体的に記載してください。
※本様式については、Microsoft Excel形式にて提出してください。（本ファイルを利用してください。）
</t>
    <rPh sb="1" eb="2">
      <t>ページ</t>
    </rPh>
    <rPh sb="3" eb="5">
      <t>コウモク</t>
    </rPh>
    <rPh sb="6" eb="7">
      <t>ラン</t>
    </rPh>
    <rPh sb="12" eb="13">
      <t>エイ</t>
    </rPh>
    <rPh sb="70" eb="71">
      <t>レツ</t>
    </rPh>
    <rPh sb="72" eb="73">
      <t>フ</t>
    </rPh>
    <rPh sb="127" eb="128">
      <t>ホン</t>
    </rPh>
    <rPh sb="128" eb="130">
      <t>ヨウシキ</t>
    </rPh>
    <rPh sb="151" eb="153">
      <t>ケイシキ</t>
    </rPh>
    <rPh sb="155" eb="157">
      <t>テイシュツ</t>
    </rPh>
    <rPh sb="165" eb="166">
      <t>ホン</t>
    </rPh>
    <rPh sb="171" eb="173">
      <t>リヨウ</t>
    </rPh>
    <phoneticPr fontId="3"/>
  </si>
  <si>
    <t>　</t>
  </si>
  <si>
    <t>夜間電力消費量（kWh)</t>
    <rPh sb="0" eb="2">
      <t>ヤカン</t>
    </rPh>
    <rPh sb="2" eb="4">
      <t>デンリョク</t>
    </rPh>
    <rPh sb="4" eb="6">
      <t>ショウヒ</t>
    </rPh>
    <rPh sb="6" eb="7">
      <t>リョウ</t>
    </rPh>
    <phoneticPr fontId="3"/>
  </si>
  <si>
    <t>(様式９－３）</t>
    <rPh sb="1" eb="3">
      <t>ヨウシキ</t>
    </rPh>
    <phoneticPr fontId="3"/>
  </si>
  <si>
    <t>（様式９－４）</t>
    <rPh sb="1" eb="3">
      <t>ヨウシキ</t>
    </rPh>
    <phoneticPr fontId="3"/>
  </si>
  <si>
    <t>(様式９－５）</t>
    <rPh sb="1" eb="3">
      <t>ヨウシキ</t>
    </rPh>
    <phoneticPr fontId="3"/>
  </si>
  <si>
    <t>(様式９－２）</t>
    <rPh sb="1" eb="3">
      <t>ヨウシキ</t>
    </rPh>
    <phoneticPr fontId="3"/>
  </si>
  <si>
    <t>対象校番号</t>
    <rPh sb="0" eb="3">
      <t>タイショウコウ</t>
    </rPh>
    <rPh sb="3" eb="5">
      <t>バンゴウ</t>
    </rPh>
    <phoneticPr fontId="3"/>
  </si>
  <si>
    <t>対象校名</t>
    <rPh sb="0" eb="2">
      <t>タイショウ</t>
    </rPh>
    <rPh sb="2" eb="4">
      <t>コウメイ</t>
    </rPh>
    <phoneticPr fontId="3"/>
  </si>
  <si>
    <t>変圧器
増設の
有無</t>
    <rPh sb="0" eb="3">
      <t>ヘンアツキ</t>
    </rPh>
    <rPh sb="4" eb="6">
      <t>ゾウセツ</t>
    </rPh>
    <rPh sb="8" eb="10">
      <t>ウム</t>
    </rPh>
    <phoneticPr fontId="3"/>
  </si>
  <si>
    <t>(kVA)</t>
    <phoneticPr fontId="3"/>
  </si>
  <si>
    <t>空調
最大
電流値(A)
②</t>
    <rPh sb="0" eb="2">
      <t>クウチョウ</t>
    </rPh>
    <rPh sb="3" eb="5">
      <t>サイダイ</t>
    </rPh>
    <rPh sb="6" eb="8">
      <t>デンリュウ</t>
    </rPh>
    <rPh sb="8" eb="9">
      <t>チ</t>
    </rPh>
    <phoneticPr fontId="3"/>
  </si>
  <si>
    <t>空調
最大
電流値(A)
④</t>
    <rPh sb="0" eb="2">
      <t>クウチョウ</t>
    </rPh>
    <rPh sb="3" eb="5">
      <t>サイダイ</t>
    </rPh>
    <rPh sb="6" eb="9">
      <t>デンリュウチ</t>
    </rPh>
    <phoneticPr fontId="3"/>
  </si>
  <si>
    <t>④/③
(％)</t>
    <phoneticPr fontId="3"/>
  </si>
  <si>
    <t>対象校
番号</t>
    <rPh sb="0" eb="3">
      <t>タイショウコウ</t>
    </rPh>
    <rPh sb="4" eb="6">
      <t>バンゴウ</t>
    </rPh>
    <phoneticPr fontId="3"/>
  </si>
  <si>
    <t>ガス</t>
    <phoneticPr fontId="3"/>
  </si>
  <si>
    <t>能力（kW/台）</t>
    <rPh sb="0" eb="2">
      <t>ノウリョク</t>
    </rPh>
    <rPh sb="6" eb="7">
      <t>ダイ</t>
    </rPh>
    <phoneticPr fontId="3"/>
  </si>
  <si>
    <r>
      <t>（kW/台）</t>
    </r>
    <r>
      <rPr>
        <vertAlign val="superscript"/>
        <sz val="10"/>
        <rFont val="ＭＳ Ｐゴシック"/>
        <family val="3"/>
        <charset val="128"/>
      </rPr>
      <t>注1</t>
    </r>
    <rPh sb="4" eb="5">
      <t>ダイ</t>
    </rPh>
    <rPh sb="6" eb="7">
      <t>チュウ</t>
    </rPh>
    <phoneticPr fontId="3"/>
  </si>
  <si>
    <r>
      <t>（kW/台）</t>
    </r>
    <r>
      <rPr>
        <vertAlign val="superscript"/>
        <sz val="10"/>
        <rFont val="ＭＳ Ｐゴシック"/>
        <family val="3"/>
        <charset val="128"/>
      </rPr>
      <t>注2</t>
    </r>
    <rPh sb="4" eb="5">
      <t>ダイ</t>
    </rPh>
    <rPh sb="6" eb="7">
      <t>チュウ</t>
    </rPh>
    <phoneticPr fontId="3"/>
  </si>
  <si>
    <t>室内機</t>
    <rPh sb="0" eb="3">
      <t>シツナイキキョウシツ</t>
    </rPh>
    <phoneticPr fontId="3"/>
  </si>
  <si>
    <t>注1：蓄熱式の場合は、蓄熱利用時の能力、消費電力を記入のこと。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3"/>
  </si>
  <si>
    <t>注2：空調運転時間帯以外の時間帯に機器が消費する電力を記入のこと。(但し、待機電力を消費しない特別な措置を講じる場合はその旨を明記のこと)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3"/>
  </si>
  <si>
    <t>12月</t>
    <rPh sb="2" eb="3">
      <t>ガツ</t>
    </rPh>
    <phoneticPr fontId="23"/>
  </si>
  <si>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3"/>
  </si>
  <si>
    <r>
      <t>円/m</t>
    </r>
    <r>
      <rPr>
        <vertAlign val="superscript"/>
        <sz val="10"/>
        <rFont val="ＭＳ Ｐゴシック"/>
        <family val="3"/>
        <charset val="128"/>
      </rPr>
      <t>3</t>
    </r>
    <r>
      <rPr>
        <sz val="10"/>
        <rFont val="ＭＳ Ｐゴシック"/>
        <family val="3"/>
        <charset val="128"/>
      </rPr>
      <t>　×</t>
    </r>
    <rPh sb="0" eb="1">
      <t>エン</t>
    </rPh>
    <phoneticPr fontId="3"/>
  </si>
  <si>
    <t>第４（複製データ）</t>
    <rPh sb="0" eb="1">
      <t>ダイ</t>
    </rPh>
    <rPh sb="3" eb="5">
      <t>フクセイ</t>
    </rPh>
    <phoneticPr fontId="3"/>
  </si>
  <si>
    <t>(kW)</t>
    <phoneticPr fontId="3"/>
  </si>
  <si>
    <t>学校名</t>
    <phoneticPr fontId="1"/>
  </si>
  <si>
    <t>連絡担当者
所属・役職・氏名</t>
    <rPh sb="0" eb="2">
      <t>レンラク</t>
    </rPh>
    <rPh sb="2" eb="5">
      <t>タントウシャ</t>
    </rPh>
    <rPh sb="6" eb="8">
      <t>ショゾク</t>
    </rPh>
    <rPh sb="9" eb="11">
      <t>ヤクショク</t>
    </rPh>
    <rPh sb="12" eb="14">
      <t>シメイ</t>
    </rPh>
    <phoneticPr fontId="1"/>
  </si>
  <si>
    <t>（様式２－１）</t>
    <phoneticPr fontId="3"/>
  </si>
  <si>
    <t>（様式１－２）</t>
    <phoneticPr fontId="3"/>
  </si>
  <si>
    <t>（様式１－１）</t>
    <rPh sb="1" eb="3">
      <t>ヨウシキ</t>
    </rPh>
    <phoneticPr fontId="3"/>
  </si>
  <si>
    <t>　本事業のために本資料が不要となった場合は、複製データを含めすべてを安全かつ確実に破棄します。</t>
    <rPh sb="1" eb="2">
      <t>ホン</t>
    </rPh>
    <rPh sb="2" eb="4">
      <t>ジギョウ</t>
    </rPh>
    <rPh sb="8" eb="9">
      <t>ホン</t>
    </rPh>
    <rPh sb="9" eb="11">
      <t>シリョウ</t>
    </rPh>
    <rPh sb="12" eb="14">
      <t>フヨウ</t>
    </rPh>
    <rPh sb="18" eb="20">
      <t>バアイ</t>
    </rPh>
    <rPh sb="22" eb="24">
      <t>フクセイ</t>
    </rPh>
    <rPh sb="28" eb="29">
      <t>フク</t>
    </rPh>
    <rPh sb="34" eb="36">
      <t>アンゼン</t>
    </rPh>
    <rPh sb="38" eb="40">
      <t>カクジツ</t>
    </rPh>
    <rPh sb="41" eb="43">
      <t>ハキ</t>
    </rPh>
    <phoneticPr fontId="3"/>
  </si>
  <si>
    <t>当日連絡可能な
携帯の電話番号</t>
    <rPh sb="0" eb="2">
      <t>トウジツ</t>
    </rPh>
    <rPh sb="2" eb="4">
      <t>レンラク</t>
    </rPh>
    <rPh sb="4" eb="6">
      <t>カノウ</t>
    </rPh>
    <rPh sb="8" eb="10">
      <t>ケイタイ</t>
    </rPh>
    <rPh sb="11" eb="13">
      <t>デンワ</t>
    </rPh>
    <rPh sb="13" eb="15">
      <t>バンゴウ</t>
    </rPh>
    <phoneticPr fontId="3"/>
  </si>
  <si>
    <t>メールアドレス</t>
    <phoneticPr fontId="3"/>
  </si>
  <si>
    <t>携帯番号</t>
    <rPh sb="0" eb="2">
      <t>ケイタイ</t>
    </rPh>
    <rPh sb="2" eb="4">
      <t>バンゴウ</t>
    </rPh>
    <phoneticPr fontId="1"/>
  </si>
  <si>
    <t>※ 本様式については、Microsoft Excel形式にて提出してください。（本ファイルを利用してください。）</t>
    <phoneticPr fontId="1"/>
  </si>
  <si>
    <t>●学校別エネルギー等積算表</t>
    <rPh sb="1" eb="3">
      <t>ガッコウ</t>
    </rPh>
    <rPh sb="3" eb="4">
      <t>ベツ</t>
    </rPh>
    <rPh sb="9" eb="10">
      <t>ナド</t>
    </rPh>
    <rPh sb="10" eb="12">
      <t>セキサン</t>
    </rPh>
    <rPh sb="12" eb="13">
      <t>ヒョウ</t>
    </rPh>
    <phoneticPr fontId="3"/>
  </si>
  <si>
    <t>(kW/kW)</t>
    <phoneticPr fontId="3"/>
  </si>
  <si>
    <t>★本様式で算出されたエネルギー消費量及びエネルギー費用は、様式９－３及び９－５に整合すべきものであることに留意すること。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3"/>
  </si>
  <si>
    <t>第５（本資料の破棄）</t>
    <rPh sb="7" eb="9">
      <t>ハキ</t>
    </rPh>
    <phoneticPr fontId="3"/>
  </si>
  <si>
    <t>※事前依頼時には，Microsoft Excel形式で提出してください（押印不要），依頼後速やかに押印済み本様式</t>
    <phoneticPr fontId="1"/>
  </si>
  <si>
    <t>　 を郵送又は持参してください。</t>
    <phoneticPr fontId="1"/>
  </si>
  <si>
    <t>※ 車で来校される場合には、各校入校できる台数に限りがあるため、可能な限り少ない台数となるよう協力</t>
    <phoneticPr fontId="1"/>
  </si>
  <si>
    <t>※ピーク時の負荷は、熱負荷計算に基づき、対象室の</t>
    <rPh sb="4" eb="5">
      <t>ジ</t>
    </rPh>
    <rPh sb="6" eb="8">
      <t>フカ</t>
    </rPh>
    <rPh sb="10" eb="11">
      <t>ネツ</t>
    </rPh>
    <rPh sb="11" eb="13">
      <t>フカ</t>
    </rPh>
    <rPh sb="13" eb="15">
      <t>ケイサン</t>
    </rPh>
    <rPh sb="16" eb="17">
      <t>モト</t>
    </rPh>
    <rPh sb="20" eb="22">
      <t>タイショウ</t>
    </rPh>
    <rPh sb="22" eb="23">
      <t>シツ</t>
    </rPh>
    <phoneticPr fontId="3"/>
  </si>
  <si>
    <t>分類別に夏季、冬季の最大負荷を記入のこと。</t>
    <rPh sb="4" eb="6">
      <t>カキ</t>
    </rPh>
    <rPh sb="7" eb="9">
      <t>トウキ</t>
    </rPh>
    <rPh sb="10" eb="12">
      <t>サイダイ</t>
    </rPh>
    <rPh sb="12" eb="14">
      <t>フカ</t>
    </rPh>
    <rPh sb="15" eb="17">
      <t>キニュウ</t>
    </rPh>
    <phoneticPr fontId="3"/>
  </si>
  <si>
    <t>　下記のとおり、「岡崎市立小中学校空調設備整備事業」に係る第2回現地見学会に参加します。</t>
    <rPh sb="1" eb="3">
      <t>カキ</t>
    </rPh>
    <rPh sb="34" eb="36">
      <t>ケンガク</t>
    </rPh>
    <phoneticPr fontId="1"/>
  </si>
  <si>
    <t>　当社は、本書記載の誓約事項と同一の守秘義務等の履行を岡崎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3"/>
  </si>
  <si>
    <t xml:space="preserve">　前項までに定める秘密の保持は、当社が本事業に応募しない場合及び応募の後、岡崎市と事業契約の締結に至らなかった場合であっても、存続するものとします。
</t>
  </si>
  <si>
    <t>　当社が岡崎市から受領した原版から複製データを作成した場合において、これら電子データ及び電子データを改変したものに係わる権利はいずれも当社に帰属しないことを確認します。</t>
    <rPh sb="1" eb="3">
      <t>トウシャ</t>
    </rPh>
    <rPh sb="9" eb="11">
      <t>ジュリョウ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3"/>
  </si>
  <si>
    <t>（あて先）　</t>
    <phoneticPr fontId="3"/>
  </si>
  <si>
    <t>（あて先）</t>
    <phoneticPr fontId="1"/>
  </si>
  <si>
    <t>　　　（あて先）　</t>
    <phoneticPr fontId="3"/>
  </si>
  <si>
    <t>★電気料金並びにガス料金の各単価は、別紙１「エネルギー費用の算定に用いる単価について」に示す値を提案として用いない場合についても、別紙１に示す値を用いた計算を参考として提出すること。</t>
    <rPh sb="5" eb="6">
      <t>ナラ</t>
    </rPh>
    <rPh sb="18" eb="20">
      <t>ベッシ</t>
    </rPh>
    <rPh sb="27" eb="29">
      <t>ヒヨウ</t>
    </rPh>
    <rPh sb="30" eb="32">
      <t>サンテイ</t>
    </rPh>
    <rPh sb="33" eb="34">
      <t>モチ</t>
    </rPh>
    <rPh sb="36" eb="38">
      <t>タンカ</t>
    </rPh>
    <rPh sb="44" eb="45">
      <t>シメ</t>
    </rPh>
    <rPh sb="46" eb="47">
      <t>アタイ</t>
    </rPh>
    <rPh sb="48" eb="50">
      <t>テイアン</t>
    </rPh>
    <rPh sb="53" eb="54">
      <t>モチ</t>
    </rPh>
    <rPh sb="57" eb="59">
      <t>バアイ</t>
    </rPh>
    <rPh sb="65" eb="67">
      <t>ベッシ</t>
    </rPh>
    <rPh sb="69" eb="70">
      <t>シメ</t>
    </rPh>
    <rPh sb="71" eb="72">
      <t>アタイ</t>
    </rPh>
    <rPh sb="73" eb="74">
      <t>モチ</t>
    </rPh>
    <rPh sb="76" eb="78">
      <t>ケイサン</t>
    </rPh>
    <rPh sb="79" eb="81">
      <t>サンコウ</t>
    </rPh>
    <rPh sb="84" eb="86">
      <t>テイシュツ</t>
    </rPh>
    <phoneticPr fontId="3"/>
  </si>
  <si>
    <t>参考図書電子データの提供依頼書</t>
    <rPh sb="0" eb="2">
      <t>サンコウ</t>
    </rPh>
    <rPh sb="2" eb="4">
      <t>トショ</t>
    </rPh>
    <rPh sb="4" eb="6">
      <t>デンシ</t>
    </rPh>
    <rPh sb="10" eb="12">
      <t>テイキョウ</t>
    </rPh>
    <rPh sb="12" eb="14">
      <t>イライ</t>
    </rPh>
    <rPh sb="14" eb="15">
      <t>ショ</t>
    </rPh>
    <phoneticPr fontId="3"/>
  </si>
  <si>
    <t>福岡</t>
    <rPh sb="0" eb="2">
      <t>フクオカ</t>
    </rPh>
    <phoneticPr fontId="1"/>
  </si>
  <si>
    <t>常磐</t>
    <rPh sb="0" eb="2">
      <t>トキワ</t>
    </rPh>
    <phoneticPr fontId="1"/>
  </si>
  <si>
    <t>矢作北</t>
    <rPh sb="0" eb="2">
      <t>ヤハギ</t>
    </rPh>
    <rPh sb="2" eb="3">
      <t>キタ</t>
    </rPh>
    <phoneticPr fontId="1"/>
  </si>
  <si>
    <t>甲山</t>
    <rPh sb="0" eb="2">
      <t>カブトヤマ</t>
    </rPh>
    <phoneticPr fontId="1"/>
  </si>
  <si>
    <t>南</t>
    <rPh sb="0" eb="1">
      <t>ミナミ</t>
    </rPh>
    <phoneticPr fontId="1"/>
  </si>
  <si>
    <t>竜海</t>
    <rPh sb="0" eb="1">
      <t>リュウ</t>
    </rPh>
    <rPh sb="1" eb="2">
      <t>ウミ</t>
    </rPh>
    <phoneticPr fontId="1"/>
  </si>
  <si>
    <t>葵</t>
    <rPh sb="0" eb="1">
      <t>アオイ</t>
    </rPh>
    <phoneticPr fontId="1"/>
  </si>
  <si>
    <t>城北</t>
    <rPh sb="0" eb="2">
      <t>ジョウホク</t>
    </rPh>
    <phoneticPr fontId="1"/>
  </si>
  <si>
    <t>東海</t>
    <rPh sb="0" eb="2">
      <t>トウカイ</t>
    </rPh>
    <phoneticPr fontId="1"/>
  </si>
  <si>
    <t>岩津</t>
    <rPh sb="0" eb="2">
      <t>イワヅ</t>
    </rPh>
    <phoneticPr fontId="1"/>
  </si>
  <si>
    <t>矢作</t>
    <rPh sb="0" eb="2">
      <t>ヤハギ</t>
    </rPh>
    <phoneticPr fontId="1"/>
  </si>
  <si>
    <t>美川</t>
    <rPh sb="0" eb="2">
      <t>ミカワ</t>
    </rPh>
    <phoneticPr fontId="1"/>
  </si>
  <si>
    <t>竜南</t>
    <rPh sb="0" eb="1">
      <t>リュウ</t>
    </rPh>
    <rPh sb="1" eb="2">
      <t>ミナミ</t>
    </rPh>
    <phoneticPr fontId="1"/>
  </si>
  <si>
    <t>六ツ美北</t>
    <rPh sb="0" eb="1">
      <t>ム</t>
    </rPh>
    <rPh sb="2" eb="3">
      <t>ミ</t>
    </rPh>
    <rPh sb="3" eb="4">
      <t>キタ</t>
    </rPh>
    <phoneticPr fontId="1"/>
  </si>
  <si>
    <t>翔南</t>
    <rPh sb="0" eb="2">
      <t>ショウナン</t>
    </rPh>
    <phoneticPr fontId="1"/>
  </si>
  <si>
    <t>現地調査申込書</t>
    <rPh sb="0" eb="2">
      <t>ゲンチ</t>
    </rPh>
    <rPh sb="2" eb="4">
      <t>チョウサ</t>
    </rPh>
    <rPh sb="4" eb="7">
      <t>モウシコミショ</t>
    </rPh>
    <phoneticPr fontId="3"/>
  </si>
  <si>
    <t>甲山中学校</t>
  </si>
  <si>
    <t>美川中学校</t>
  </si>
  <si>
    <t>南中学校</t>
  </si>
  <si>
    <t>竜海中学校</t>
  </si>
  <si>
    <t>葵中学校</t>
  </si>
  <si>
    <t>城北中学校</t>
  </si>
  <si>
    <t>福岡中学校</t>
  </si>
  <si>
    <t>東海中学校</t>
  </si>
  <si>
    <t>常磐中学校</t>
  </si>
  <si>
    <t>岩津中学校</t>
  </si>
  <si>
    <t>矢作中学校</t>
  </si>
  <si>
    <t>矢作北中学校</t>
  </si>
  <si>
    <t>竜南中学校</t>
  </si>
  <si>
    <t>六ツ美北中学校</t>
  </si>
  <si>
    <t>翔南中学校</t>
  </si>
  <si>
    <t>調査希望</t>
    <rPh sb="0" eb="2">
      <t>チョウサ</t>
    </rPh>
    <rPh sb="2" eb="4">
      <t>キボウ</t>
    </rPh>
    <phoneticPr fontId="1"/>
  </si>
  <si>
    <t>人数</t>
    <rPh sb="0" eb="2">
      <t>ニンズウ</t>
    </rPh>
    <phoneticPr fontId="1"/>
  </si>
  <si>
    <t>・調査を希望する学校名の右欄に○を付け、参加人数を記入してください。</t>
    <rPh sb="1" eb="3">
      <t>チョウサ</t>
    </rPh>
    <rPh sb="8" eb="10">
      <t>ガッコウ</t>
    </rPh>
    <rPh sb="10" eb="11">
      <t>メイ</t>
    </rPh>
    <rPh sb="12" eb="13">
      <t>ミギ</t>
    </rPh>
    <rPh sb="13" eb="14">
      <t>ラン</t>
    </rPh>
    <rPh sb="17" eb="18">
      <t>ツ</t>
    </rPh>
    <rPh sb="20" eb="22">
      <t>サンカ</t>
    </rPh>
    <rPh sb="22" eb="24">
      <t>ニンズウ</t>
    </rPh>
    <phoneticPr fontId="1"/>
  </si>
  <si>
    <t>・調査希望校と日程を調整いたします。</t>
    <rPh sb="1" eb="3">
      <t>チョウサ</t>
    </rPh>
    <rPh sb="3" eb="5">
      <t>キボウ</t>
    </rPh>
    <rPh sb="5" eb="6">
      <t>コウ</t>
    </rPh>
    <rPh sb="7" eb="9">
      <t>ニッテイ</t>
    </rPh>
    <rPh sb="10" eb="12">
      <t>チョウセイ</t>
    </rPh>
    <phoneticPr fontId="1"/>
  </si>
  <si>
    <t>■空調設備の性能の設定</t>
    <rPh sb="6" eb="8">
      <t>セイノウ</t>
    </rPh>
    <rPh sb="9" eb="11">
      <t>セッテイ</t>
    </rPh>
    <phoneticPr fontId="3"/>
  </si>
  <si>
    <t>※薄黄色のセルの必要箇所に入力すること。LPガスを利用する場合はLPガスと記載すること。</t>
    <rPh sb="1" eb="2">
      <t>ウス</t>
    </rPh>
    <rPh sb="2" eb="4">
      <t>キイロ</t>
    </rPh>
    <rPh sb="8" eb="10">
      <t>ヒツヨウ</t>
    </rPh>
    <rPh sb="10" eb="12">
      <t>カショ</t>
    </rPh>
    <rPh sb="13" eb="15">
      <t>ニュウリョク</t>
    </rPh>
    <rPh sb="25" eb="27">
      <t>リヨウ</t>
    </rPh>
    <rPh sb="29" eb="31">
      <t>バアイ</t>
    </rPh>
    <rPh sb="37" eb="39">
      <t>キサイ</t>
    </rPh>
    <phoneticPr fontId="3"/>
  </si>
  <si>
    <r>
      <t>■都市ガス消費量総括表(m</t>
    </r>
    <r>
      <rPr>
        <vertAlign val="superscript"/>
        <sz val="10"/>
        <rFont val="ＭＳ Ｐゴシック"/>
        <family val="3"/>
        <charset val="128"/>
      </rPr>
      <t>3</t>
    </r>
    <r>
      <rPr>
        <sz val="10"/>
        <rFont val="ＭＳ Ｐゴシック"/>
        <family val="3"/>
        <charset val="128"/>
      </rPr>
      <t>)</t>
    </r>
    <rPh sb="1" eb="3">
      <t>トシ</t>
    </rPh>
    <rPh sb="5" eb="7">
      <t>ショウヒ</t>
    </rPh>
    <rPh sb="7" eb="8">
      <t>リョウ</t>
    </rPh>
    <rPh sb="8" eb="10">
      <t>ソウカツ</t>
    </rPh>
    <rPh sb="10" eb="11">
      <t>ヒョウ</t>
    </rPh>
    <phoneticPr fontId="3"/>
  </si>
  <si>
    <r>
      <t>■LPガス消費量総括表(m</t>
    </r>
    <r>
      <rPr>
        <vertAlign val="superscript"/>
        <sz val="10"/>
        <rFont val="ＭＳ Ｐゴシック"/>
        <family val="3"/>
        <charset val="128"/>
      </rPr>
      <t>3</t>
    </r>
    <r>
      <rPr>
        <sz val="10"/>
        <rFont val="ＭＳ Ｐゴシック"/>
        <family val="3"/>
        <charset val="128"/>
      </rPr>
      <t>)</t>
    </r>
    <rPh sb="5" eb="7">
      <t>ショウヒ</t>
    </rPh>
    <rPh sb="7" eb="8">
      <t>リョウ</t>
    </rPh>
    <rPh sb="8" eb="10">
      <t>ソウカツ</t>
    </rPh>
    <rPh sb="10" eb="11">
      <t>ヒョウ</t>
    </rPh>
    <phoneticPr fontId="3"/>
  </si>
  <si>
    <t>都市ガス消費原単位</t>
    <rPh sb="0" eb="2">
      <t>トシ</t>
    </rPh>
    <rPh sb="4" eb="6">
      <t>ショウヒ</t>
    </rPh>
    <rPh sb="6" eb="9">
      <t>ゲンタンイ</t>
    </rPh>
    <phoneticPr fontId="3"/>
  </si>
  <si>
    <r>
      <t>都市ガス使用量(m</t>
    </r>
    <r>
      <rPr>
        <vertAlign val="superscript"/>
        <sz val="10"/>
        <rFont val="ＭＳ Ｐゴシック"/>
        <family val="3"/>
        <charset val="128"/>
      </rPr>
      <t>3</t>
    </r>
    <r>
      <rPr>
        <sz val="10"/>
        <rFont val="ＭＳ Ｐゴシック"/>
        <family val="3"/>
        <charset val="128"/>
      </rPr>
      <t>)</t>
    </r>
    <rPh sb="0" eb="2">
      <t>トシ</t>
    </rPh>
    <rPh sb="4" eb="7">
      <t>シヨウリョウ</t>
    </rPh>
    <phoneticPr fontId="3"/>
  </si>
  <si>
    <t>LPガス消費原単位</t>
    <rPh sb="4" eb="6">
      <t>ショウヒ</t>
    </rPh>
    <rPh sb="6" eb="9">
      <t>ゲンタンイ</t>
    </rPh>
    <phoneticPr fontId="3"/>
  </si>
  <si>
    <r>
      <t>LPガス使用量(m</t>
    </r>
    <r>
      <rPr>
        <vertAlign val="superscript"/>
        <sz val="10"/>
        <rFont val="ＭＳ Ｐゴシック"/>
        <family val="3"/>
        <charset val="128"/>
      </rPr>
      <t>3</t>
    </r>
    <r>
      <rPr>
        <sz val="10"/>
        <rFont val="ＭＳ Ｐゴシック"/>
        <family val="3"/>
        <charset val="128"/>
      </rPr>
      <t>)</t>
    </r>
    <rPh sb="4" eb="7">
      <t>シヨウリョウ</t>
    </rPh>
    <phoneticPr fontId="3"/>
  </si>
  <si>
    <t>都市ガス料金の種別</t>
    <rPh sb="0" eb="2">
      <t>トシ</t>
    </rPh>
    <rPh sb="4" eb="6">
      <t>リョウキン</t>
    </rPh>
    <rPh sb="7" eb="9">
      <t>シュベツ</t>
    </rPh>
    <phoneticPr fontId="3"/>
  </si>
  <si>
    <t>LPガス料金の種別</t>
    <rPh sb="4" eb="6">
      <t>リョウキン</t>
    </rPh>
    <rPh sb="7" eb="9">
      <t>シュベツ</t>
    </rPh>
    <phoneticPr fontId="3"/>
  </si>
  <si>
    <t>都市ガス料金</t>
    <rPh sb="0" eb="2">
      <t>トシ</t>
    </rPh>
    <rPh sb="4" eb="6">
      <t>リョウキン</t>
    </rPh>
    <phoneticPr fontId="1"/>
  </si>
  <si>
    <t>LPガス料金</t>
    <rPh sb="4" eb="6">
      <t>リョウキン</t>
    </rPh>
    <phoneticPr fontId="1"/>
  </si>
  <si>
    <t>※LPガスを利用する場合はLPガスと記載すること。</t>
    <rPh sb="6" eb="8">
      <t>リヨウ</t>
    </rPh>
    <rPh sb="10" eb="12">
      <t>バアイ</t>
    </rPh>
    <rPh sb="18" eb="20">
      <t>キサイ</t>
    </rPh>
    <phoneticPr fontId="3"/>
  </si>
  <si>
    <t>ガス</t>
    <phoneticPr fontId="3"/>
  </si>
  <si>
    <t>（kW）</t>
    <phoneticPr fontId="3"/>
  </si>
  <si>
    <t>（kW）</t>
    <phoneticPr fontId="3"/>
  </si>
  <si>
    <t>０１</t>
    <phoneticPr fontId="1"/>
  </si>
  <si>
    <t>０２</t>
    <phoneticPr fontId="1"/>
  </si>
  <si>
    <t>-</t>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</si>
  <si>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</si>
  <si>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</si>
  <si>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</si>
  <si>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</si>
  <si>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</si>
  <si>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</si>
  <si>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</si>
  <si>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</si>
  <si>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</si>
  <si>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</si>
  <si>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※最大電力算定時は，「月別負荷率」にかかわらず，当該校における普通教室（特別教室等を除く）の全室が一斉運転するものとして，算定すること。</t>
    <phoneticPr fontId="3"/>
  </si>
  <si>
    <t>（MW）</t>
    <phoneticPr fontId="3"/>
  </si>
  <si>
    <t>（MW）</t>
    <phoneticPr fontId="3"/>
  </si>
  <si>
    <r>
      <t>(m</t>
    </r>
    <r>
      <rPr>
        <vertAlign val="superscript"/>
        <sz val="10"/>
        <rFont val="ＭＳ Ｐゴシック"/>
        <family val="3"/>
        <charset val="128"/>
      </rPr>
      <t>3</t>
    </r>
    <r>
      <rPr>
        <sz val="10"/>
        <rFont val="ＭＳ Ｐゴシック"/>
        <family val="3"/>
        <charset val="128"/>
      </rPr>
      <t>/kW)</t>
    </r>
    <phoneticPr fontId="3"/>
  </si>
  <si>
    <r>
      <t>(m</t>
    </r>
    <r>
      <rPr>
        <vertAlign val="superscript"/>
        <sz val="10"/>
        <rFont val="ＭＳ Ｐゴシック"/>
        <family val="3"/>
        <charset val="128"/>
      </rPr>
      <t>3</t>
    </r>
    <r>
      <rPr>
        <sz val="10"/>
        <rFont val="ＭＳ Ｐゴシック"/>
        <family val="3"/>
        <charset val="128"/>
      </rPr>
      <t>/kW)</t>
    </r>
    <phoneticPr fontId="3"/>
  </si>
  <si>
    <t>kW</t>
    <phoneticPr fontId="3"/>
  </si>
  <si>
    <t>×</t>
    <phoneticPr fontId="3"/>
  </si>
  <si>
    <t>(</t>
    <phoneticPr fontId="3"/>
  </si>
  <si>
    <t>+</t>
    <phoneticPr fontId="3"/>
  </si>
  <si>
    <t>kWh</t>
    <phoneticPr fontId="3"/>
  </si>
  <si>
    <t>kWh</t>
    <phoneticPr fontId="3"/>
  </si>
  <si>
    <t>(</t>
    <phoneticPr fontId="3"/>
  </si>
  <si>
    <t>+</t>
    <phoneticPr fontId="3"/>
  </si>
  <si>
    <r>
      <t>m</t>
    </r>
    <r>
      <rPr>
        <vertAlign val="superscript"/>
        <sz val="10"/>
        <rFont val="ＭＳ Ｐゴシック"/>
        <family val="3"/>
        <charset val="128"/>
      </rPr>
      <t>3</t>
    </r>
    <r>
      <rPr>
        <sz val="10"/>
        <rFont val="ＭＳ Ｐゴシック"/>
        <family val="3"/>
        <charset val="128"/>
      </rPr>
      <t>　</t>
    </r>
    <phoneticPr fontId="3"/>
  </si>
  <si>
    <t>ガス</t>
    <phoneticPr fontId="3"/>
  </si>
  <si>
    <t>ガス</t>
    <phoneticPr fontId="3"/>
  </si>
  <si>
    <t>ガス</t>
    <phoneticPr fontId="3"/>
  </si>
  <si>
    <t>ガス</t>
    <phoneticPr fontId="3"/>
  </si>
  <si>
    <t>ガス</t>
    <phoneticPr fontId="3"/>
  </si>
  <si>
    <t>ガス</t>
    <phoneticPr fontId="3"/>
  </si>
  <si>
    <t>ガス</t>
    <phoneticPr fontId="3"/>
  </si>
  <si>
    <t>ガス</t>
    <phoneticPr fontId="3"/>
  </si>
  <si>
    <t>※　行が不足する場合は適宜追加してください。</t>
    <rPh sb="2" eb="3">
      <t>ギョウ</t>
    </rPh>
    <rPh sb="4" eb="6">
      <t>フソク</t>
    </rPh>
    <rPh sb="8" eb="10">
      <t>バアイ</t>
    </rPh>
    <rPh sb="11" eb="13">
      <t>テキギ</t>
    </rPh>
    <rPh sb="13" eb="15">
      <t>ツイカ</t>
    </rPh>
    <phoneticPr fontId="1"/>
  </si>
  <si>
    <t>※　上記以外の注意事項は、調査時に配布を予定しています。</t>
    <rPh sb="2" eb="4">
      <t>ジョウキ</t>
    </rPh>
    <rPh sb="4" eb="6">
      <t>イガイ</t>
    </rPh>
    <rPh sb="7" eb="9">
      <t>チュウイ</t>
    </rPh>
    <rPh sb="9" eb="11">
      <t>ジコウ</t>
    </rPh>
    <rPh sb="13" eb="15">
      <t>チョウサ</t>
    </rPh>
    <rPh sb="15" eb="16">
      <t>ジ</t>
    </rPh>
    <rPh sb="17" eb="19">
      <t>ハイフ</t>
    </rPh>
    <rPh sb="20" eb="22">
      <t>ヨテイ</t>
    </rPh>
    <phoneticPr fontId="1"/>
  </si>
  <si>
    <t>企業名を記載してください。</t>
    <rPh sb="0" eb="2">
      <t>キギョウ</t>
    </rPh>
    <rPh sb="2" eb="3">
      <t>メイ</t>
    </rPh>
    <rPh sb="4" eb="6">
      <t>キサイ</t>
    </rPh>
    <phoneticPr fontId="1"/>
  </si>
  <si>
    <t>　複数の企業で同時に現地調査を希望する場合は、下記の表に同時に現地調査を希望する</t>
    <rPh sb="1" eb="3">
      <t>フクスウ</t>
    </rPh>
    <rPh sb="4" eb="6">
      <t>キギョウ</t>
    </rPh>
    <rPh sb="7" eb="9">
      <t>ドウジ</t>
    </rPh>
    <rPh sb="10" eb="12">
      <t>ゲンチ</t>
    </rPh>
    <rPh sb="12" eb="14">
      <t>チョウサ</t>
    </rPh>
    <rPh sb="15" eb="17">
      <t>キボウ</t>
    </rPh>
    <rPh sb="19" eb="21">
      <t>バアイ</t>
    </rPh>
    <rPh sb="23" eb="25">
      <t>カキ</t>
    </rPh>
    <phoneticPr fontId="1"/>
  </si>
  <si>
    <t>同時に現地調査を希望する企業名</t>
    <rPh sb="0" eb="2">
      <t>ドウジ</t>
    </rPh>
    <rPh sb="3" eb="5">
      <t>ゲンチ</t>
    </rPh>
    <rPh sb="5" eb="7">
      <t>チョウサ</t>
    </rPh>
    <rPh sb="8" eb="10">
      <t>キボウ</t>
    </rPh>
    <rPh sb="12" eb="14">
      <t>キギョウ</t>
    </rPh>
    <rPh sb="14" eb="15">
      <t>メイ</t>
    </rPh>
    <phoneticPr fontId="1"/>
  </si>
  <si>
    <t>（調査申込企業）</t>
    <rPh sb="1" eb="3">
      <t>チョウサ</t>
    </rPh>
    <rPh sb="3" eb="5">
      <t>モウシコ</t>
    </rPh>
    <rPh sb="5" eb="7">
      <t>キギョウ</t>
    </rPh>
    <phoneticPr fontId="1"/>
  </si>
  <si>
    <t>※　現地調査において知り得た秘密を漏らしてはいけません。また、市の承諾なく、調査を行う上で得られた</t>
    <rPh sb="2" eb="4">
      <t>ゲンチ</t>
    </rPh>
    <rPh sb="4" eb="6">
      <t>チョウサ</t>
    </rPh>
    <rPh sb="10" eb="11">
      <t>シ</t>
    </rPh>
    <rPh sb="12" eb="13">
      <t>エ</t>
    </rPh>
    <rPh sb="14" eb="16">
      <t>ヒミツ</t>
    </rPh>
    <rPh sb="17" eb="18">
      <t>モ</t>
    </rPh>
    <rPh sb="31" eb="32">
      <t>シ</t>
    </rPh>
    <rPh sb="33" eb="35">
      <t>ショウダク</t>
    </rPh>
    <rPh sb="38" eb="40">
      <t>チョウサ</t>
    </rPh>
    <rPh sb="41" eb="42">
      <t>オコ</t>
    </rPh>
    <rPh sb="43" eb="44">
      <t>ウエ</t>
    </rPh>
    <rPh sb="45" eb="46">
      <t>エ</t>
    </rPh>
    <phoneticPr fontId="1"/>
  </si>
  <si>
    <t>　場合、上記（調査申込企業）には現地調査について代表となる企業について記載してください。</t>
    <rPh sb="1" eb="3">
      <t>バアイ</t>
    </rPh>
    <rPh sb="4" eb="6">
      <t>ジョウキ</t>
    </rPh>
    <rPh sb="7" eb="9">
      <t>チョウサ</t>
    </rPh>
    <rPh sb="9" eb="11">
      <t>モウシコ</t>
    </rPh>
    <rPh sb="11" eb="13">
      <t>キギョウ</t>
    </rPh>
    <rPh sb="16" eb="18">
      <t>ゲンチ</t>
    </rPh>
    <rPh sb="18" eb="20">
      <t>チョウサ</t>
    </rPh>
    <rPh sb="24" eb="26">
      <t>ダイヒョウ</t>
    </rPh>
    <rPh sb="29" eb="31">
      <t>キギョウ</t>
    </rPh>
    <rPh sb="35" eb="37">
      <t>キサイ</t>
    </rPh>
    <phoneticPr fontId="1"/>
  </si>
  <si>
    <t>　してください。</t>
    <phoneticPr fontId="1"/>
  </si>
  <si>
    <t>※ 複数の企業で同時に現地調査を希望する場合は、その企業グループごとでの申込としてください。その</t>
    <rPh sb="2" eb="4">
      <t>フクスウ</t>
    </rPh>
    <rPh sb="5" eb="7">
      <t>キギョウ</t>
    </rPh>
    <rPh sb="8" eb="10">
      <t>ドウジ</t>
    </rPh>
    <rPh sb="11" eb="13">
      <t>ゲンチ</t>
    </rPh>
    <rPh sb="13" eb="15">
      <t>チョウサ</t>
    </rPh>
    <rPh sb="16" eb="18">
      <t>キボウ</t>
    </rPh>
    <rPh sb="20" eb="22">
      <t>バアイ</t>
    </rPh>
    <rPh sb="26" eb="28">
      <t>キギョウ</t>
    </rPh>
    <phoneticPr fontId="1"/>
  </si>
  <si>
    <t>※ 現地調査は各社２名以下としてください。</t>
    <rPh sb="2" eb="4">
      <t>ゲンチ</t>
    </rPh>
    <rPh sb="4" eb="6">
      <t>チョウサ</t>
    </rPh>
    <rPh sb="7" eb="9">
      <t>カクシャ</t>
    </rPh>
    <rPh sb="10" eb="11">
      <t>メイ</t>
    </rPh>
    <rPh sb="11" eb="13">
      <t>イカ</t>
    </rPh>
    <phoneticPr fontId="1"/>
  </si>
  <si>
    <t>参加を希望する入札</t>
    <rPh sb="0" eb="2">
      <t>サンカ</t>
    </rPh>
    <rPh sb="3" eb="5">
      <t>キボウ</t>
    </rPh>
    <rPh sb="7" eb="9">
      <t>ニュウサツ</t>
    </rPh>
    <phoneticPr fontId="3"/>
  </si>
  <si>
    <t>１</t>
    <phoneticPr fontId="3"/>
  </si>
  <si>
    <t>入札番号</t>
    <rPh sb="0" eb="2">
      <t>ニュウサツ</t>
    </rPh>
    <rPh sb="2" eb="4">
      <t>バンゴウ</t>
    </rPh>
    <phoneticPr fontId="3"/>
  </si>
  <si>
    <t>２</t>
    <phoneticPr fontId="3"/>
  </si>
  <si>
    <t>業務名</t>
    <rPh sb="0" eb="2">
      <t>ギョウム</t>
    </rPh>
    <rPh sb="2" eb="3">
      <t>メイ</t>
    </rPh>
    <phoneticPr fontId="3"/>
  </si>
  <si>
    <t>３</t>
    <phoneticPr fontId="3"/>
  </si>
  <si>
    <t>業務場所</t>
    <rPh sb="0" eb="2">
      <t>ギョウム</t>
    </rPh>
    <rPh sb="2" eb="4">
      <t>バショ</t>
    </rPh>
    <phoneticPr fontId="3"/>
  </si>
  <si>
    <t>４</t>
    <phoneticPr fontId="3"/>
  </si>
  <si>
    <t>業種区分</t>
    <rPh sb="0" eb="2">
      <t>ギョウシュ</t>
    </rPh>
    <rPh sb="2" eb="4">
      <t>クブン</t>
    </rPh>
    <phoneticPr fontId="3"/>
  </si>
  <si>
    <t>申請者情報</t>
    <rPh sb="0" eb="3">
      <t>シンセイシャ</t>
    </rPh>
    <rPh sb="3" eb="5">
      <t>ジョウホウ</t>
    </rPh>
    <phoneticPr fontId="3"/>
  </si>
  <si>
    <t>５</t>
    <phoneticPr fontId="3"/>
  </si>
  <si>
    <t>会 社 名</t>
    <rPh sb="0" eb="1">
      <t>カイ</t>
    </rPh>
    <rPh sb="2" eb="3">
      <t>シャ</t>
    </rPh>
    <rPh sb="4" eb="5">
      <t>メイ</t>
    </rPh>
    <phoneticPr fontId="3"/>
  </si>
  <si>
    <t>６</t>
    <phoneticPr fontId="3"/>
  </si>
  <si>
    <t>地区区分</t>
    <rPh sb="0" eb="2">
      <t>チク</t>
    </rPh>
    <rPh sb="2" eb="4">
      <t>クブン</t>
    </rPh>
    <phoneticPr fontId="3"/>
  </si>
  <si>
    <t>７</t>
    <phoneticPr fontId="3"/>
  </si>
  <si>
    <t>評 定 値</t>
    <rPh sb="0" eb="1">
      <t>ヒョウ</t>
    </rPh>
    <rPh sb="2" eb="3">
      <t>サダム</t>
    </rPh>
    <rPh sb="4" eb="5">
      <t>チ</t>
    </rPh>
    <phoneticPr fontId="3"/>
  </si>
  <si>
    <t>入札参加者の業務実績（企業実績）</t>
    <rPh sb="0" eb="2">
      <t>ニュウサツ</t>
    </rPh>
    <rPh sb="2" eb="4">
      <t>サンカ</t>
    </rPh>
    <rPh sb="4" eb="5">
      <t>シャ</t>
    </rPh>
    <rPh sb="6" eb="8">
      <t>ギョウム</t>
    </rPh>
    <rPh sb="8" eb="10">
      <t>ジッセキ</t>
    </rPh>
    <rPh sb="11" eb="13">
      <t>キギョウ</t>
    </rPh>
    <rPh sb="13" eb="15">
      <t>ジッセキ</t>
    </rPh>
    <phoneticPr fontId="3"/>
  </si>
  <si>
    <t>８</t>
    <phoneticPr fontId="3"/>
  </si>
  <si>
    <t>発注機関名</t>
    <rPh sb="0" eb="2">
      <t>ハッチュウ</t>
    </rPh>
    <rPh sb="2" eb="4">
      <t>キカン</t>
    </rPh>
    <rPh sb="4" eb="5">
      <t>メイ</t>
    </rPh>
    <phoneticPr fontId="3"/>
  </si>
  <si>
    <t>９</t>
    <phoneticPr fontId="3"/>
  </si>
  <si>
    <t>業 務 名</t>
    <rPh sb="0" eb="1">
      <t>ギョウ</t>
    </rPh>
    <rPh sb="2" eb="3">
      <t>ツトム</t>
    </rPh>
    <rPh sb="4" eb="5">
      <t>メイ</t>
    </rPh>
    <phoneticPr fontId="3"/>
  </si>
  <si>
    <t>履行場所</t>
    <rPh sb="0" eb="2">
      <t>リコウ</t>
    </rPh>
    <rPh sb="2" eb="4">
      <t>バショ</t>
    </rPh>
    <phoneticPr fontId="3"/>
  </si>
  <si>
    <t>完 了 日</t>
    <rPh sb="0" eb="1">
      <t>カン</t>
    </rPh>
    <rPh sb="2" eb="3">
      <t>リョウ</t>
    </rPh>
    <rPh sb="4" eb="5">
      <t>ニチ</t>
    </rPh>
    <phoneticPr fontId="3"/>
  </si>
  <si>
    <t>請負代金額</t>
    <rPh sb="0" eb="2">
      <t>ウケオイ</t>
    </rPh>
    <rPh sb="2" eb="4">
      <t>ダイキン</t>
    </rPh>
    <rPh sb="4" eb="5">
      <t>ガク</t>
    </rPh>
    <phoneticPr fontId="3"/>
  </si>
  <si>
    <t>TECRIS又はPUBDIS
登録番号</t>
    <rPh sb="6" eb="7">
      <t>マタ</t>
    </rPh>
    <rPh sb="15" eb="17">
      <t>トウロク</t>
    </rPh>
    <rPh sb="16" eb="17">
      <t>ロク</t>
    </rPh>
    <rPh sb="17" eb="19">
      <t>バンゴウ</t>
    </rPh>
    <phoneticPr fontId="3"/>
  </si>
  <si>
    <t>配置予定技術者</t>
    <rPh sb="0" eb="2">
      <t>ハイチ</t>
    </rPh>
    <rPh sb="2" eb="4">
      <t>ヨテイ</t>
    </rPh>
    <rPh sb="4" eb="7">
      <t>ギジュツシャ</t>
    </rPh>
    <phoneticPr fontId="3"/>
  </si>
  <si>
    <t>氏　　名</t>
    <rPh sb="0" eb="1">
      <t>シ</t>
    </rPh>
    <rPh sb="3" eb="4">
      <t>メイ</t>
    </rPh>
    <phoneticPr fontId="3"/>
  </si>
  <si>
    <t>資格免許の種類</t>
    <rPh sb="0" eb="2">
      <t>シカク</t>
    </rPh>
    <rPh sb="2" eb="4">
      <t>メンキョ</t>
    </rPh>
    <rPh sb="5" eb="7">
      <t>シュルイ</t>
    </rPh>
    <phoneticPr fontId="3"/>
  </si>
  <si>
    <t>TECRIS又はPUBDIS
技術者ＩＤ</t>
    <rPh sb="6" eb="7">
      <t>マタ</t>
    </rPh>
    <rPh sb="15" eb="18">
      <t>ギジュツシャ</t>
    </rPh>
    <phoneticPr fontId="3"/>
  </si>
  <si>
    <t>配置予定技術者の業務実績</t>
    <rPh sb="0" eb="2">
      <t>ハイチ</t>
    </rPh>
    <rPh sb="2" eb="4">
      <t>ヨテイ</t>
    </rPh>
    <rPh sb="4" eb="7">
      <t>ギジュツシャ</t>
    </rPh>
    <rPh sb="8" eb="10">
      <t>ギョウム</t>
    </rPh>
    <rPh sb="10" eb="12">
      <t>ジッセキ</t>
    </rPh>
    <phoneticPr fontId="3"/>
  </si>
  <si>
    <t>※</t>
    <phoneticPr fontId="3"/>
  </si>
  <si>
    <t>１～４は、公告の内容を転記する。</t>
    <phoneticPr fontId="3"/>
  </si>
  <si>
    <t>６は、「市内」「準市内」「県内」「県外」の内、申請者本人の地区区分を記入する。</t>
    <rPh sb="4" eb="6">
      <t>シナイ</t>
    </rPh>
    <rPh sb="8" eb="9">
      <t>ジュン</t>
    </rPh>
    <rPh sb="9" eb="10">
      <t>シ</t>
    </rPh>
    <rPh sb="10" eb="11">
      <t>ナイ</t>
    </rPh>
    <rPh sb="13" eb="15">
      <t>ケンナイ</t>
    </rPh>
    <rPh sb="17" eb="19">
      <t>ケンガイ</t>
    </rPh>
    <rPh sb="21" eb="22">
      <t>ウチ</t>
    </rPh>
    <rPh sb="23" eb="26">
      <t>シンセイシャ</t>
    </rPh>
    <rPh sb="26" eb="28">
      <t>ホンニン</t>
    </rPh>
    <rPh sb="29" eb="31">
      <t>チク</t>
    </rPh>
    <rPh sb="31" eb="33">
      <t>クブン</t>
    </rPh>
    <phoneticPr fontId="3"/>
  </si>
  <si>
    <t>７は、あいち電子調達共同システム(CALS/EC)に入札参加申請を行った際に格付された岡崎市評定値を記入する。(岡崎市の入札参加者資格者名簿に現在登載されている岡崎市評定値）</t>
    <rPh sb="6" eb="8">
      <t>デンシ</t>
    </rPh>
    <rPh sb="8" eb="10">
      <t>チョウタツ</t>
    </rPh>
    <rPh sb="10" eb="12">
      <t>キョウドウ</t>
    </rPh>
    <rPh sb="26" eb="28">
      <t>ニュウサツ</t>
    </rPh>
    <rPh sb="28" eb="30">
      <t>サンカ</t>
    </rPh>
    <rPh sb="30" eb="32">
      <t>シンセイ</t>
    </rPh>
    <rPh sb="33" eb="34">
      <t>オコナ</t>
    </rPh>
    <rPh sb="36" eb="37">
      <t>サイ</t>
    </rPh>
    <rPh sb="38" eb="39">
      <t>カク</t>
    </rPh>
    <rPh sb="39" eb="40">
      <t>ヅケ</t>
    </rPh>
    <rPh sb="43" eb="46">
      <t>オカザキシ</t>
    </rPh>
    <rPh sb="46" eb="48">
      <t>ヒョウテイ</t>
    </rPh>
    <rPh sb="48" eb="49">
      <t>チ</t>
    </rPh>
    <rPh sb="50" eb="52">
      <t>キニュウ</t>
    </rPh>
    <rPh sb="56" eb="59">
      <t>オカザキシ</t>
    </rPh>
    <rPh sb="60" eb="62">
      <t>ニュウサツ</t>
    </rPh>
    <rPh sb="62" eb="64">
      <t>サンカ</t>
    </rPh>
    <rPh sb="64" eb="65">
      <t>シャ</t>
    </rPh>
    <rPh sb="65" eb="68">
      <t>シカクシャ</t>
    </rPh>
    <rPh sb="68" eb="70">
      <t>メイボ</t>
    </rPh>
    <rPh sb="71" eb="73">
      <t>ゲンザイ</t>
    </rPh>
    <rPh sb="73" eb="75">
      <t>トウサイ</t>
    </rPh>
    <rPh sb="80" eb="83">
      <t>オカザキシ</t>
    </rPh>
    <rPh sb="83" eb="85">
      <t>ヒョウテイ</t>
    </rPh>
    <rPh sb="85" eb="86">
      <t>アタイ</t>
    </rPh>
    <phoneticPr fontId="3"/>
  </si>
  <si>
    <t>８～13は、公告で業務実績を求めている場合に記入する。入札参加者の実績を記入することとし、配置予定技術者の実績である必要はない。岡崎市が発注した業務以外の場合は、ＴＥＣＲＩＳ又はＰＵＢＤＩＳに登録されている業務を原則とする。ただし、登録されていない業務であっても、契約書等の書類審査により実績として認める場合がある。
また、落札候補者となった場合は、追加で資料を求める場合があるため、留意すること。</t>
    <rPh sb="6" eb="8">
      <t>コウコク</t>
    </rPh>
    <rPh sb="9" eb="11">
      <t>ギョウム</t>
    </rPh>
    <rPh sb="14" eb="15">
      <t>モト</t>
    </rPh>
    <rPh sb="19" eb="21">
      <t>バアイ</t>
    </rPh>
    <rPh sb="27" eb="29">
      <t>ニュウサツ</t>
    </rPh>
    <rPh sb="29" eb="31">
      <t>サンカ</t>
    </rPh>
    <rPh sb="31" eb="32">
      <t>シャ</t>
    </rPh>
    <rPh sb="33" eb="35">
      <t>ジッセキ</t>
    </rPh>
    <rPh sb="36" eb="38">
      <t>キニュウ</t>
    </rPh>
    <rPh sb="45" eb="47">
      <t>ハイチ</t>
    </rPh>
    <rPh sb="47" eb="49">
      <t>ヨテイ</t>
    </rPh>
    <rPh sb="49" eb="52">
      <t>ギジュツシャ</t>
    </rPh>
    <rPh sb="53" eb="55">
      <t>ジッセキ</t>
    </rPh>
    <rPh sb="58" eb="60">
      <t>ヒツヨウ</t>
    </rPh>
    <rPh sb="64" eb="67">
      <t>オカザキシ</t>
    </rPh>
    <rPh sb="68" eb="70">
      <t>ハッチュウ</t>
    </rPh>
    <rPh sb="72" eb="74">
      <t>ギョウム</t>
    </rPh>
    <rPh sb="74" eb="76">
      <t>イガイ</t>
    </rPh>
    <rPh sb="77" eb="79">
      <t>バアイ</t>
    </rPh>
    <rPh sb="87" eb="88">
      <t>マタ</t>
    </rPh>
    <rPh sb="96" eb="98">
      <t>トウロク</t>
    </rPh>
    <rPh sb="103" eb="105">
      <t>ギョウム</t>
    </rPh>
    <rPh sb="152" eb="154">
      <t>バアイ</t>
    </rPh>
    <rPh sb="162" eb="164">
      <t>ラクサツ</t>
    </rPh>
    <rPh sb="164" eb="167">
      <t>コウホシャ</t>
    </rPh>
    <rPh sb="171" eb="173">
      <t>バアイ</t>
    </rPh>
    <rPh sb="175" eb="177">
      <t>ツイカ</t>
    </rPh>
    <rPh sb="178" eb="180">
      <t>シリョウ</t>
    </rPh>
    <rPh sb="181" eb="182">
      <t>モト</t>
    </rPh>
    <rPh sb="184" eb="186">
      <t>バアイ</t>
    </rPh>
    <rPh sb="192" eb="194">
      <t>リュウイ</t>
    </rPh>
    <phoneticPr fontId="3"/>
  </si>
  <si>
    <t>14は、配置予定技術者の氏名を記入する。</t>
    <rPh sb="4" eb="6">
      <t>ハイチ</t>
    </rPh>
    <rPh sb="6" eb="8">
      <t>ヨテイ</t>
    </rPh>
    <rPh sb="8" eb="11">
      <t>ギジュツシャ</t>
    </rPh>
    <rPh sb="12" eb="14">
      <t>シメイ</t>
    </rPh>
    <rPh sb="15" eb="17">
      <t>キニュウ</t>
    </rPh>
    <phoneticPr fontId="3"/>
  </si>
  <si>
    <t>15は、公告で指定された技術者の資格要件を充足する資格を記載する。</t>
    <rPh sb="4" eb="6">
      <t>コウコク</t>
    </rPh>
    <rPh sb="7" eb="9">
      <t>シテイ</t>
    </rPh>
    <rPh sb="12" eb="15">
      <t>ギジュツシャ</t>
    </rPh>
    <rPh sb="16" eb="18">
      <t>シカク</t>
    </rPh>
    <rPh sb="18" eb="20">
      <t>ヨウケン</t>
    </rPh>
    <rPh sb="21" eb="23">
      <t>ジュウソク</t>
    </rPh>
    <rPh sb="25" eb="27">
      <t>シカク</t>
    </rPh>
    <rPh sb="28" eb="30">
      <t>キサイ</t>
    </rPh>
    <phoneticPr fontId="3"/>
  </si>
  <si>
    <t>16は、14の配置予定技術者のＴＥＣＲＩＳ又はＰＵＢＤＩＳに登録された技術者IDを記入する。当該IDを登録していない場合で、落札候補者となった場合は、資格証明書の写し等を求めることがあるため、留意すること。
また、落札候補者となった場合、ＴＥＣＲＩＳ又はＰＵＢＤＩＳの登録の有無に係らず、入札参加者と直接かつ恒常的な雇用関係にある者であることの証明について、別途、証明書等を請求する場合があるため、留意すること。</t>
    <rPh sb="7" eb="9">
      <t>ハイチ</t>
    </rPh>
    <rPh sb="9" eb="11">
      <t>ヨテイ</t>
    </rPh>
    <rPh sb="11" eb="14">
      <t>ギジュツシャ</t>
    </rPh>
    <rPh sb="21" eb="22">
      <t>マタ</t>
    </rPh>
    <rPh sb="30" eb="32">
      <t>トウロク</t>
    </rPh>
    <rPh sb="35" eb="38">
      <t>ギジュツシャ</t>
    </rPh>
    <rPh sb="41" eb="43">
      <t>キニュウ</t>
    </rPh>
    <rPh sb="46" eb="48">
      <t>トウガイ</t>
    </rPh>
    <rPh sb="51" eb="53">
      <t>トウロク</t>
    </rPh>
    <rPh sb="58" eb="60">
      <t>バアイ</t>
    </rPh>
    <rPh sb="62" eb="64">
      <t>ラクサツ</t>
    </rPh>
    <rPh sb="64" eb="67">
      <t>コウホシャ</t>
    </rPh>
    <rPh sb="71" eb="73">
      <t>バアイ</t>
    </rPh>
    <rPh sb="75" eb="77">
      <t>シカク</t>
    </rPh>
    <rPh sb="77" eb="80">
      <t>ショウメイショ</t>
    </rPh>
    <rPh sb="81" eb="82">
      <t>ウツ</t>
    </rPh>
    <rPh sb="83" eb="84">
      <t>トウ</t>
    </rPh>
    <rPh sb="85" eb="86">
      <t>モト</t>
    </rPh>
    <rPh sb="96" eb="98">
      <t>リュウイ</t>
    </rPh>
    <rPh sb="107" eb="109">
      <t>ラクサツ</t>
    </rPh>
    <rPh sb="109" eb="112">
      <t>コウホシャ</t>
    </rPh>
    <rPh sb="116" eb="118">
      <t>バアイ</t>
    </rPh>
    <rPh sb="125" eb="126">
      <t>マタ</t>
    </rPh>
    <rPh sb="134" eb="136">
      <t>トウロク</t>
    </rPh>
    <rPh sb="137" eb="139">
      <t>ウム</t>
    </rPh>
    <rPh sb="140" eb="141">
      <t>カカワ</t>
    </rPh>
    <rPh sb="191" eb="193">
      <t>バアイ</t>
    </rPh>
    <phoneticPr fontId="3"/>
  </si>
  <si>
    <t>17～22は、公告で業務実績を求めている場合に記入する。配置予定技術者本人の実績を記入することとし、必ずしも入札参加者の実績である必要はなく、公告で指定された技術者で従事した場合に実績として認める。いずれの場合においても岡崎市が発注した業務以外の場合は、ＴＥＣＲＩＳ又はＰＵＢＤＩＳに登録されている業務を原則とする。ただし、登録されていない業務であっても、契約書等の書類審査により実績として認める場合がある。
また、落札候補者となった場合は、追加で資料を求める場合があるため、留意すること。</t>
    <rPh sb="7" eb="9">
      <t>コウコク</t>
    </rPh>
    <rPh sb="10" eb="12">
      <t>ギョウム</t>
    </rPh>
    <rPh sb="15" eb="16">
      <t>モト</t>
    </rPh>
    <rPh sb="20" eb="22">
      <t>バアイ</t>
    </rPh>
    <rPh sb="28" eb="30">
      <t>ハイチ</t>
    </rPh>
    <rPh sb="30" eb="32">
      <t>ヨテイ</t>
    </rPh>
    <rPh sb="32" eb="35">
      <t>ギジュツシャ</t>
    </rPh>
    <rPh sb="35" eb="37">
      <t>ホンニン</t>
    </rPh>
    <rPh sb="38" eb="40">
      <t>ジッセキ</t>
    </rPh>
    <rPh sb="41" eb="43">
      <t>キニュウ</t>
    </rPh>
    <rPh sb="50" eb="51">
      <t>カナラ</t>
    </rPh>
    <rPh sb="60" eb="62">
      <t>ジッセキ</t>
    </rPh>
    <rPh sb="65" eb="67">
      <t>ヒツヨウ</t>
    </rPh>
    <rPh sb="79" eb="82">
      <t>ギジュツシャ</t>
    </rPh>
    <rPh sb="83" eb="85">
      <t>ジュウジ</t>
    </rPh>
    <rPh sb="87" eb="89">
      <t>バアイ</t>
    </rPh>
    <rPh sb="90" eb="92">
      <t>ジッセキ</t>
    </rPh>
    <rPh sb="95" eb="96">
      <t>ミト</t>
    </rPh>
    <rPh sb="133" eb="134">
      <t>マタ</t>
    </rPh>
    <rPh sb="198" eb="200">
      <t>バアイ</t>
    </rPh>
    <rPh sb="208" eb="210">
      <t>ラクサツ</t>
    </rPh>
    <rPh sb="210" eb="213">
      <t>コウホシャ</t>
    </rPh>
    <rPh sb="217" eb="219">
      <t>バアイ</t>
    </rPh>
    <rPh sb="221" eb="223">
      <t>ツイカ</t>
    </rPh>
    <rPh sb="224" eb="226">
      <t>シリョウ</t>
    </rPh>
    <rPh sb="227" eb="228">
      <t>モト</t>
    </rPh>
    <rPh sb="230" eb="232">
      <t>バアイ</t>
    </rPh>
    <rPh sb="238" eb="240">
      <t>リュウイ</t>
    </rPh>
    <phoneticPr fontId="3"/>
  </si>
  <si>
    <t>工 事 名</t>
    <rPh sb="0" eb="1">
      <t>タクミ</t>
    </rPh>
    <rPh sb="2" eb="4">
      <t>ジム</t>
    </rPh>
    <rPh sb="4" eb="5">
      <t>メイ</t>
    </rPh>
    <phoneticPr fontId="3"/>
  </si>
  <si>
    <t>工事場所</t>
    <rPh sb="0" eb="2">
      <t>コウジ</t>
    </rPh>
    <rPh sb="2" eb="4">
      <t>バショ</t>
    </rPh>
    <phoneticPr fontId="3"/>
  </si>
  <si>
    <t>工　　期</t>
    <rPh sb="0" eb="1">
      <t>コウ</t>
    </rPh>
    <rPh sb="3" eb="4">
      <t>キ</t>
    </rPh>
    <phoneticPr fontId="3"/>
  </si>
  <si>
    <t>CORINS登録番号</t>
    <rPh sb="6" eb="8">
      <t>トウロク</t>
    </rPh>
    <rPh sb="8" eb="10">
      <t>バンゴウ</t>
    </rPh>
    <phoneticPr fontId="3"/>
  </si>
  <si>
    <t>工事成績評定</t>
    <phoneticPr fontId="3"/>
  </si>
  <si>
    <t>監理技術者証の有無</t>
    <rPh sb="0" eb="2">
      <t>カンリ</t>
    </rPh>
    <rPh sb="2" eb="5">
      <t>ギジュツシャ</t>
    </rPh>
    <rPh sb="5" eb="6">
      <t>ショウ</t>
    </rPh>
    <rPh sb="7" eb="9">
      <t>ウム</t>
    </rPh>
    <phoneticPr fontId="3"/>
  </si>
  <si>
    <t>監理技術者講習の受講実績</t>
    <phoneticPr fontId="3"/>
  </si>
  <si>
    <t>営業所専任技術者の確認</t>
    <phoneticPr fontId="3"/>
  </si>
  <si>
    <t xml:space="preserve">他自治体の手持ち工事の有無
 </t>
    <rPh sb="0" eb="1">
      <t>タ</t>
    </rPh>
    <rPh sb="1" eb="4">
      <t>ジチタイ</t>
    </rPh>
    <rPh sb="5" eb="7">
      <t>テモ</t>
    </rPh>
    <rPh sb="8" eb="10">
      <t>コウジ</t>
    </rPh>
    <rPh sb="11" eb="13">
      <t>ウム</t>
    </rPh>
    <phoneticPr fontId="3"/>
  </si>
  <si>
    <t>(当初請負金額500万円未満）</t>
    <rPh sb="1" eb="3">
      <t>トウショ</t>
    </rPh>
    <rPh sb="3" eb="5">
      <t>ウケオイ</t>
    </rPh>
    <rPh sb="5" eb="7">
      <t>キンガク</t>
    </rPh>
    <rPh sb="10" eb="12">
      <t>マンエン</t>
    </rPh>
    <rPh sb="12" eb="14">
      <t>ミマン</t>
    </rPh>
    <phoneticPr fontId="3"/>
  </si>
  <si>
    <t>入札番号</t>
    <rPh sb="0" eb="2">
      <t>ニュウサツ</t>
    </rPh>
    <rPh sb="2" eb="4">
      <t>バンゴウ</t>
    </rPh>
    <phoneticPr fontId="2"/>
  </si>
  <si>
    <t>工 事 名</t>
    <rPh sb="0" eb="1">
      <t>コウ</t>
    </rPh>
    <rPh sb="2" eb="3">
      <t>コト</t>
    </rPh>
    <rPh sb="4" eb="5">
      <t>メイ</t>
    </rPh>
    <phoneticPr fontId="2"/>
  </si>
  <si>
    <t>工事場所</t>
    <rPh sb="0" eb="2">
      <t>コウジ</t>
    </rPh>
    <rPh sb="2" eb="4">
      <t>バショ</t>
    </rPh>
    <phoneticPr fontId="2"/>
  </si>
  <si>
    <t>業種区分</t>
    <rPh sb="0" eb="2">
      <t>ギョウシュ</t>
    </rPh>
    <rPh sb="2" eb="4">
      <t>クブン</t>
    </rPh>
    <phoneticPr fontId="2"/>
  </si>
  <si>
    <t>（様式３－６－●）</t>
    <phoneticPr fontId="3"/>
  </si>
  <si>
    <t>１～４は、公告の内容を転記する。</t>
  </si>
  <si>
    <t>６は、「市内」「準市内」「市外」の内、申請者本人の地区区分を記入する。</t>
  </si>
  <si>
    <t>７は、「市内」は岡崎市総合評定値を、「準市内」及び「市外」は経営事項審査の総合評定値を記入する。</t>
  </si>
  <si>
    <t xml:space="preserve">８は、技術者の氏名を記入する。工場製作の技術者と現場施工の技術者を別に配置する場合、先に実施する技術者を記入する。（記入された技術者で資格審査を行う）
</t>
  </si>
  <si>
    <t>恒常的な雇用関係の確認のため、市内の者は、契約課にあらかじめ提出している「技術職員名簿」に登載された技術者であることとし、それ以外の者は、入札参加者と直接かつ恒常的な雇用関係にある者であることの証明について、別途、証明書等を請求することがある。</t>
  </si>
  <si>
    <t>９は、建設業法上の適格の国家資格名称等（次の記入例参照）を、10は、監理技術者証（４の業種区分における）について「有」又は「無」を記入する。11は、監理技術者講習の受講実績について「有」又は「無」を記入する。</t>
  </si>
  <si>
    <t>【資格免許の種類の記入例】（①②のどちらの方法でもかまわない。）</t>
  </si>
  <si>
    <t>　①　国家資格等の名称の記入</t>
  </si>
  <si>
    <t>　　　例：「10年以上の実務経験」「１級土木施工管理技士」「１級建築士」「電気通信主任技術者」等</t>
  </si>
  <si>
    <t>　　　※４の業種区分に対応する主任技術者となりうる国家資格等の名称を記入すること。</t>
  </si>
  <si>
    <t>　　　※「監理技術者」は、主任技術者となりうる国家資格等の名称に含まれないので注意すること。</t>
  </si>
  <si>
    <t>　②　コードの記入</t>
  </si>
  <si>
    <t>　　　例：高校の所定学科卒業後５年（大卒は３年）以上の実務経験は「001」</t>
  </si>
  <si>
    <t>　　　　　10年以上の実務経験（学歴・資格を問わない）は「002」</t>
  </si>
  <si>
    <t>　　　　　１級土木施工管理技士は「113」</t>
  </si>
  <si>
    <t>12は、８の配置予定技術者が、営業所（本店を含む）において、建設業許可を受けるために置かれる専任の技術者であるか否かの確認を行うためのものであり、「ある」又は「否」を記入する。営業所専任技術者は工事現場ごとに専任を必要とする工事の主任技術者になることはできない。ただし、｢市外｣の者は契約金額に関わらず、営業所専任技術者は工事の主任技術者になることはできない。また「準市内」の者は岡崎市内の営業所における専任技術者以外の営業所専任技術者は工事の主任技術者になることはできない。</t>
  </si>
  <si>
    <t>13は、岡崎市以外の自治体が発注した、当初請負金額500万円未満の手持ち工事の確認を行うものであり、「有」又は「無」を記入する。</t>
  </si>
  <si>
    <t>14～20は、公告で施工実績を求めている場合に記入する。「○○工事の施工実績があること」又は「○○工事のうち」と記載された〇〇工事は、建設業法上の業種を表すため、施工実績として記入する工事の業種と○○工事が同じであること。（企業の実績について記入することとし、配置予定技術者の実績である必要はない。）なお、｢施工実績特例制度｣を利用する場合は、記入の必要はない。</t>
  </si>
  <si>
    <t>審査に必要な場合、法令等による免許の写し、施工実績を証明する書類等を請求することがある。（申請時には、添付する必要はない。）</t>
  </si>
  <si>
    <t>施工実績</t>
    <rPh sb="0" eb="2">
      <t>セコウ</t>
    </rPh>
    <rPh sb="2" eb="4">
      <t>ジッセキ</t>
    </rPh>
    <phoneticPr fontId="3"/>
  </si>
  <si>
    <t>系統番号</t>
    <rPh sb="0" eb="2">
      <t>ケイトウ</t>
    </rPh>
    <rPh sb="2" eb="4">
      <t>バンゴウ</t>
    </rPh>
    <phoneticPr fontId="3"/>
  </si>
  <si>
    <t>11月</t>
    <rPh sb="2" eb="3">
      <t>ガツ</t>
    </rPh>
    <phoneticPr fontId="1"/>
  </si>
  <si>
    <t>現状(令和6年10月現在)</t>
    <rPh sb="0" eb="2">
      <t>ゲンジョウ</t>
    </rPh>
    <rPh sb="3" eb="5">
      <t>レイワ</t>
    </rPh>
    <rPh sb="6" eb="7">
      <t>ネン</t>
    </rPh>
    <rPh sb="9" eb="10">
      <t>ガツ</t>
    </rPh>
    <rPh sb="10" eb="12">
      <t>ゲンザイ</t>
    </rPh>
    <phoneticPr fontId="3"/>
  </si>
  <si>
    <r>
      <t>2026</t>
    </r>
    <r>
      <rPr>
        <sz val="11"/>
        <rFont val="ＭＳ Ｐゴシック"/>
        <family val="3"/>
        <charset val="128"/>
      </rPr>
      <t>年度</t>
    </r>
    <rPh sb="4" eb="6">
      <t>ネンド</t>
    </rPh>
    <phoneticPr fontId="3"/>
  </si>
  <si>
    <r>
      <t>2027</t>
    </r>
    <r>
      <rPr>
        <sz val="10"/>
        <rFont val="ＭＳ Ｐゴシック"/>
        <family val="3"/>
        <charset val="128"/>
      </rPr>
      <t>年度以降
（通年運用）</t>
    </r>
    <rPh sb="4" eb="5">
      <t>ネン</t>
    </rPh>
    <rPh sb="5" eb="6">
      <t>ド</t>
    </rPh>
    <rPh sb="6" eb="8">
      <t>イコウ</t>
    </rPh>
    <rPh sb="10" eb="12">
      <t>ツウネン</t>
    </rPh>
    <rPh sb="12" eb="14">
      <t>ウンヨウ</t>
    </rPh>
    <phoneticPr fontId="3"/>
  </si>
  <si>
    <t>　記録等を他人に閲覧させ、複写させ、又は譲渡してはならない。</t>
    <rPh sb="5" eb="7">
      <t>タニン</t>
    </rPh>
    <rPh sb="8" eb="10">
      <t>エツラン</t>
    </rPh>
    <rPh sb="13" eb="15">
      <t>フクシャ</t>
    </rPh>
    <rPh sb="18" eb="19">
      <t>マタ</t>
    </rPh>
    <rPh sb="20" eb="22">
      <t>ジョウト</t>
    </rPh>
    <phoneticPr fontId="1"/>
  </si>
  <si>
    <t>※　現地調査に必要な用具は各自ご準備ください。</t>
    <rPh sb="2" eb="4">
      <t>ゲンチ</t>
    </rPh>
    <rPh sb="4" eb="6">
      <t>チョウサ</t>
    </rPh>
    <rPh sb="7" eb="9">
      <t>ヒツヨウ</t>
    </rPh>
    <rPh sb="10" eb="12">
      <t>ヨウグ</t>
    </rPh>
    <rPh sb="13" eb="15">
      <t>カクジ</t>
    </rPh>
    <rPh sb="16" eb="18">
      <t>ジュンビ</t>
    </rPh>
    <phoneticPr fontId="1"/>
  </si>
  <si>
    <t>現地調査を希望する学校</t>
    <rPh sb="2" eb="4">
      <t>チョウサ</t>
    </rPh>
    <rPh sb="9" eb="11">
      <t>ガッコウ</t>
    </rPh>
    <phoneticPr fontId="1"/>
  </si>
  <si>
    <t>※　現場では、職員による現場説明や、要求水準書等に係る質問の受付はいたしません。</t>
    <rPh sb="2" eb="4">
      <t>ゲンバ</t>
    </rPh>
    <rPh sb="7" eb="9">
      <t>ショクイン</t>
    </rPh>
    <rPh sb="12" eb="14">
      <t>ゲンバ</t>
    </rPh>
    <rPh sb="14" eb="16">
      <t>セツメイ</t>
    </rPh>
    <rPh sb="18" eb="20">
      <t>ヨウキュウ</t>
    </rPh>
    <rPh sb="20" eb="22">
      <t>スイジュン</t>
    </rPh>
    <rPh sb="22" eb="23">
      <t>ショ</t>
    </rPh>
    <rPh sb="23" eb="24">
      <t>トウ</t>
    </rPh>
    <rPh sb="25" eb="26">
      <t>カカ</t>
    </rPh>
    <rPh sb="27" eb="29">
      <t>シツモン</t>
    </rPh>
    <rPh sb="30" eb="32">
      <t>ウケツケ</t>
    </rPh>
    <phoneticPr fontId="1"/>
  </si>
  <si>
    <t>令和７年　月　　日</t>
    <rPh sb="0" eb="2">
      <t>レイワ</t>
    </rPh>
    <rPh sb="3" eb="4">
      <t>ネン</t>
    </rPh>
    <rPh sb="5" eb="6">
      <t>ガツ</t>
    </rPh>
    <rPh sb="8" eb="9">
      <t>ニチ</t>
    </rPh>
    <phoneticPr fontId="3"/>
  </si>
  <si>
    <t>　「岡崎市立甲山中学校ほか14校屋内運動場・柔剣道場空調設備等整備事業」に関する参考図書電子データの提供について下記の通り依頼します。
　なお、提供に当たっては、下記の通り誓約致します。
※参考図書電子データの提供は応募を検討する事業者に限ります。</t>
    <rPh sb="30" eb="31">
      <t>トウ</t>
    </rPh>
    <rPh sb="40" eb="42">
      <t>サンコウ</t>
    </rPh>
    <rPh sb="42" eb="44">
      <t>トショ</t>
    </rPh>
    <rPh sb="44" eb="46">
      <t>デンシ</t>
    </rPh>
    <rPh sb="50" eb="52">
      <t>テイキョウ</t>
    </rPh>
    <rPh sb="61" eb="63">
      <t>イライ</t>
    </rPh>
    <rPh sb="72" eb="74">
      <t>テイキョウ</t>
    </rPh>
    <rPh sb="75" eb="76">
      <t>ア</t>
    </rPh>
    <rPh sb="81" eb="83">
      <t>カキ</t>
    </rPh>
    <rPh sb="84" eb="85">
      <t>トオ</t>
    </rPh>
    <rPh sb="86" eb="88">
      <t>セイヤク</t>
    </rPh>
    <rPh sb="88" eb="89">
      <t>イタ</t>
    </rPh>
    <rPh sb="100" eb="102">
      <t>デンシ</t>
    </rPh>
    <rPh sb="106" eb="108">
      <t>テイキョウ</t>
    </rPh>
    <rPh sb="109" eb="111">
      <t>オウボ</t>
    </rPh>
    <phoneticPr fontId="3"/>
  </si>
  <si>
    <t>　当社は、岡崎市立甲山中学校ほか14校屋内運動場・柔剣道場空調設備等整備事業（以下「本事業」という）のためにのみ本資料の提供を受けるものであり、本事業以外の目的のために本資料を利用しません。また、電子データの配布及び公衆送信等は行いません。</t>
    <rPh sb="33" eb="34">
      <t>トウ</t>
    </rPh>
    <rPh sb="43" eb="45">
      <t>ジギョウ</t>
    </rPh>
    <rPh sb="60" eb="62">
      <t>テイキョウ</t>
    </rPh>
    <rPh sb="73" eb="75">
      <t>ジギョウ</t>
    </rPh>
    <rPh sb="98" eb="100">
      <t>デンシ</t>
    </rPh>
    <rPh sb="104" eb="106">
      <t>ハイフ</t>
    </rPh>
    <rPh sb="106" eb="107">
      <t>オヨ</t>
    </rPh>
    <rPh sb="108" eb="110">
      <t>コウシュウ</t>
    </rPh>
    <rPh sb="110" eb="113">
      <t>ソウシンナド</t>
    </rPh>
    <rPh sb="114" eb="115">
      <t>オコナ</t>
    </rPh>
    <phoneticPr fontId="3"/>
  </si>
  <si>
    <t>令和７年　 月　　日</t>
    <rPh sb="0" eb="2">
      <t>レイワ</t>
    </rPh>
    <rPh sb="3" eb="4">
      <t>ネン</t>
    </rPh>
    <rPh sb="6" eb="7">
      <t>ガツ</t>
    </rPh>
    <rPh sb="9" eb="10">
      <t>ニチ</t>
    </rPh>
    <phoneticPr fontId="3"/>
  </si>
  <si>
    <t>　　下記のとおり、「岡崎市立甲山中学校ほか14校屋内運動場・柔剣道場空調設備等整備事業」に係る現地調査を希望します。</t>
    <rPh sb="2" eb="4">
      <t>カキ</t>
    </rPh>
    <rPh sb="10" eb="13">
      <t>オカザキシ</t>
    </rPh>
    <rPh sb="13" eb="14">
      <t>リツ</t>
    </rPh>
    <rPh sb="14" eb="16">
      <t>コウヤマ</t>
    </rPh>
    <rPh sb="16" eb="19">
      <t>チュウガッコウ</t>
    </rPh>
    <rPh sb="23" eb="24">
      <t>コウ</t>
    </rPh>
    <rPh sb="24" eb="26">
      <t>オクナイ</t>
    </rPh>
    <rPh sb="26" eb="29">
      <t>ウンドウジョウ</t>
    </rPh>
    <rPh sb="30" eb="33">
      <t>ジュウケンドウ</t>
    </rPh>
    <rPh sb="33" eb="34">
      <t>ジョウ</t>
    </rPh>
    <rPh sb="34" eb="36">
      <t>クウチョウ</t>
    </rPh>
    <rPh sb="36" eb="38">
      <t>セツビ</t>
    </rPh>
    <rPh sb="38" eb="39">
      <t>トウ</t>
    </rPh>
    <rPh sb="39" eb="41">
      <t>セイビ</t>
    </rPh>
    <rPh sb="41" eb="43">
      <t>ジギョウ</t>
    </rPh>
    <rPh sb="45" eb="46">
      <t>カカ</t>
    </rPh>
    <rPh sb="47" eb="49">
      <t>ゲンチ</t>
    </rPh>
    <rPh sb="49" eb="51">
      <t>チョウサ</t>
    </rPh>
    <rPh sb="52" eb="54">
      <t>キボウ</t>
    </rPh>
    <phoneticPr fontId="1"/>
  </si>
  <si>
    <t>・なお各対象校の所在や現地見学会の詳細については、要求水準書 別紙1「対象校の所在地、</t>
    <phoneticPr fontId="1"/>
  </si>
  <si>
    <t>　対象施設」を参照してください。</t>
    <rPh sb="3" eb="5">
      <t>シセツ</t>
    </rPh>
    <phoneticPr fontId="1"/>
  </si>
  <si>
    <t>入札説明書（案）等に関する質問書</t>
    <rPh sb="0" eb="2">
      <t>ニュウサツ</t>
    </rPh>
    <rPh sb="2" eb="5">
      <t>セツメイショ</t>
    </rPh>
    <rPh sb="6" eb="7">
      <t>アン</t>
    </rPh>
    <rPh sb="8" eb="9">
      <t>トウ</t>
    </rPh>
    <rPh sb="10" eb="11">
      <t>カン</t>
    </rPh>
    <rPh sb="13" eb="16">
      <t>シツモンショ</t>
    </rPh>
    <phoneticPr fontId="3"/>
  </si>
  <si>
    <t>　「岡崎市立甲山中学校ほか14校屋内運動場・柔剣道場空調設備等整備事業」に関する入札説明書（案）等について、質問事項がありますので、提出します。</t>
    <rPh sb="40" eb="42">
      <t>ニュウサツ</t>
    </rPh>
    <rPh sb="42" eb="45">
      <t>セツメイショ</t>
    </rPh>
    <rPh sb="46" eb="47">
      <t>アン</t>
    </rPh>
    <phoneticPr fontId="3"/>
  </si>
  <si>
    <t>（記載例）
入札説明書（案）</t>
    <rPh sb="1" eb="3">
      <t>キサイ</t>
    </rPh>
    <rPh sb="3" eb="4">
      <t>レイ</t>
    </rPh>
    <rPh sb="6" eb="8">
      <t>ニュウサツ</t>
    </rPh>
    <rPh sb="8" eb="11">
      <t>セツメイショ</t>
    </rPh>
    <rPh sb="12" eb="13">
      <t>アン</t>
    </rPh>
    <phoneticPr fontId="3"/>
  </si>
  <si>
    <t>（記載例）
4</t>
    <rPh sb="1" eb="3">
      <t>キサイ</t>
    </rPh>
    <rPh sb="3" eb="4">
      <t>レイ</t>
    </rPh>
    <phoneticPr fontId="3"/>
  </si>
  <si>
    <t>（記載例）
第3 3 (1) ア (ｱ)</t>
    <rPh sb="1" eb="3">
      <t>キサイ</t>
    </rPh>
    <rPh sb="3" eb="4">
      <t>レイ</t>
    </rPh>
    <rPh sb="6" eb="7">
      <t>ダイ</t>
    </rPh>
    <phoneticPr fontId="3"/>
  </si>
  <si>
    <t>一般競争参加資格申請書（設計企業）</t>
    <rPh sb="0" eb="2">
      <t>イッパン</t>
    </rPh>
    <rPh sb="2" eb="4">
      <t>キョウソウ</t>
    </rPh>
    <rPh sb="4" eb="6">
      <t>サンカ</t>
    </rPh>
    <rPh sb="6" eb="8">
      <t>シカク</t>
    </rPh>
    <rPh sb="8" eb="10">
      <t>シンセイ</t>
    </rPh>
    <rPh sb="10" eb="11">
      <t>ショ</t>
    </rPh>
    <rPh sb="12" eb="14">
      <t>セッケイ</t>
    </rPh>
    <rPh sb="14" eb="16">
      <t>キギョウ</t>
    </rPh>
    <phoneticPr fontId="3"/>
  </si>
  <si>
    <t>一般競争参加資格申請書（施工企業等）</t>
    <rPh sb="0" eb="2">
      <t>イッパン</t>
    </rPh>
    <rPh sb="2" eb="4">
      <t>キョウソウ</t>
    </rPh>
    <rPh sb="4" eb="6">
      <t>サンカ</t>
    </rPh>
    <rPh sb="6" eb="8">
      <t>シカク</t>
    </rPh>
    <rPh sb="8" eb="10">
      <t>シンセイ</t>
    </rPh>
    <rPh sb="10" eb="11">
      <t>ショ</t>
    </rPh>
    <rPh sb="12" eb="14">
      <t>セコウ</t>
    </rPh>
    <rPh sb="14" eb="16">
      <t>キギョウ</t>
    </rPh>
    <rPh sb="16" eb="17">
      <t>トウ</t>
    </rPh>
    <phoneticPr fontId="3"/>
  </si>
  <si>
    <t>●学校別空調設備機器リスト</t>
    <rPh sb="1" eb="4">
      <t>ガッコウベツ</t>
    </rPh>
    <rPh sb="4" eb="6">
      <t>クウチョウ</t>
    </rPh>
    <rPh sb="6" eb="8">
      <t>セツビ</t>
    </rPh>
    <rPh sb="8" eb="10">
      <t>キキ</t>
    </rPh>
    <phoneticPr fontId="3"/>
  </si>
  <si>
    <t>※　現地調査に随行する職員には質問等しないでください。</t>
    <rPh sb="2" eb="6">
      <t>ゲンチチョウサ</t>
    </rPh>
    <rPh sb="7" eb="9">
      <t>ズイコウ</t>
    </rPh>
    <rPh sb="11" eb="13">
      <t>ショクイン</t>
    </rPh>
    <rPh sb="15" eb="17">
      <t>シツモン</t>
    </rPh>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</si>
</sst>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 "/>
    <numFmt numFmtId="177" formatCode="00"/>
    <numFmt numFmtId="178" formatCode="0.00_ "/>
    <numFmt numFmtId="179" formatCode="0.000_ "/>
    <numFmt numFmtId="180" formatCode="#,##0.0;[Red]\-#,##0.0"/>
    <numFmt numFmtId="181" formatCode="0.0000_ "/>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vertAlign val="superscript"/>
      <sz val="1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sz val="16"/>
      <name val="ＭＳ Ｐ明朝"/>
      <family val="1"/>
      <charset val="128"/>
    </font>
    <font>
      <sz val="10.5"/>
      <color theme="1"/>
      <name val="ＭＳ Ｐ明朝"/>
      <family val="2"/>
      <charset val="128"/>
    </font>
    <font>
      <b/>
      <sz val="14"/>
      <name val="ＭＳ Ｐ明朝"/>
      <family val="1"/>
      <charset val="128"/>
    </font>
    <font>
      <b/>
      <sz val="11"/>
      <name val="ＭＳ Ｐ明朝"/>
      <family val="1"/>
      <charset val="128"/>
    </font>
    <font>
      <sz val="11"/>
      <color theme="1"/>
      <name val="ＭＳ Ｐゴシック"/>
      <family val="2"/>
      <charset val="128"/>
      <scheme val="minor"/>
    </font>
    <font>
      <sz val="10"/>
      <color indexed="10"/>
      <name val="ＭＳ Ｐゴシック"/>
      <family val="3"/>
      <charset val="128"/>
    </font>
    <font>
      <sz val="10"/>
      <name val="HGS創英角ｺﾞｼｯｸUB"/>
      <family val="3"/>
      <charset val="128"/>
    </font>
    <font>
      <sz val="10"/>
      <name val="ＭＳ ゴシック"/>
      <family val="3"/>
      <charset val="128"/>
    </font>
    <font>
      <sz val="6"/>
      <name val="ＭＳ Ｐ明朝"/>
      <family val="2"/>
      <charset val="128"/>
    </font>
    <font>
      <sz val="10.5"/>
      <name val="ＭＳ ゴシック"/>
      <family val="3"/>
      <charset val="128"/>
    </font>
    <font>
      <sz val="9.5"/>
      <name val="ＭＳ Ｐ明朝"/>
      <family val="1"/>
      <charset val="128"/>
    </font>
    <font>
      <sz val="6"/>
      <color indexed="10"/>
      <name val="ＭＳ Ｐゴシック"/>
      <family val="3"/>
      <charset val="128"/>
    </font>
    <font>
      <sz val="6"/>
      <color rgb="FFFF0000"/>
      <name val="ＭＳ Ｐゴシック"/>
      <family val="3"/>
      <charset val="128"/>
    </font>
    <font>
      <sz val="9"/>
      <name val="ＭＳ Ｐゴシック"/>
      <family val="3"/>
      <charset val="128"/>
    </font>
    <font>
      <sz val="10"/>
      <color rgb="FFFF0000"/>
      <name val="ＭＳ Ｐ明朝"/>
      <family val="1"/>
      <charset val="128"/>
    </font>
    <font>
      <sz val="11"/>
      <name val="ＭＳ 明朝"/>
      <family val="1"/>
      <charset val="128"/>
    </font>
    <font>
      <sz val="14"/>
      <name val="ＭＳ 明朝"/>
      <family val="1"/>
      <charset val="128"/>
    </font>
    <font>
      <sz val="8"/>
      <name val="ＭＳ 明朝"/>
      <family val="1"/>
      <charset val="128"/>
    </font>
    <font>
      <sz val="10"/>
      <name val="ＭＳ 明朝"/>
      <family val="1"/>
      <charset val="128"/>
    </font>
    <font>
      <sz val="11"/>
      <color theme="1"/>
      <name val="ＭＳ 明朝"/>
      <family val="1"/>
      <charset val="128"/>
    </font>
    <font>
      <b/>
      <sz val="9"/>
      <color indexed="81"/>
      <name val="ＭＳ Ｐゴシック"/>
      <family val="3"/>
      <charset val="128"/>
      <scheme val="minor"/>
    </font>
    <font>
      <sz val="9"/>
      <color indexed="81"/>
      <name val="ＭＳ Ｐゴシック"/>
      <family val="3"/>
      <charset val="128"/>
      <scheme val="minor"/>
    </font>
    <font>
      <sz val="10"/>
      <color theme="4"/>
      <name val="ＭＳ Ｐゴシック"/>
      <family val="3"/>
      <charset val="128"/>
    </font>
    <font>
      <sz val="11"/>
      <color rgb="FF00B050"/>
      <name val="ＭＳ Ｐゴシック"/>
      <family val="3"/>
      <charset val="128"/>
    </font>
    <font>
      <sz val="10"/>
      <color rgb="FF00B050"/>
      <name val="ＭＳ Ｐゴシック"/>
      <family val="3"/>
      <charset val="128"/>
    </font>
    <font>
      <sz val="11"/>
      <name val="ＭＳ Ｐゴシック"/>
      <family val="2"/>
      <charset val="128"/>
      <scheme val="minor"/>
    </font>
    <font>
      <sz val="11"/>
      <name val="ＭＳ Ｐゴシック"/>
      <family val="3"/>
      <charset val="128"/>
      <scheme val="minor"/>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8458815271462"/>
        <bgColor indexed="64"/>
      </patternFill>
    </fill>
    <fill>
      <patternFill patternType="solid">
        <fgColor theme="8" tint="0.79998168889431442"/>
        <bgColor indexed="64"/>
      </patternFill>
    </fill>
    <fill>
      <patternFill patternType="solid">
        <fgColor rgb="FFFFC000"/>
        <bgColor indexed="64"/>
      </patternFill>
    </fill>
  </fills>
  <borders count="194">
    <border>
      <left/>
      <right/>
      <top/>
      <bottom/>
      <diagonal/>
    </border>
    <border>
      <left/>
      <right/>
      <top style="medium">
        <color indexed="64"/>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double">
        <color indexed="64"/>
      </top>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hair">
        <color indexed="64"/>
      </left>
      <right style="hair">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style="hair">
        <color auto="1"/>
      </left>
      <right style="thin">
        <color auto="1"/>
      </right>
      <top/>
      <bottom style="hair">
        <color auto="1"/>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theme="1"/>
      </top>
      <bottom style="double">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6" fillId="0" borderId="0"/>
    <xf numFmtId="9" fontId="2" fillId="0" borderId="0" applyFont="0" applyFill="0" applyBorder="0" applyAlignment="0" applyProtection="0">
      <alignment vertical="center"/>
    </xf>
    <xf numFmtId="0" fontId="2" fillId="0" borderId="0">
      <alignment vertical="center"/>
    </xf>
    <xf numFmtId="0" fontId="4" fillId="0" borderId="0"/>
    <xf numFmtId="38" fontId="16" fillId="0" borderId="0" applyFont="0" applyFill="0" applyBorder="0" applyAlignment="0" applyProtection="0">
      <alignment vertical="center"/>
    </xf>
    <xf numFmtId="38" fontId="19" fillId="0" borderId="0" applyFont="0" applyFill="0" applyBorder="0" applyAlignment="0" applyProtection="0">
      <alignment vertical="center"/>
    </xf>
  </cellStyleXfs>
  <cellXfs count="833">
    <xf numFmtId="0" fontId="0" fillId="0" borderId="0" xfId="0">
      <alignment vertical="center"/>
    </xf>
    <xf numFmtId="0" fontId="2" fillId="0" borderId="0" xfId="1" applyAlignment="1">
      <alignment vertical="center"/>
    </xf>
    <xf numFmtId="0" fontId="2" fillId="0" borderId="0" xfId="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177" fontId="2" fillId="0" borderId="67" xfId="1" applyNumberFormat="1" applyBorder="1" applyAlignment="1">
      <alignment horizontal="center" vertical="center"/>
    </xf>
    <xf numFmtId="177" fontId="2" fillId="0" borderId="68" xfId="1" applyNumberFormat="1" applyBorder="1" applyAlignment="1">
      <alignment horizontal="center" vertical="center"/>
    </xf>
    <xf numFmtId="177" fontId="2" fillId="0" borderId="71" xfId="1" applyNumberFormat="1" applyBorder="1" applyAlignment="1">
      <alignment horizontal="center" vertical="center"/>
    </xf>
    <xf numFmtId="177" fontId="2" fillId="0" borderId="26" xfId="1" applyNumberFormat="1" applyBorder="1" applyAlignment="1">
      <alignment horizontal="center" vertical="center"/>
    </xf>
    <xf numFmtId="177" fontId="2" fillId="0" borderId="73" xfId="1" applyNumberFormat="1" applyBorder="1" applyAlignment="1">
      <alignment horizontal="center" vertical="center"/>
    </xf>
    <xf numFmtId="177" fontId="2" fillId="0" borderId="74" xfId="1" applyNumberFormat="1" applyBorder="1" applyAlignment="1">
      <alignment horizontal="center" vertical="center"/>
    </xf>
    <xf numFmtId="0" fontId="2" fillId="0" borderId="22" xfId="1" applyBorder="1" applyAlignment="1">
      <alignment vertical="center"/>
    </xf>
    <xf numFmtId="0" fontId="4" fillId="0" borderId="8" xfId="1" applyFont="1" applyBorder="1" applyAlignment="1">
      <alignment horizontal="center" vertical="center"/>
    </xf>
    <xf numFmtId="0" fontId="4" fillId="0" borderId="54" xfId="1" applyFont="1" applyBorder="1" applyAlignment="1">
      <alignment horizontal="center" vertical="center"/>
    </xf>
    <xf numFmtId="0" fontId="4" fillId="0" borderId="79" xfId="1" applyFont="1" applyBorder="1" applyAlignment="1">
      <alignment horizontal="center" vertical="center"/>
    </xf>
    <xf numFmtId="0" fontId="4" fillId="0" borderId="0" xfId="1" applyFont="1" applyAlignment="1">
      <alignment horizontal="center" vertical="center"/>
    </xf>
    <xf numFmtId="0" fontId="4" fillId="0" borderId="53" xfId="1" applyFont="1" applyBorder="1" applyAlignment="1">
      <alignment horizontal="center" vertical="center"/>
    </xf>
    <xf numFmtId="0" fontId="4" fillId="0" borderId="47" xfId="1" applyFont="1" applyBorder="1" applyAlignment="1">
      <alignment horizontal="center" vertical="center"/>
    </xf>
    <xf numFmtId="0" fontId="4" fillId="0" borderId="82" xfId="1" applyFont="1" applyBorder="1" applyAlignment="1">
      <alignment horizontal="center" vertical="center"/>
    </xf>
    <xf numFmtId="0" fontId="4" fillId="0" borderId="2" xfId="1" applyFont="1" applyBorder="1" applyAlignment="1">
      <alignment horizontal="center" vertical="center"/>
    </xf>
    <xf numFmtId="0" fontId="4" fillId="0" borderId="29" xfId="1" applyFont="1" applyBorder="1" applyAlignment="1">
      <alignment horizontal="center" vertical="center"/>
    </xf>
    <xf numFmtId="0" fontId="4" fillId="0" borderId="27" xfId="1" applyFont="1" applyBorder="1" applyAlignment="1">
      <alignment horizontal="center" vertical="center"/>
    </xf>
    <xf numFmtId="0" fontId="4" fillId="0" borderId="49" xfId="1" quotePrefix="1" applyFont="1" applyBorder="1" applyAlignment="1">
      <alignment horizontal="center" vertical="center"/>
    </xf>
    <xf numFmtId="0" fontId="4" fillId="0" borderId="49" xfId="1" applyFont="1" applyBorder="1" applyAlignment="1">
      <alignment horizontal="center" vertical="center"/>
    </xf>
    <xf numFmtId="0" fontId="4" fillId="0" borderId="18" xfId="1" applyFont="1" applyBorder="1" applyAlignment="1">
      <alignment horizontal="left" vertical="center"/>
    </xf>
    <xf numFmtId="0" fontId="4" fillId="0" borderId="19" xfId="1" quotePrefix="1" applyFont="1" applyBorder="1" applyAlignment="1">
      <alignment horizontal="center" vertical="center"/>
    </xf>
    <xf numFmtId="0" fontId="5" fillId="0" borderId="0" xfId="1" applyFont="1" applyAlignment="1">
      <alignment horizontal="right" vertical="center"/>
    </xf>
    <xf numFmtId="0" fontId="10" fillId="0" borderId="0" xfId="5" applyFont="1" applyAlignment="1">
      <alignment vertical="top"/>
    </xf>
    <xf numFmtId="0" fontId="10" fillId="2" borderId="0" xfId="5" applyFont="1" applyFill="1" applyAlignment="1">
      <alignment vertical="top"/>
    </xf>
    <xf numFmtId="0" fontId="10" fillId="2" borderId="0" xfId="5" applyFont="1" applyFill="1" applyAlignment="1">
      <alignment vertical="top" wrapText="1"/>
    </xf>
    <xf numFmtId="0" fontId="10" fillId="2" borderId="21" xfId="5" applyFont="1" applyFill="1" applyBorder="1" applyAlignment="1">
      <alignment vertical="top" wrapText="1"/>
    </xf>
    <xf numFmtId="0" fontId="10" fillId="2" borderId="39" xfId="5" applyFont="1" applyFill="1" applyBorder="1" applyAlignment="1">
      <alignment vertical="top"/>
    </xf>
    <xf numFmtId="0" fontId="10" fillId="2" borderId="38" xfId="5" applyFont="1" applyFill="1" applyBorder="1" applyAlignment="1">
      <alignment vertical="top"/>
    </xf>
    <xf numFmtId="0" fontId="10" fillId="5" borderId="0" xfId="5" applyFont="1" applyFill="1" applyAlignment="1"/>
    <xf numFmtId="0" fontId="10" fillId="2" borderId="0" xfId="5" applyFont="1" applyFill="1" applyAlignment="1"/>
    <xf numFmtId="0" fontId="10" fillId="2" borderId="146" xfId="5" applyFont="1" applyFill="1" applyBorder="1" applyAlignment="1"/>
    <xf numFmtId="0" fontId="10" fillId="5" borderId="0" xfId="5" applyFont="1" applyFill="1" applyAlignment="1">
      <alignment vertical="top"/>
    </xf>
    <xf numFmtId="0" fontId="10" fillId="2" borderId="146" xfId="5" applyFont="1" applyFill="1" applyBorder="1" applyAlignment="1">
      <alignment vertical="top"/>
    </xf>
    <xf numFmtId="0" fontId="10" fillId="0" borderId="0" xfId="5" applyFont="1" applyAlignment="1">
      <alignment horizontal="left" vertical="top" wrapText="1"/>
    </xf>
    <xf numFmtId="0" fontId="10" fillId="0" borderId="0" xfId="5" applyFont="1" applyAlignment="1" applyProtection="1">
      <protection locked="0"/>
    </xf>
    <xf numFmtId="0" fontId="10" fillId="0" borderId="0" xfId="5" applyFont="1" applyAlignment="1"/>
    <xf numFmtId="0" fontId="7" fillId="2" borderId="21" xfId="5" applyFont="1" applyFill="1" applyBorder="1" applyAlignment="1">
      <alignment vertical="top" wrapText="1"/>
    </xf>
    <xf numFmtId="0" fontId="11" fillId="0" borderId="0" xfId="5" applyFont="1" applyAlignment="1">
      <alignment vertical="top"/>
    </xf>
    <xf numFmtId="0" fontId="10" fillId="0" borderId="36" xfId="5" applyFont="1" applyBorder="1" applyAlignment="1" applyProtection="1">
      <alignment horizontal="left" vertical="top" wrapText="1"/>
      <protection locked="0"/>
    </xf>
    <xf numFmtId="0" fontId="10" fillId="0" borderId="0" xfId="5" applyFont="1" applyAlignment="1" applyProtection="1">
      <alignment horizontal="left" vertical="top" wrapText="1"/>
      <protection locked="0"/>
    </xf>
    <xf numFmtId="0" fontId="11" fillId="0" borderId="0" xfId="5" applyFont="1" applyAlignment="1">
      <alignment horizontal="left" vertical="center"/>
    </xf>
    <xf numFmtId="0" fontId="10" fillId="0" borderId="0" xfId="5" applyFont="1" applyAlignment="1">
      <alignment horizontal="left" vertical="top"/>
    </xf>
    <xf numFmtId="0" fontId="11" fillId="0" borderId="24" xfId="5" applyFont="1" applyBorder="1" applyAlignment="1">
      <alignment vertical="top"/>
    </xf>
    <xf numFmtId="0" fontId="10" fillId="0" borderId="0" xfId="5" applyFont="1" applyAlignment="1">
      <alignment horizontal="left" vertical="center"/>
    </xf>
    <xf numFmtId="0" fontId="10" fillId="0" borderId="8" xfId="5" applyFont="1" applyBorder="1" applyAlignment="1" applyProtection="1">
      <alignment horizontal="left" vertical="top" wrapText="1"/>
      <protection locked="0"/>
    </xf>
    <xf numFmtId="0" fontId="10" fillId="0" borderId="29" xfId="5" applyFont="1" applyBorder="1" applyAlignment="1" applyProtection="1">
      <alignment horizontal="left" vertical="top" wrapText="1"/>
      <protection locked="0"/>
    </xf>
    <xf numFmtId="0" fontId="11" fillId="2" borderId="146" xfId="5" applyFont="1" applyFill="1" applyBorder="1" applyAlignment="1">
      <alignment vertical="top"/>
    </xf>
    <xf numFmtId="0" fontId="11" fillId="2" borderId="0" xfId="5" applyFont="1" applyFill="1" applyAlignment="1">
      <alignment vertical="top"/>
    </xf>
    <xf numFmtId="0" fontId="11" fillId="5" borderId="0" xfId="5" applyFont="1" applyFill="1" applyAlignment="1">
      <alignment vertical="top"/>
    </xf>
    <xf numFmtId="0" fontId="13" fillId="0" borderId="0" xfId="5" applyFont="1" applyAlignment="1"/>
    <xf numFmtId="0" fontId="13" fillId="2" borderId="0" xfId="5" applyFont="1" applyFill="1" applyAlignment="1"/>
    <xf numFmtId="0" fontId="7" fillId="2" borderId="21" xfId="5" applyFont="1" applyFill="1" applyBorder="1" applyAlignment="1">
      <alignment wrapText="1"/>
    </xf>
    <xf numFmtId="0" fontId="10" fillId="0" borderId="0" xfId="5" applyFont="1" applyAlignment="1">
      <alignment horizontal="left"/>
    </xf>
    <xf numFmtId="0" fontId="11" fillId="2" borderId="0" xfId="5" applyFont="1" applyFill="1" applyAlignment="1"/>
    <xf numFmtId="0" fontId="11" fillId="0" borderId="0" xfId="1" applyFont="1" applyAlignment="1">
      <alignment vertical="top"/>
    </xf>
    <xf numFmtId="0" fontId="11" fillId="0" borderId="0" xfId="1" applyFont="1" applyAlignment="1">
      <alignment horizontal="center" vertical="top" wrapText="1"/>
    </xf>
    <xf numFmtId="0" fontId="13" fillId="0" borderId="0" xfId="1" applyFont="1" applyAlignment="1">
      <alignment horizontal="right" vertical="top"/>
    </xf>
    <xf numFmtId="0" fontId="10" fillId="0" borderId="0" xfId="1" applyFont="1"/>
    <xf numFmtId="0" fontId="13" fillId="0" borderId="0" xfId="5" applyFont="1" applyAlignment="1" applyProtection="1">
      <alignment horizontal="right" vertical="top"/>
      <protection locked="0"/>
    </xf>
    <xf numFmtId="0" fontId="13" fillId="0" borderId="0" xfId="5" applyFont="1" applyAlignment="1" applyProtection="1">
      <alignment vertical="top"/>
      <protection locked="0"/>
    </xf>
    <xf numFmtId="0" fontId="10" fillId="0" borderId="0" xfId="1" applyFont="1" applyAlignment="1">
      <alignment vertical="top"/>
    </xf>
    <xf numFmtId="0" fontId="10" fillId="0" borderId="21" xfId="1" applyFont="1" applyBorder="1" applyAlignment="1">
      <alignment vertical="center" wrapText="1"/>
    </xf>
    <xf numFmtId="0" fontId="10" fillId="0" borderId="21" xfId="1" applyFont="1" applyBorder="1" applyAlignment="1">
      <alignment vertical="center"/>
    </xf>
    <xf numFmtId="0" fontId="11" fillId="0" borderId="24" xfId="1" applyFont="1" applyBorder="1" applyAlignment="1">
      <alignment horizontal="right" vertical="top" wrapText="1"/>
    </xf>
    <xf numFmtId="0" fontId="10" fillId="9" borderId="43" xfId="1" applyFont="1" applyFill="1" applyBorder="1" applyAlignment="1">
      <alignment horizontal="center" vertical="top" wrapText="1"/>
    </xf>
    <xf numFmtId="0" fontId="10" fillId="0" borderId="28" xfId="1" applyFont="1" applyBorder="1" applyAlignment="1">
      <alignment horizontal="left" vertical="top" wrapText="1"/>
    </xf>
    <xf numFmtId="0" fontId="10" fillId="0" borderId="28" xfId="1" applyFont="1" applyBorder="1" applyAlignment="1">
      <alignment horizontal="left" vertical="top"/>
    </xf>
    <xf numFmtId="0" fontId="10" fillId="0" borderId="21" xfId="1" applyFont="1" applyBorder="1" applyAlignment="1">
      <alignment horizontal="center" vertical="center" wrapText="1"/>
    </xf>
    <xf numFmtId="0" fontId="10" fillId="0" borderId="21" xfId="1" applyFont="1" applyBorder="1" applyAlignment="1">
      <alignment horizontal="left" vertical="top"/>
    </xf>
    <xf numFmtId="0" fontId="18" fillId="0" borderId="0" xfId="1" applyFont="1" applyAlignment="1">
      <alignment vertical="top" wrapText="1"/>
    </xf>
    <xf numFmtId="0" fontId="10" fillId="0" borderId="0" xfId="1" applyFont="1" applyAlignment="1">
      <alignment horizontal="center" vertical="top" wrapText="1"/>
    </xf>
    <xf numFmtId="0" fontId="10" fillId="0" borderId="0" xfId="1" applyFont="1" applyAlignment="1">
      <alignment vertical="top" wrapText="1"/>
    </xf>
    <xf numFmtId="0" fontId="20" fillId="0" borderId="0" xfId="1" applyFont="1" applyAlignment="1">
      <alignment vertical="center"/>
    </xf>
    <xf numFmtId="38" fontId="2" fillId="8" borderId="69" xfId="8" applyFont="1" applyFill="1" applyBorder="1" applyAlignment="1">
      <alignment vertical="center"/>
    </xf>
    <xf numFmtId="38" fontId="2" fillId="0" borderId="70" xfId="8" applyFont="1" applyFill="1" applyBorder="1" applyAlignment="1">
      <alignment vertical="center"/>
    </xf>
    <xf numFmtId="38" fontId="2" fillId="0" borderId="70" xfId="8" applyFont="1" applyBorder="1" applyAlignment="1">
      <alignment vertical="center"/>
    </xf>
    <xf numFmtId="38" fontId="2" fillId="8" borderId="75" xfId="8" applyFont="1" applyFill="1" applyBorder="1" applyAlignment="1">
      <alignment vertical="center"/>
    </xf>
    <xf numFmtId="38" fontId="2" fillId="0" borderId="76" xfId="8" applyFont="1" applyFill="1" applyBorder="1" applyAlignment="1">
      <alignment vertical="center"/>
    </xf>
    <xf numFmtId="38" fontId="2" fillId="0" borderId="76" xfId="8" applyFont="1" applyBorder="1" applyAlignment="1">
      <alignment vertical="center"/>
    </xf>
    <xf numFmtId="38" fontId="2" fillId="8" borderId="15" xfId="8" applyFont="1" applyFill="1" applyBorder="1" applyAlignment="1">
      <alignment vertical="center"/>
    </xf>
    <xf numFmtId="177" fontId="2" fillId="0" borderId="166" xfId="1" applyNumberFormat="1" applyBorder="1" applyAlignment="1">
      <alignment horizontal="center" vertical="center"/>
    </xf>
    <xf numFmtId="177" fontId="2" fillId="0" borderId="151" xfId="1" applyNumberFormat="1" applyBorder="1" applyAlignment="1">
      <alignment horizontal="center" vertical="center"/>
    </xf>
    <xf numFmtId="38" fontId="2" fillId="0" borderId="74" xfId="8" applyFont="1" applyBorder="1" applyAlignment="1">
      <alignment vertical="center"/>
    </xf>
    <xf numFmtId="38" fontId="2" fillId="0" borderId="73" xfId="8" applyFont="1" applyFill="1" applyBorder="1" applyAlignment="1">
      <alignment vertical="center"/>
    </xf>
    <xf numFmtId="0" fontId="2" fillId="0" borderId="0" xfId="1" applyAlignment="1">
      <alignment horizontal="left" vertical="center"/>
    </xf>
    <xf numFmtId="0" fontId="4" fillId="6" borderId="21" xfId="1" quotePrefix="1" applyFont="1" applyFill="1" applyBorder="1" applyAlignment="1">
      <alignment horizontal="center" vertical="center"/>
    </xf>
    <xf numFmtId="14" fontId="21" fillId="0" borderId="0" xfId="1" applyNumberFormat="1" applyFont="1" applyAlignment="1">
      <alignment vertical="center"/>
    </xf>
    <xf numFmtId="38" fontId="4" fillId="0" borderId="0" xfId="2" applyFont="1" applyBorder="1" applyAlignment="1">
      <alignment horizontal="center" vertical="center"/>
    </xf>
    <xf numFmtId="0" fontId="22" fillId="0" borderId="0" xfId="1" applyFont="1" applyAlignment="1">
      <alignment horizontal="right" vertical="center"/>
    </xf>
    <xf numFmtId="0" fontId="4" fillId="0" borderId="167" xfId="1" applyFont="1" applyBorder="1" applyAlignment="1">
      <alignment vertical="center"/>
    </xf>
    <xf numFmtId="0" fontId="4" fillId="0" borderId="170" xfId="1" applyFont="1" applyBorder="1" applyAlignment="1">
      <alignment vertical="center"/>
    </xf>
    <xf numFmtId="0" fontId="4" fillId="0" borderId="171" xfId="1" applyFont="1" applyBorder="1" applyAlignment="1">
      <alignment vertical="center"/>
    </xf>
    <xf numFmtId="0" fontId="4" fillId="0" borderId="59" xfId="1" applyFont="1" applyBorder="1" applyAlignment="1">
      <alignment horizontal="center" vertical="center"/>
    </xf>
    <xf numFmtId="0" fontId="4" fillId="0" borderId="43" xfId="1" applyFont="1" applyBorder="1" applyAlignment="1">
      <alignment horizontal="center" vertical="center"/>
    </xf>
    <xf numFmtId="0" fontId="4" fillId="0" borderId="65" xfId="1" applyFont="1" applyBorder="1" applyAlignment="1">
      <alignment horizontal="center" vertical="center"/>
    </xf>
    <xf numFmtId="0" fontId="4" fillId="0" borderId="46" xfId="1" applyFont="1" applyBorder="1" applyAlignment="1">
      <alignment horizontal="center" vertical="center"/>
    </xf>
    <xf numFmtId="0" fontId="4" fillId="0" borderId="172" xfId="1" applyFont="1" applyBorder="1" applyAlignment="1">
      <alignment vertical="center"/>
    </xf>
    <xf numFmtId="0" fontId="4" fillId="0" borderId="84" xfId="1" applyFont="1" applyBorder="1" applyAlignment="1">
      <alignment horizontal="center" vertical="center"/>
    </xf>
    <xf numFmtId="0" fontId="4" fillId="0" borderId="6" xfId="1" applyFont="1" applyBorder="1" applyAlignment="1">
      <alignment horizontal="center" vertical="center"/>
    </xf>
    <xf numFmtId="0" fontId="4" fillId="0" borderId="85" xfId="1" applyFont="1" applyBorder="1" applyAlignment="1">
      <alignment horizontal="center" vertical="center"/>
    </xf>
    <xf numFmtId="0" fontId="20" fillId="0" borderId="167" xfId="1" applyFont="1" applyBorder="1" applyAlignment="1">
      <alignment vertical="center" shrinkToFit="1"/>
    </xf>
    <xf numFmtId="0" fontId="4" fillId="6" borderId="145" xfId="1" applyFont="1" applyFill="1" applyBorder="1" applyAlignment="1">
      <alignment horizontal="center" vertical="center"/>
    </xf>
    <xf numFmtId="176" fontId="4" fillId="6" borderId="50" xfId="1" applyNumberFormat="1" applyFont="1" applyFill="1" applyBorder="1" applyAlignment="1">
      <alignment vertical="center"/>
    </xf>
    <xf numFmtId="176" fontId="4" fillId="6" borderId="18" xfId="1" applyNumberFormat="1" applyFont="1" applyFill="1" applyBorder="1" applyAlignment="1">
      <alignment vertical="center"/>
    </xf>
    <xf numFmtId="0" fontId="4" fillId="6" borderId="21" xfId="1" applyFont="1" applyFill="1" applyBorder="1" applyAlignment="1">
      <alignment horizontal="center" vertical="center"/>
    </xf>
    <xf numFmtId="176" fontId="4" fillId="0" borderId="50" xfId="1" applyNumberFormat="1" applyFont="1" applyBorder="1" applyAlignment="1">
      <alignment vertical="center"/>
    </xf>
    <xf numFmtId="176" fontId="4" fillId="0" borderId="49" xfId="1" applyNumberFormat="1" applyFont="1" applyBorder="1" applyAlignment="1">
      <alignment vertical="center"/>
    </xf>
    <xf numFmtId="178" fontId="4" fillId="6" borderId="50" xfId="1" applyNumberFormat="1" applyFont="1" applyFill="1" applyBorder="1" applyAlignment="1">
      <alignment vertical="center"/>
    </xf>
    <xf numFmtId="178" fontId="4" fillId="6" borderId="18" xfId="1" applyNumberFormat="1" applyFont="1" applyFill="1" applyBorder="1" applyAlignment="1">
      <alignment vertical="center"/>
    </xf>
    <xf numFmtId="178" fontId="4" fillId="0" borderId="21" xfId="1" applyNumberFormat="1" applyFont="1" applyBorder="1" applyAlignment="1">
      <alignment vertical="center"/>
    </xf>
    <xf numFmtId="178" fontId="4" fillId="0" borderId="49" xfId="1" applyNumberFormat="1" applyFont="1" applyBorder="1" applyAlignment="1">
      <alignment vertical="center"/>
    </xf>
    <xf numFmtId="179" fontId="4" fillId="6" borderId="50" xfId="1" applyNumberFormat="1" applyFont="1" applyFill="1" applyBorder="1" applyAlignment="1">
      <alignment vertical="center"/>
    </xf>
    <xf numFmtId="179" fontId="4" fillId="6" borderId="21" xfId="1" applyNumberFormat="1" applyFont="1" applyFill="1" applyBorder="1" applyAlignment="1">
      <alignment vertical="center"/>
    </xf>
    <xf numFmtId="179" fontId="4" fillId="0" borderId="21" xfId="1" applyNumberFormat="1" applyFont="1" applyBorder="1" applyAlignment="1">
      <alignment vertical="center"/>
    </xf>
    <xf numFmtId="179" fontId="4" fillId="0" borderId="49" xfId="1" applyNumberFormat="1" applyFont="1" applyBorder="1" applyAlignment="1">
      <alignment vertical="center"/>
    </xf>
    <xf numFmtId="176" fontId="4" fillId="6" borderId="21" xfId="1" applyNumberFormat="1" applyFont="1" applyFill="1" applyBorder="1" applyAlignment="1">
      <alignment vertical="center"/>
    </xf>
    <xf numFmtId="176" fontId="4" fillId="0" borderId="21" xfId="1" applyNumberFormat="1" applyFont="1" applyBorder="1" applyAlignment="1">
      <alignment vertical="center"/>
    </xf>
    <xf numFmtId="0" fontId="20" fillId="0" borderId="170" xfId="1" applyFont="1" applyBorder="1" applyAlignment="1">
      <alignment vertical="center" shrinkToFit="1"/>
    </xf>
    <xf numFmtId="0" fontId="20" fillId="0" borderId="170" xfId="1" applyFont="1" applyBorder="1" applyAlignment="1">
      <alignment vertical="center"/>
    </xf>
    <xf numFmtId="0" fontId="4" fillId="0" borderId="173" xfId="1" applyFont="1" applyBorder="1" applyAlignment="1">
      <alignment vertical="center"/>
    </xf>
    <xf numFmtId="0" fontId="4" fillId="4" borderId="59" xfId="1" applyFont="1" applyFill="1" applyBorder="1" applyAlignment="1">
      <alignment horizontal="center" vertical="center"/>
    </xf>
    <xf numFmtId="0" fontId="4" fillId="4" borderId="42" xfId="1" applyFont="1" applyFill="1" applyBorder="1" applyAlignment="1">
      <alignment horizontal="center" vertical="center"/>
    </xf>
    <xf numFmtId="176" fontId="4" fillId="0" borderId="59" xfId="1" applyNumberFormat="1" applyFont="1" applyBorder="1" applyAlignment="1">
      <alignment vertical="center"/>
    </xf>
    <xf numFmtId="176" fontId="4" fillId="0" borderId="65" xfId="1" applyNumberFormat="1" applyFont="1" applyBorder="1" applyAlignment="1">
      <alignment vertical="center"/>
    </xf>
    <xf numFmtId="178" fontId="4" fillId="0" borderId="43" xfId="1" applyNumberFormat="1" applyFont="1" applyBorder="1" applyAlignment="1">
      <alignment vertical="center"/>
    </xf>
    <xf numFmtId="178" fontId="4" fillId="0" borderId="65" xfId="1" applyNumberFormat="1" applyFont="1" applyBorder="1" applyAlignment="1">
      <alignment vertical="center"/>
    </xf>
    <xf numFmtId="179" fontId="4" fillId="4" borderId="59" xfId="1" applyNumberFormat="1" applyFont="1" applyFill="1" applyBorder="1" applyAlignment="1">
      <alignment horizontal="center" vertical="center"/>
    </xf>
    <xf numFmtId="179" fontId="4" fillId="4" borderId="43" xfId="1" applyNumberFormat="1" applyFont="1" applyFill="1" applyBorder="1" applyAlignment="1">
      <alignment horizontal="center" vertical="center"/>
    </xf>
    <xf numFmtId="179" fontId="4" fillId="0" borderId="43" xfId="1" applyNumberFormat="1" applyFont="1" applyBorder="1" applyAlignment="1">
      <alignment vertical="center"/>
    </xf>
    <xf numFmtId="179" fontId="4" fillId="0" borderId="65" xfId="1" applyNumberFormat="1" applyFont="1" applyBorder="1" applyAlignment="1">
      <alignment vertical="center"/>
    </xf>
    <xf numFmtId="176" fontId="4" fillId="4" borderId="59" xfId="1" applyNumberFormat="1" applyFont="1" applyFill="1" applyBorder="1" applyAlignment="1">
      <alignment horizontal="center" vertical="center"/>
    </xf>
    <xf numFmtId="176" fontId="4" fillId="4" borderId="42" xfId="1" applyNumberFormat="1" applyFont="1" applyFill="1" applyBorder="1" applyAlignment="1">
      <alignment horizontal="center" vertical="center"/>
    </xf>
    <xf numFmtId="176" fontId="4" fillId="0" borderId="43" xfId="1" applyNumberFormat="1" applyFont="1" applyBorder="1" applyAlignment="1">
      <alignment vertical="center"/>
    </xf>
    <xf numFmtId="0" fontId="4" fillId="0" borderId="174" xfId="1" applyFont="1" applyBorder="1" applyAlignment="1">
      <alignment vertical="center"/>
    </xf>
    <xf numFmtId="0" fontId="4" fillId="0" borderId="86" xfId="1" applyFont="1" applyBorder="1" applyAlignment="1">
      <alignment horizontal="center" vertical="center"/>
    </xf>
    <xf numFmtId="0" fontId="4" fillId="0" borderId="24" xfId="1" applyFont="1" applyBorder="1" applyAlignment="1">
      <alignment horizontal="center" vertical="center"/>
    </xf>
    <xf numFmtId="179" fontId="4" fillId="0" borderId="84" xfId="1" applyNumberFormat="1" applyFont="1" applyBorder="1" applyAlignment="1">
      <alignment horizontal="center" vertical="center"/>
    </xf>
    <xf numFmtId="179" fontId="4" fillId="0" borderId="6" xfId="1" applyNumberFormat="1" applyFont="1" applyBorder="1" applyAlignment="1">
      <alignment horizontal="center" vertical="center"/>
    </xf>
    <xf numFmtId="179" fontId="4" fillId="6" borderId="18" xfId="1" applyNumberFormat="1" applyFont="1" applyFill="1" applyBorder="1" applyAlignment="1">
      <alignment vertical="center"/>
    </xf>
    <xf numFmtId="178" fontId="4" fillId="4" borderId="50" xfId="1" applyNumberFormat="1" applyFont="1" applyFill="1" applyBorder="1" applyAlignment="1">
      <alignment horizontal="center" vertical="center"/>
    </xf>
    <xf numFmtId="178" fontId="4" fillId="4" borderId="18" xfId="1" applyNumberFormat="1" applyFont="1" applyFill="1" applyBorder="1" applyAlignment="1">
      <alignment horizontal="center" vertical="center"/>
    </xf>
    <xf numFmtId="178" fontId="4" fillId="4" borderId="21" xfId="1" applyNumberFormat="1" applyFont="1" applyFill="1" applyBorder="1" applyAlignment="1">
      <alignment horizontal="center" vertical="center"/>
    </xf>
    <xf numFmtId="178" fontId="4" fillId="4" borderId="49" xfId="1" applyNumberFormat="1" applyFont="1" applyFill="1" applyBorder="1" applyAlignment="1">
      <alignment horizontal="center" vertical="center"/>
    </xf>
    <xf numFmtId="0" fontId="4" fillId="0" borderId="170" xfId="1" applyFont="1" applyBorder="1" applyAlignment="1">
      <alignment vertical="center" wrapText="1"/>
    </xf>
    <xf numFmtId="179" fontId="4" fillId="4" borderId="42" xfId="1" applyNumberFormat="1" applyFont="1" applyFill="1" applyBorder="1" applyAlignment="1">
      <alignment horizontal="center" vertical="center"/>
    </xf>
    <xf numFmtId="178" fontId="4" fillId="4" borderId="59" xfId="1" applyNumberFormat="1" applyFont="1" applyFill="1" applyBorder="1" applyAlignment="1">
      <alignment horizontal="center" vertical="center"/>
    </xf>
    <xf numFmtId="178" fontId="4" fillId="4" borderId="42" xfId="1" applyNumberFormat="1" applyFont="1" applyFill="1" applyBorder="1" applyAlignment="1">
      <alignment horizontal="center" vertical="center"/>
    </xf>
    <xf numFmtId="178" fontId="4" fillId="4" borderId="43" xfId="1" applyNumberFormat="1" applyFont="1" applyFill="1" applyBorder="1" applyAlignment="1">
      <alignment horizontal="center" vertical="center"/>
    </xf>
    <xf numFmtId="178" fontId="4" fillId="4" borderId="65" xfId="1" applyNumberFormat="1" applyFont="1" applyFill="1" applyBorder="1" applyAlignment="1">
      <alignment horizontal="center" vertical="center"/>
    </xf>
    <xf numFmtId="0" fontId="4" fillId="0" borderId="171" xfId="1" applyFont="1" applyBorder="1" applyAlignment="1">
      <alignment vertical="center" wrapText="1"/>
    </xf>
    <xf numFmtId="0" fontId="4" fillId="0" borderId="175" xfId="1" applyFont="1" applyBorder="1" applyAlignment="1">
      <alignment vertical="center"/>
    </xf>
    <xf numFmtId="0" fontId="4" fillId="4" borderId="91" xfId="1" applyFont="1" applyFill="1" applyBorder="1" applyAlignment="1">
      <alignment horizontal="center" vertical="center"/>
    </xf>
    <xf numFmtId="0" fontId="4" fillId="4" borderId="77" xfId="1" applyFont="1" applyFill="1" applyBorder="1" applyAlignment="1">
      <alignment horizontal="center" vertical="center"/>
    </xf>
    <xf numFmtId="0" fontId="4" fillId="4" borderId="66" xfId="1" applyFont="1" applyFill="1" applyBorder="1" applyAlignment="1">
      <alignment horizontal="center" vertical="center"/>
    </xf>
    <xf numFmtId="0" fontId="4" fillId="4" borderId="92" xfId="1" applyFont="1" applyFill="1" applyBorder="1" applyAlignment="1">
      <alignment horizontal="center" vertical="center"/>
    </xf>
    <xf numFmtId="178" fontId="4" fillId="0" borderId="66" xfId="1" applyNumberFormat="1" applyFont="1" applyBorder="1" applyAlignment="1">
      <alignment vertical="center"/>
    </xf>
    <xf numFmtId="179" fontId="4" fillId="4" borderId="91" xfId="1" applyNumberFormat="1" applyFont="1" applyFill="1" applyBorder="1" applyAlignment="1">
      <alignment horizontal="center" vertical="center"/>
    </xf>
    <xf numFmtId="179" fontId="4" fillId="4" borderId="77" xfId="1" applyNumberFormat="1" applyFont="1" applyFill="1" applyBorder="1" applyAlignment="1">
      <alignment horizontal="center" vertical="center"/>
    </xf>
    <xf numFmtId="176" fontId="4" fillId="0" borderId="66" xfId="1" applyNumberFormat="1" applyFont="1" applyBorder="1" applyAlignment="1">
      <alignment vertical="center"/>
    </xf>
    <xf numFmtId="176" fontId="4" fillId="0" borderId="92" xfId="1" applyNumberFormat="1" applyFont="1" applyBorder="1" applyAlignment="1">
      <alignment vertical="center"/>
    </xf>
    <xf numFmtId="0" fontId="4" fillId="0" borderId="175" xfId="1" applyFont="1" applyBorder="1" applyAlignment="1">
      <alignment vertical="center" wrapText="1"/>
    </xf>
    <xf numFmtId="178" fontId="4" fillId="0" borderId="91" xfId="1" applyNumberFormat="1" applyFont="1" applyBorder="1" applyAlignment="1">
      <alignment horizontal="center" vertical="center"/>
    </xf>
    <xf numFmtId="0" fontId="4" fillId="0" borderId="165" xfId="1" applyFont="1" applyBorder="1" applyAlignment="1">
      <alignment horizontal="left" vertical="center"/>
    </xf>
    <xf numFmtId="0" fontId="20" fillId="0" borderId="162" xfId="1" applyFont="1" applyBorder="1" applyAlignment="1">
      <alignment vertical="center"/>
    </xf>
    <xf numFmtId="0" fontId="4" fillId="0" borderId="162" xfId="1" applyFont="1" applyBorder="1" applyAlignment="1">
      <alignment vertical="center" wrapText="1"/>
    </xf>
    <xf numFmtId="0" fontId="14" fillId="0" borderId="0" xfId="1" applyFont="1" applyAlignment="1">
      <alignment vertical="center"/>
    </xf>
    <xf numFmtId="178" fontId="4" fillId="0" borderId="0" xfId="1" applyNumberFormat="1" applyFont="1" applyAlignment="1">
      <alignment horizontal="center" vertical="center"/>
    </xf>
    <xf numFmtId="0" fontId="4" fillId="0" borderId="0" xfId="1" applyFont="1" applyAlignment="1">
      <alignment horizontal="left" vertical="center"/>
    </xf>
    <xf numFmtId="0" fontId="4" fillId="0" borderId="88" xfId="1" applyFont="1" applyBorder="1" applyAlignment="1">
      <alignment vertical="center"/>
    </xf>
    <xf numFmtId="0" fontId="4" fillId="0" borderId="4" xfId="1" applyFont="1" applyBorder="1" applyAlignment="1">
      <alignment vertical="center"/>
    </xf>
    <xf numFmtId="0" fontId="4" fillId="0" borderId="97" xfId="1" applyFont="1" applyBorder="1" applyAlignment="1">
      <alignment vertical="center"/>
    </xf>
    <xf numFmtId="0" fontId="4" fillId="0" borderId="83" xfId="1" applyFont="1" applyBorder="1" applyAlignment="1">
      <alignment vertical="center"/>
    </xf>
    <xf numFmtId="0" fontId="4" fillId="0" borderId="2" xfId="1" applyFont="1" applyBorder="1" applyAlignment="1">
      <alignment vertical="center"/>
    </xf>
    <xf numFmtId="0" fontId="4" fillId="0" borderId="82" xfId="1" applyFont="1" applyBorder="1" applyAlignment="1">
      <alignment vertical="center"/>
    </xf>
    <xf numFmtId="0" fontId="4" fillId="7" borderId="42" xfId="1" applyFont="1" applyFill="1" applyBorder="1" applyAlignment="1">
      <alignment horizontal="center" vertical="center"/>
    </xf>
    <xf numFmtId="0" fontId="4" fillId="7" borderId="43" xfId="1" applyFont="1" applyFill="1" applyBorder="1" applyAlignment="1">
      <alignment horizontal="center" vertical="center"/>
    </xf>
    <xf numFmtId="0" fontId="4" fillId="7" borderId="65" xfId="1" applyFont="1" applyFill="1" applyBorder="1" applyAlignment="1">
      <alignment horizontal="center" vertical="center"/>
    </xf>
    <xf numFmtId="0" fontId="4" fillId="7" borderId="59" xfId="1" applyFont="1" applyFill="1" applyBorder="1" applyAlignment="1">
      <alignment horizontal="center" vertical="center"/>
    </xf>
    <xf numFmtId="0" fontId="4" fillId="0" borderId="94" xfId="1" applyFont="1" applyBorder="1" applyAlignment="1">
      <alignment horizontal="center" vertical="center"/>
    </xf>
    <xf numFmtId="0" fontId="4" fillId="0" borderId="95" xfId="1" applyFont="1" applyBorder="1" applyAlignment="1">
      <alignment horizontal="center" vertical="center"/>
    </xf>
    <xf numFmtId="0" fontId="4" fillId="4" borderId="6" xfId="1" applyFont="1" applyFill="1" applyBorder="1" applyAlignment="1">
      <alignment vertical="center"/>
    </xf>
    <xf numFmtId="0" fontId="4" fillId="4" borderId="85" xfId="1" applyFont="1" applyFill="1" applyBorder="1" applyAlignment="1">
      <alignment vertical="center"/>
    </xf>
    <xf numFmtId="0" fontId="4" fillId="4" borderId="58" xfId="1" applyFont="1" applyFill="1" applyBorder="1" applyAlignment="1">
      <alignment horizontal="center" vertical="center"/>
    </xf>
    <xf numFmtId="0" fontId="4" fillId="4" borderId="57" xfId="1" applyFont="1" applyFill="1" applyBorder="1" applyAlignment="1">
      <alignment horizontal="center" vertical="center"/>
    </xf>
    <xf numFmtId="0" fontId="4" fillId="4" borderId="88" xfId="1" applyFont="1" applyFill="1" applyBorder="1" applyAlignment="1">
      <alignment horizontal="center" vertical="center"/>
    </xf>
    <xf numFmtId="0" fontId="4" fillId="4" borderId="97" xfId="1" applyFont="1" applyFill="1" applyBorder="1" applyAlignment="1">
      <alignment horizontal="center" vertical="center"/>
    </xf>
    <xf numFmtId="38" fontId="4" fillId="0" borderId="10" xfId="2" applyFont="1" applyBorder="1" applyAlignment="1">
      <alignment horizontal="center" vertical="center"/>
    </xf>
    <xf numFmtId="38" fontId="4" fillId="0" borderId="9" xfId="2" applyFont="1" applyBorder="1" applyAlignment="1">
      <alignment vertical="center"/>
    </xf>
    <xf numFmtId="0" fontId="4" fillId="0" borderId="98" xfId="1" applyFont="1" applyBorder="1" applyAlignment="1">
      <alignment horizontal="center" vertical="center"/>
    </xf>
    <xf numFmtId="0" fontId="4" fillId="4" borderId="48"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86" xfId="1" applyFont="1" applyFill="1" applyBorder="1" applyAlignment="1">
      <alignment horizontal="center" vertical="center"/>
    </xf>
    <xf numFmtId="0" fontId="4" fillId="4" borderId="87" xfId="1" applyFont="1" applyFill="1" applyBorder="1" applyAlignment="1">
      <alignment horizontal="center" vertical="center"/>
    </xf>
    <xf numFmtId="38" fontId="4" fillId="0" borderId="14" xfId="2" applyFont="1" applyBorder="1" applyAlignment="1">
      <alignment vertical="center"/>
    </xf>
    <xf numFmtId="0" fontId="4" fillId="0" borderId="11" xfId="1" applyFont="1" applyBorder="1" applyAlignment="1">
      <alignment horizontal="center" vertical="center"/>
    </xf>
    <xf numFmtId="0" fontId="4" fillId="0" borderId="103" xfId="1" applyFont="1" applyBorder="1" applyAlignment="1">
      <alignment horizontal="center" vertical="center"/>
    </xf>
    <xf numFmtId="0" fontId="4" fillId="4" borderId="8" xfId="1" applyFont="1" applyFill="1" applyBorder="1" applyAlignment="1">
      <alignment horizontal="center" vertical="center"/>
    </xf>
    <xf numFmtId="0" fontId="4" fillId="4" borderId="54" xfId="1" applyFont="1" applyFill="1" applyBorder="1" applyAlignment="1">
      <alignment horizontal="center" vertical="center"/>
    </xf>
    <xf numFmtId="0" fontId="4" fillId="4" borderId="81" xfId="1" applyFont="1" applyFill="1" applyBorder="1" applyAlignment="1">
      <alignment horizontal="center" vertical="center"/>
    </xf>
    <xf numFmtId="0" fontId="4" fillId="4" borderId="79" xfId="1" applyFont="1" applyFill="1" applyBorder="1" applyAlignment="1">
      <alignment horizontal="center" vertical="center"/>
    </xf>
    <xf numFmtId="0" fontId="14" fillId="0" borderId="81" xfId="1" applyFont="1" applyBorder="1" applyAlignment="1">
      <alignment vertical="center"/>
    </xf>
    <xf numFmtId="0" fontId="14" fillId="0" borderId="79" xfId="1" applyFont="1" applyBorder="1" applyAlignment="1">
      <alignment vertical="center"/>
    </xf>
    <xf numFmtId="38" fontId="4" fillId="0" borderId="127" xfId="2" applyFont="1" applyBorder="1" applyAlignment="1">
      <alignment horizontal="center" vertical="center"/>
    </xf>
    <xf numFmtId="38" fontId="4" fillId="0" borderId="128" xfId="2" applyFont="1" applyBorder="1" applyAlignment="1">
      <alignment vertical="center"/>
    </xf>
    <xf numFmtId="0" fontId="4" fillId="0" borderId="152" xfId="1" applyFont="1" applyBorder="1" applyAlignment="1">
      <alignment horizontal="center" vertical="center"/>
    </xf>
    <xf numFmtId="38" fontId="4" fillId="0" borderId="7" xfId="2" applyFont="1" applyBorder="1" applyAlignment="1">
      <alignment horizontal="center" vertical="center"/>
    </xf>
    <xf numFmtId="38" fontId="4" fillId="0" borderId="25" xfId="2" applyFont="1" applyBorder="1" applyAlignment="1">
      <alignment vertical="center"/>
    </xf>
    <xf numFmtId="38" fontId="4" fillId="0" borderId="0" xfId="1" applyNumberFormat="1" applyFont="1" applyAlignment="1">
      <alignment horizontal="center" vertical="center"/>
    </xf>
    <xf numFmtId="0" fontId="4" fillId="4" borderId="10" xfId="1" applyFont="1" applyFill="1" applyBorder="1" applyAlignment="1">
      <alignment horizontal="center" vertical="center"/>
    </xf>
    <xf numFmtId="176" fontId="4" fillId="0" borderId="106" xfId="1" applyNumberFormat="1" applyFont="1" applyBorder="1" applyAlignment="1">
      <alignment horizontal="center" vertical="center"/>
    </xf>
    <xf numFmtId="0" fontId="4" fillId="0" borderId="108" xfId="1" applyFont="1" applyBorder="1" applyAlignment="1">
      <alignment horizontal="center" vertical="center"/>
    </xf>
    <xf numFmtId="0" fontId="4" fillId="0" borderId="109" xfId="1" applyFont="1" applyBorder="1" applyAlignment="1">
      <alignment horizontal="center" vertical="center"/>
    </xf>
    <xf numFmtId="38" fontId="4" fillId="0" borderId="129" xfId="2" applyFont="1" applyBorder="1" applyAlignment="1">
      <alignment vertical="center"/>
    </xf>
    <xf numFmtId="0" fontId="4" fillId="0" borderId="111" xfId="1" applyFont="1" applyBorder="1" applyAlignment="1">
      <alignment horizontal="center" vertical="center"/>
    </xf>
    <xf numFmtId="0" fontId="4" fillId="4" borderId="13" xfId="1" applyFont="1" applyFill="1" applyBorder="1" applyAlignment="1">
      <alignment horizontal="center" vertical="center"/>
    </xf>
    <xf numFmtId="176" fontId="4" fillId="0" borderId="113" xfId="1" applyNumberFormat="1" applyFont="1" applyBorder="1" applyAlignment="1">
      <alignment horizontal="center" vertical="center"/>
    </xf>
    <xf numFmtId="0" fontId="4" fillId="0" borderId="115" xfId="1" applyFont="1" applyBorder="1" applyAlignment="1">
      <alignment horizontal="center" vertical="center"/>
    </xf>
    <xf numFmtId="0" fontId="4" fillId="0" borderId="116" xfId="1" applyFont="1" applyBorder="1" applyAlignment="1">
      <alignment horizontal="center" vertical="center"/>
    </xf>
    <xf numFmtId="0" fontId="4" fillId="0" borderId="139" xfId="1" applyFont="1" applyBorder="1" applyAlignment="1">
      <alignment horizontal="center" vertical="center"/>
    </xf>
    <xf numFmtId="0" fontId="4" fillId="0" borderId="117" xfId="1" applyFont="1" applyBorder="1" applyAlignment="1">
      <alignment horizontal="center" vertical="center"/>
    </xf>
    <xf numFmtId="176" fontId="4" fillId="4" borderId="48" xfId="1" applyNumberFormat="1" applyFont="1" applyFill="1" applyBorder="1" applyAlignment="1">
      <alignment horizontal="center" vertical="center"/>
    </xf>
    <xf numFmtId="176" fontId="4" fillId="4" borderId="28" xfId="1" applyNumberFormat="1" applyFont="1" applyFill="1" applyBorder="1" applyAlignment="1">
      <alignment horizontal="center" vertical="center"/>
    </xf>
    <xf numFmtId="176" fontId="4" fillId="4" borderId="99" xfId="1" applyNumberFormat="1" applyFont="1" applyFill="1" applyBorder="1" applyAlignment="1">
      <alignment horizontal="center" vertical="center"/>
    </xf>
    <xf numFmtId="176" fontId="4" fillId="0" borderId="87" xfId="2" applyNumberFormat="1" applyFont="1" applyBorder="1" applyAlignment="1">
      <alignment horizontal="center" vertical="center"/>
    </xf>
    <xf numFmtId="0" fontId="4" fillId="0" borderId="99" xfId="1" applyFont="1" applyBorder="1" applyAlignment="1">
      <alignment horizontal="center" vertical="center"/>
    </xf>
    <xf numFmtId="0" fontId="4" fillId="0" borderId="100" xfId="1" applyFont="1" applyBorder="1" applyAlignment="1">
      <alignment horizontal="center" vertical="center"/>
    </xf>
    <xf numFmtId="0" fontId="4" fillId="4" borderId="50" xfId="1" applyFont="1" applyFill="1" applyBorder="1" applyAlignment="1">
      <alignment horizontal="center" vertical="center"/>
    </xf>
    <xf numFmtId="0" fontId="4" fillId="4" borderId="21" xfId="1" applyFont="1" applyFill="1" applyBorder="1" applyAlignment="1">
      <alignment horizontal="center" vertical="center"/>
    </xf>
    <xf numFmtId="0" fontId="4" fillId="0" borderId="64" xfId="1" applyFont="1" applyBorder="1" applyAlignment="1">
      <alignment horizontal="left" vertical="center"/>
    </xf>
    <xf numFmtId="0" fontId="4" fillId="0" borderId="19" xfId="1" applyFont="1" applyBorder="1" applyAlignment="1">
      <alignment horizontal="left" vertical="center"/>
    </xf>
    <xf numFmtId="0" fontId="4" fillId="0" borderId="62" xfId="1" applyFont="1" applyBorder="1" applyAlignment="1">
      <alignment horizontal="left" vertical="center"/>
    </xf>
    <xf numFmtId="180" fontId="4" fillId="0" borderId="87" xfId="2" applyNumberFormat="1" applyFont="1" applyBorder="1" applyAlignment="1">
      <alignment horizontal="center" vertical="center"/>
    </xf>
    <xf numFmtId="38" fontId="4" fillId="0" borderId="134" xfId="2" applyFont="1" applyBorder="1" applyAlignment="1">
      <alignment vertical="center"/>
    </xf>
    <xf numFmtId="0" fontId="4" fillId="0" borderId="120" xfId="1" applyFont="1" applyBorder="1" applyAlignment="1">
      <alignment horizontal="center" vertical="center"/>
    </xf>
    <xf numFmtId="0" fontId="4" fillId="0" borderId="121" xfId="1" applyFont="1" applyBorder="1" applyAlignment="1">
      <alignment horizontal="center" vertical="center"/>
    </xf>
    <xf numFmtId="176" fontId="4" fillId="0" borderId="98" xfId="2" applyNumberFormat="1" applyFont="1" applyBorder="1" applyAlignment="1">
      <alignment horizontal="center" vertical="center"/>
    </xf>
    <xf numFmtId="38" fontId="4" fillId="0" borderId="33" xfId="2" applyFont="1" applyBorder="1" applyAlignment="1">
      <alignment vertical="center"/>
    </xf>
    <xf numFmtId="0" fontId="4" fillId="0" borderId="124" xfId="1" applyFont="1" applyBorder="1" applyAlignment="1">
      <alignment horizontal="center" vertical="center"/>
    </xf>
    <xf numFmtId="180" fontId="4" fillId="4" borderId="52" xfId="2" applyNumberFormat="1" applyFont="1" applyFill="1" applyBorder="1" applyAlignment="1">
      <alignment horizontal="center" vertical="center"/>
    </xf>
    <xf numFmtId="180" fontId="4" fillId="4" borderId="45" xfId="2" applyNumberFormat="1" applyFont="1" applyFill="1" applyBorder="1" applyAlignment="1">
      <alignment horizontal="center" vertical="center"/>
    </xf>
    <xf numFmtId="180" fontId="4" fillId="0" borderId="106" xfId="2" applyNumberFormat="1" applyFont="1" applyFill="1" applyBorder="1" applyAlignment="1">
      <alignment horizontal="center" vertical="center"/>
    </xf>
    <xf numFmtId="176" fontId="4" fillId="4" borderId="107" xfId="1" applyNumberFormat="1" applyFont="1" applyFill="1" applyBorder="1" applyAlignment="1">
      <alignment vertical="center"/>
    </xf>
    <xf numFmtId="176" fontId="4" fillId="0" borderId="108" xfId="1" applyNumberFormat="1" applyFont="1" applyBorder="1" applyAlignment="1">
      <alignment horizontal="center" vertical="center"/>
    </xf>
    <xf numFmtId="176" fontId="4" fillId="4" borderId="114" xfId="1" applyNumberFormat="1" applyFont="1" applyFill="1" applyBorder="1" applyAlignment="1">
      <alignment vertical="center"/>
    </xf>
    <xf numFmtId="176" fontId="4" fillId="4" borderId="87" xfId="2" applyNumberFormat="1" applyFont="1" applyFill="1" applyBorder="1" applyAlignment="1">
      <alignment horizontal="center" vertical="center"/>
    </xf>
    <xf numFmtId="180" fontId="4" fillId="4" borderId="48" xfId="2" applyNumberFormat="1" applyFont="1" applyFill="1" applyBorder="1" applyAlignment="1">
      <alignment horizontal="center" vertical="center"/>
    </xf>
    <xf numFmtId="180" fontId="4" fillId="4" borderId="28" xfId="2" applyNumberFormat="1" applyFont="1" applyFill="1" applyBorder="1" applyAlignment="1">
      <alignment horizontal="center" vertical="center"/>
    </xf>
    <xf numFmtId="180" fontId="4" fillId="4" borderId="10" xfId="2" applyNumberFormat="1" applyFont="1" applyFill="1" applyBorder="1" applyAlignment="1">
      <alignment horizontal="center" vertical="center"/>
    </xf>
    <xf numFmtId="180" fontId="4" fillId="0" borderId="106" xfId="2" applyNumberFormat="1" applyFont="1" applyBorder="1" applyAlignment="1">
      <alignment horizontal="center" vertical="center"/>
    </xf>
    <xf numFmtId="180" fontId="4" fillId="0" borderId="113" xfId="2" applyNumberFormat="1" applyFont="1" applyBorder="1" applyAlignment="1">
      <alignment horizontal="center" vertical="center"/>
    </xf>
    <xf numFmtId="0" fontId="4" fillId="0" borderId="44" xfId="1" applyFont="1" applyBorder="1" applyAlignment="1">
      <alignment horizontal="center" vertical="center"/>
    </xf>
    <xf numFmtId="0" fontId="4" fillId="0" borderId="42" xfId="1" applyFont="1" applyBorder="1" applyAlignment="1">
      <alignment horizontal="center" vertical="center"/>
    </xf>
    <xf numFmtId="180" fontId="4" fillId="4" borderId="99" xfId="2" applyNumberFormat="1" applyFont="1" applyFill="1" applyBorder="1" applyAlignment="1">
      <alignment horizontal="center" vertical="center"/>
    </xf>
    <xf numFmtId="0" fontId="4" fillId="0" borderId="136" xfId="1" applyFont="1" applyBorder="1" applyAlignment="1">
      <alignment horizontal="center" vertical="center"/>
    </xf>
    <xf numFmtId="176" fontId="4" fillId="4" borderId="60" xfId="1" applyNumberFormat="1" applyFont="1" applyFill="1" applyBorder="1" applyAlignment="1">
      <alignment horizontal="center" vertical="center"/>
    </xf>
    <xf numFmtId="176" fontId="4" fillId="4" borderId="47" xfId="1" applyNumberFormat="1" applyFont="1" applyFill="1" applyBorder="1" applyAlignment="1">
      <alignment horizontal="center" vertical="center"/>
    </xf>
    <xf numFmtId="180" fontId="4" fillId="4" borderId="150" xfId="2" applyNumberFormat="1" applyFont="1" applyFill="1" applyBorder="1" applyAlignment="1">
      <alignment horizontal="center" vertical="center"/>
    </xf>
    <xf numFmtId="180" fontId="4" fillId="0" borderId="82" xfId="2" applyNumberFormat="1" applyFont="1" applyBorder="1" applyAlignment="1">
      <alignment horizontal="center" vertical="center"/>
    </xf>
    <xf numFmtId="0" fontId="4" fillId="0" borderId="150" xfId="1" applyFont="1" applyBorder="1" applyAlignment="1">
      <alignment horizontal="center" vertical="center"/>
    </xf>
    <xf numFmtId="0" fontId="4" fillId="0" borderId="149" xfId="1" applyFont="1" applyBorder="1" applyAlignment="1">
      <alignment horizontal="center" vertical="center"/>
    </xf>
    <xf numFmtId="0" fontId="4" fillId="0" borderId="148" xfId="1" applyFont="1" applyBorder="1" applyAlignment="1">
      <alignment horizontal="center" vertical="center"/>
    </xf>
    <xf numFmtId="180" fontId="4" fillId="4" borderId="13" xfId="2" applyNumberFormat="1" applyFont="1" applyFill="1" applyBorder="1" applyAlignment="1">
      <alignment horizontal="center" vertical="center"/>
    </xf>
    <xf numFmtId="0" fontId="4" fillId="0" borderId="105" xfId="1" applyFont="1" applyBorder="1" applyAlignment="1">
      <alignment horizontal="center" vertical="center"/>
    </xf>
    <xf numFmtId="0" fontId="20"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wrapText="1"/>
    </xf>
    <xf numFmtId="0" fontId="20" fillId="0" borderId="0" xfId="1" applyFont="1" applyAlignment="1">
      <alignment vertical="center" wrapText="1"/>
    </xf>
    <xf numFmtId="0" fontId="4" fillId="0" borderId="91" xfId="1" applyFont="1" applyBorder="1" applyAlignment="1">
      <alignment vertical="center"/>
    </xf>
    <xf numFmtId="0" fontId="4" fillId="0" borderId="162" xfId="1" applyFont="1" applyBorder="1" applyAlignment="1">
      <alignment horizontal="centerContinuous" vertical="center"/>
    </xf>
    <xf numFmtId="0" fontId="4" fillId="0" borderId="169" xfId="1" applyFont="1" applyBorder="1" applyAlignment="1">
      <alignment horizontal="centerContinuous" vertical="center"/>
    </xf>
    <xf numFmtId="40" fontId="4" fillId="0" borderId="115" xfId="1" applyNumberFormat="1" applyFont="1" applyBorder="1" applyAlignment="1">
      <alignment horizontal="center" vertical="center"/>
    </xf>
    <xf numFmtId="38" fontId="4" fillId="0" borderId="116" xfId="2" applyFont="1" applyBorder="1" applyAlignment="1">
      <alignment horizontal="center" vertical="center"/>
    </xf>
    <xf numFmtId="0" fontId="4" fillId="0" borderId="141" xfId="1" applyFont="1" applyBorder="1" applyAlignment="1">
      <alignment horizontal="center" vertical="center"/>
    </xf>
    <xf numFmtId="0" fontId="4" fillId="0" borderId="142" xfId="1" applyFont="1" applyBorder="1" applyAlignment="1">
      <alignment horizontal="center" vertical="center"/>
    </xf>
    <xf numFmtId="0" fontId="4" fillId="0" borderId="140" xfId="1" applyFont="1" applyBorder="1" applyAlignment="1">
      <alignment vertical="center"/>
    </xf>
    <xf numFmtId="0" fontId="4" fillId="0" borderId="141" xfId="1" applyFont="1" applyBorder="1" applyAlignment="1">
      <alignment vertical="center"/>
    </xf>
    <xf numFmtId="40" fontId="4" fillId="0" borderId="0" xfId="1" applyNumberFormat="1" applyFont="1" applyAlignment="1">
      <alignment horizontal="center" vertical="center"/>
    </xf>
    <xf numFmtId="0" fontId="4" fillId="0" borderId="41" xfId="1" applyFont="1" applyBorder="1" applyAlignment="1">
      <alignment horizontal="centerContinuous" vertical="center"/>
    </xf>
    <xf numFmtId="0" fontId="4" fillId="0" borderId="90" xfId="1" applyFont="1" applyBorder="1" applyAlignment="1">
      <alignment horizontal="centerContinuous" vertical="center"/>
    </xf>
    <xf numFmtId="0" fontId="4" fillId="0" borderId="89" xfId="1" applyFont="1" applyBorder="1" applyAlignment="1">
      <alignment horizontal="centerContinuous" vertical="center"/>
    </xf>
    <xf numFmtId="0" fontId="4" fillId="0" borderId="90" xfId="1" applyFont="1" applyBorder="1" applyAlignment="1">
      <alignment horizontal="center" vertical="center"/>
    </xf>
    <xf numFmtId="0" fontId="4" fillId="0" borderId="89" xfId="1" applyFont="1" applyBorder="1" applyAlignment="1">
      <alignment horizontal="center" vertical="center"/>
    </xf>
    <xf numFmtId="0" fontId="2" fillId="0" borderId="21" xfId="1" applyBorder="1" applyAlignment="1">
      <alignment horizontal="center" vertical="center" shrinkToFit="1"/>
    </xf>
    <xf numFmtId="0" fontId="24" fillId="0" borderId="0" xfId="5" applyFont="1" applyAlignment="1">
      <alignment horizontal="right"/>
    </xf>
    <xf numFmtId="0" fontId="24" fillId="0" borderId="0" xfId="1" applyFont="1" applyAlignment="1">
      <alignment horizontal="right" vertical="top"/>
    </xf>
    <xf numFmtId="0" fontId="10" fillId="0" borderId="0" xfId="5" applyFont="1" applyAlignment="1">
      <alignment horizontal="left" wrapText="1"/>
    </xf>
    <xf numFmtId="0" fontId="10" fillId="0" borderId="0" xfId="5" applyFont="1" applyAlignment="1" applyProtection="1">
      <alignment vertical="top" wrapText="1"/>
      <protection locked="0"/>
    </xf>
    <xf numFmtId="0" fontId="10" fillId="0" borderId="8" xfId="5" applyFont="1" applyBorder="1" applyAlignment="1" applyProtection="1">
      <alignment vertical="top" wrapText="1"/>
      <protection locked="0"/>
    </xf>
    <xf numFmtId="0" fontId="10" fillId="0" borderId="24" xfId="5" applyFont="1" applyBorder="1" applyAlignment="1" applyProtection="1">
      <alignment vertical="top" wrapText="1"/>
      <protection locked="0"/>
    </xf>
    <xf numFmtId="0" fontId="10" fillId="0" borderId="27" xfId="5" applyFont="1" applyBorder="1" applyAlignment="1" applyProtection="1">
      <alignment vertical="top" wrapText="1"/>
      <protection locked="0"/>
    </xf>
    <xf numFmtId="0" fontId="7" fillId="0" borderId="34" xfId="5" applyFont="1" applyBorder="1" applyAlignment="1" applyProtection="1">
      <alignment vertical="top" wrapText="1"/>
      <protection locked="0"/>
    </xf>
    <xf numFmtId="0" fontId="7" fillId="0" borderId="16" xfId="5" applyFont="1" applyBorder="1" applyAlignment="1" applyProtection="1">
      <alignment vertical="top" wrapText="1"/>
      <protection locked="0"/>
    </xf>
    <xf numFmtId="0" fontId="7" fillId="0" borderId="35" xfId="5" applyFont="1" applyBorder="1" applyAlignment="1" applyProtection="1">
      <alignment vertical="top" wrapText="1"/>
      <protection locked="0"/>
    </xf>
    <xf numFmtId="0" fontId="10" fillId="0" borderId="8" xfId="5" applyFont="1" applyBorder="1" applyAlignment="1">
      <alignment vertical="center" textRotation="255"/>
    </xf>
    <xf numFmtId="0" fontId="10" fillId="0" borderId="0" xfId="5" applyFont="1" applyAlignment="1">
      <alignment vertical="center" textRotation="255"/>
    </xf>
    <xf numFmtId="0" fontId="11" fillId="0" borderId="0" xfId="5" applyFont="1" applyAlignment="1">
      <alignment horizontal="left" vertical="top" wrapText="1"/>
    </xf>
    <xf numFmtId="0" fontId="10" fillId="0" borderId="0" xfId="5" applyFont="1" applyAlignment="1">
      <alignment vertical="top" wrapText="1"/>
    </xf>
    <xf numFmtId="0" fontId="11" fillId="0" borderId="0" xfId="5" applyFont="1" applyAlignment="1">
      <alignment horizontal="left" wrapText="1"/>
    </xf>
    <xf numFmtId="0" fontId="10" fillId="0" borderId="0" xfId="5" applyFont="1" applyAlignment="1">
      <alignment horizontal="left" vertical="center" wrapText="1"/>
    </xf>
    <xf numFmtId="0" fontId="10" fillId="0" borderId="0" xfId="5" applyFont="1" applyAlignment="1">
      <alignment wrapText="1"/>
    </xf>
    <xf numFmtId="0" fontId="4" fillId="0" borderId="21" xfId="1" applyFont="1" applyBorder="1" applyAlignment="1">
      <alignment horizontal="center" vertical="center" shrinkToFit="1"/>
    </xf>
    <xf numFmtId="0" fontId="4" fillId="0" borderId="114" xfId="1" applyFont="1" applyBorder="1" applyAlignment="1">
      <alignment horizontal="center" vertical="center"/>
    </xf>
    <xf numFmtId="40" fontId="4" fillId="0" borderId="180" xfId="1" applyNumberFormat="1" applyFont="1" applyBorder="1" applyAlignment="1">
      <alignment horizontal="center" vertical="center"/>
    </xf>
    <xf numFmtId="0" fontId="4" fillId="0" borderId="181" xfId="1" applyFont="1" applyBorder="1" applyAlignment="1">
      <alignment horizontal="center" vertical="center"/>
    </xf>
    <xf numFmtId="38" fontId="4" fillId="0" borderId="181" xfId="2" applyFont="1" applyBorder="1" applyAlignment="1">
      <alignment horizontal="center" vertical="center"/>
    </xf>
    <xf numFmtId="0" fontId="4" fillId="0" borderId="182" xfId="1" applyFont="1" applyBorder="1" applyAlignment="1">
      <alignment horizontal="left" vertical="center"/>
    </xf>
    <xf numFmtId="40" fontId="4" fillId="0" borderId="6" xfId="2" applyNumberFormat="1" applyFont="1" applyBorder="1" applyAlignment="1">
      <alignment horizontal="center" vertical="center"/>
    </xf>
    <xf numFmtId="0" fontId="7" fillId="0" borderId="21" xfId="5" applyFont="1" applyBorder="1" applyAlignment="1">
      <alignment wrapText="1"/>
    </xf>
    <xf numFmtId="0" fontId="7" fillId="0" borderId="21" xfId="5" applyFont="1" applyBorder="1" applyAlignment="1">
      <alignment vertical="top" wrapText="1"/>
    </xf>
    <xf numFmtId="180" fontId="4" fillId="0" borderId="0" xfId="2" applyNumberFormat="1" applyFont="1" applyFill="1" applyBorder="1" applyAlignment="1">
      <alignment horizontal="center" vertical="center"/>
    </xf>
    <xf numFmtId="38" fontId="4" fillId="0" borderId="0" xfId="2" applyFont="1" applyFill="1" applyBorder="1" applyAlignment="1">
      <alignment horizontal="center" vertical="center"/>
    </xf>
    <xf numFmtId="176" fontId="4" fillId="0" borderId="0" xfId="1" applyNumberFormat="1" applyFont="1" applyAlignment="1">
      <alignment horizontal="center" vertical="center"/>
    </xf>
    <xf numFmtId="0" fontId="4" fillId="0" borderId="1" xfId="1" applyFont="1" applyBorder="1" applyAlignment="1">
      <alignment horizontal="center" vertical="center"/>
    </xf>
    <xf numFmtId="40" fontId="4" fillId="0" borderId="84" xfId="8" applyNumberFormat="1" applyFont="1" applyFill="1" applyBorder="1" applyAlignment="1">
      <alignment horizontal="center" vertical="center"/>
    </xf>
    <xf numFmtId="0" fontId="4" fillId="0" borderId="6" xfId="1" applyFont="1" applyBorder="1" applyAlignment="1">
      <alignment horizontal="left" vertical="center" shrinkToFit="1"/>
    </xf>
    <xf numFmtId="40" fontId="4" fillId="0" borderId="6" xfId="2" applyNumberFormat="1" applyFont="1" applyFill="1" applyBorder="1" applyAlignment="1">
      <alignment horizontal="center" vertical="center"/>
    </xf>
    <xf numFmtId="40" fontId="4" fillId="0" borderId="181" xfId="1" applyNumberFormat="1" applyFont="1" applyBorder="1" applyAlignment="1">
      <alignment horizontal="center" vertical="center"/>
    </xf>
    <xf numFmtId="0" fontId="4" fillId="0" borderId="181" xfId="1" applyFont="1" applyBorder="1" applyAlignment="1">
      <alignment horizontal="center" vertical="center" shrinkToFit="1"/>
    </xf>
    <xf numFmtId="40" fontId="4" fillId="0" borderId="116" xfId="1" applyNumberFormat="1" applyFont="1" applyBorder="1" applyAlignment="1">
      <alignment horizontal="center" vertical="center"/>
    </xf>
    <xf numFmtId="0" fontId="4" fillId="0" borderId="116" xfId="1" applyFont="1" applyBorder="1" applyAlignment="1">
      <alignment horizontal="center" vertical="center" shrinkToFit="1"/>
    </xf>
    <xf numFmtId="38" fontId="4" fillId="0" borderId="116" xfId="1" applyNumberFormat="1" applyFont="1" applyBorder="1" applyAlignment="1">
      <alignment horizontal="center" vertical="center"/>
    </xf>
    <xf numFmtId="0" fontId="2" fillId="0" borderId="21" xfId="1" applyBorder="1" applyAlignment="1">
      <alignment horizontal="center" vertical="center"/>
    </xf>
    <xf numFmtId="0" fontId="4" fillId="0" borderId="18" xfId="1" applyFont="1" applyBorder="1" applyAlignment="1">
      <alignment horizontal="center" vertical="center"/>
    </xf>
    <xf numFmtId="0" fontId="4" fillId="0" borderId="162" xfId="1" applyFont="1" applyBorder="1" applyAlignment="1">
      <alignment horizontal="center" vertical="center"/>
    </xf>
    <xf numFmtId="0" fontId="4" fillId="0" borderId="169" xfId="1" applyFont="1" applyBorder="1" applyAlignment="1">
      <alignment horizontal="center" vertical="center"/>
    </xf>
    <xf numFmtId="0" fontId="4" fillId="0" borderId="144" xfId="1" applyFont="1" applyBorder="1" applyAlignment="1">
      <alignment horizontal="center" vertical="center"/>
    </xf>
    <xf numFmtId="0" fontId="4" fillId="0" borderId="138" xfId="1" applyFont="1" applyBorder="1" applyAlignment="1">
      <alignment horizontal="center" vertical="center"/>
    </xf>
    <xf numFmtId="0" fontId="4" fillId="0" borderId="35" xfId="1" applyFont="1" applyBorder="1" applyAlignment="1">
      <alignment horizontal="center" vertical="center"/>
    </xf>
    <xf numFmtId="0" fontId="4" fillId="0" borderId="3" xfId="1" applyFont="1" applyBorder="1" applyAlignment="1">
      <alignment horizontal="center" vertical="center"/>
    </xf>
    <xf numFmtId="0" fontId="4" fillId="0" borderId="118" xfId="1" applyFont="1" applyBorder="1" applyAlignment="1">
      <alignment horizontal="center" vertical="center"/>
    </xf>
    <xf numFmtId="0" fontId="4" fillId="0" borderId="133" xfId="1" applyFont="1" applyBorder="1" applyAlignment="1">
      <alignment horizontal="center" vertical="center"/>
    </xf>
    <xf numFmtId="0" fontId="4" fillId="0" borderId="55" xfId="1" applyFont="1" applyBorder="1" applyAlignment="1">
      <alignment horizontal="center" vertical="center"/>
    </xf>
    <xf numFmtId="0" fontId="4" fillId="0" borderId="60" xfId="1" applyFont="1" applyBorder="1" applyAlignment="1">
      <alignment horizontal="center" vertical="center"/>
    </xf>
    <xf numFmtId="0" fontId="4" fillId="0" borderId="50" xfId="1" applyFont="1" applyBorder="1" applyAlignment="1">
      <alignment horizontal="center" vertical="center"/>
    </xf>
    <xf numFmtId="0" fontId="4" fillId="0" borderId="19" xfId="1" applyFont="1" applyBorder="1" applyAlignment="1">
      <alignment horizontal="center" vertical="center"/>
    </xf>
    <xf numFmtId="0" fontId="4" fillId="4" borderId="64" xfId="1" applyFont="1" applyFill="1" applyBorder="1" applyAlignment="1">
      <alignment horizontal="center" vertical="center"/>
    </xf>
    <xf numFmtId="0" fontId="4" fillId="4" borderId="62" xfId="1" applyFont="1" applyFill="1" applyBorder="1" applyAlignment="1">
      <alignment horizontal="center" vertical="center"/>
    </xf>
    <xf numFmtId="38" fontId="4" fillId="0" borderId="6" xfId="2" applyFont="1" applyBorder="1" applyAlignment="1">
      <alignment horizontal="center" vertical="center"/>
    </xf>
    <xf numFmtId="0" fontId="4" fillId="0" borderId="170" xfId="1" applyFont="1" applyBorder="1" applyAlignment="1">
      <alignment horizontal="center" vertical="center"/>
    </xf>
    <xf numFmtId="0" fontId="4" fillId="0" borderId="21" xfId="1" applyFont="1" applyBorder="1" applyAlignment="1">
      <alignment horizontal="center" vertical="center"/>
    </xf>
    <xf numFmtId="0" fontId="2" fillId="0" borderId="18" xfId="1" applyBorder="1" applyAlignment="1">
      <alignment horizontal="center" vertical="center"/>
    </xf>
    <xf numFmtId="0" fontId="4" fillId="0" borderId="61" xfId="1" applyFont="1" applyBorder="1" applyAlignment="1">
      <alignment horizontal="center" vertical="center"/>
    </xf>
    <xf numFmtId="0" fontId="4" fillId="0" borderId="87" xfId="1" applyFont="1" applyBorder="1" applyAlignment="1">
      <alignment horizontal="center" vertical="center"/>
    </xf>
    <xf numFmtId="0" fontId="4" fillId="0" borderId="22" xfId="1" applyFont="1" applyBorder="1" applyAlignment="1">
      <alignment horizontal="center" vertical="center"/>
    </xf>
    <xf numFmtId="0" fontId="11" fillId="0" borderId="0" xfId="5" applyFont="1" applyAlignment="1">
      <alignment horizontal="left" vertical="center" wrapText="1"/>
    </xf>
    <xf numFmtId="38" fontId="2" fillId="0" borderId="185" xfId="8" applyFont="1" applyBorder="1" applyAlignment="1">
      <alignment vertical="center"/>
    </xf>
    <xf numFmtId="38" fontId="2" fillId="0" borderId="186" xfId="8" applyFont="1" applyFill="1" applyBorder="1" applyAlignment="1">
      <alignment vertical="center"/>
    </xf>
    <xf numFmtId="38" fontId="2" fillId="0" borderId="140" xfId="8" applyFont="1" applyBorder="1" applyAlignment="1">
      <alignment vertical="center"/>
    </xf>
    <xf numFmtId="38" fontId="2" fillId="0" borderId="75" xfId="8" applyFont="1" applyBorder="1" applyAlignment="1">
      <alignment vertical="center"/>
    </xf>
    <xf numFmtId="0" fontId="29" fillId="0" borderId="0" xfId="5" applyFont="1" applyAlignment="1">
      <alignment horizontal="left" vertical="center" wrapText="1"/>
    </xf>
    <xf numFmtId="0" fontId="13" fillId="0" borderId="0" xfId="5" applyFont="1" applyAlignment="1">
      <alignment wrapText="1"/>
    </xf>
    <xf numFmtId="0" fontId="11" fillId="0" borderId="0" xfId="5" applyFont="1" applyAlignment="1">
      <alignment vertical="center" wrapText="1"/>
    </xf>
    <xf numFmtId="0" fontId="30" fillId="0" borderId="125" xfId="5" quotePrefix="1" applyFont="1" applyBorder="1" applyAlignment="1">
      <alignment horizontal="center" vertical="center"/>
    </xf>
    <xf numFmtId="0" fontId="30" fillId="0" borderId="155" xfId="5" applyFont="1" applyBorder="1" applyAlignment="1">
      <alignment horizontal="center" vertical="center" shrinkToFit="1"/>
    </xf>
    <xf numFmtId="0" fontId="30" fillId="0" borderId="156" xfId="5" applyFont="1" applyBorder="1" applyAlignment="1">
      <alignment horizontal="left" vertical="center" indent="1"/>
    </xf>
    <xf numFmtId="0" fontId="30" fillId="0" borderId="147" xfId="5" quotePrefix="1" applyFont="1" applyBorder="1" applyAlignment="1">
      <alignment horizontal="center" vertical="center"/>
    </xf>
    <xf numFmtId="0" fontId="30" fillId="0" borderId="144" xfId="5" applyFont="1" applyBorder="1" applyAlignment="1">
      <alignment horizontal="center" vertical="center" shrinkToFit="1"/>
    </xf>
    <xf numFmtId="0" fontId="30" fillId="0" borderId="157" xfId="5" applyFont="1" applyBorder="1" applyAlignment="1">
      <alignment horizontal="left" vertical="center" indent="1"/>
    </xf>
    <xf numFmtId="0" fontId="30" fillId="0" borderId="120" xfId="5" quotePrefix="1" applyFont="1" applyBorder="1" applyAlignment="1">
      <alignment horizontal="center" vertical="center"/>
    </xf>
    <xf numFmtId="0" fontId="30" fillId="0" borderId="158" xfId="5" applyFont="1" applyBorder="1" applyAlignment="1">
      <alignment horizontal="center" vertical="center" shrinkToFit="1"/>
    </xf>
    <xf numFmtId="0" fontId="30" fillId="0" borderId="159" xfId="5" applyFont="1" applyBorder="1" applyAlignment="1">
      <alignment horizontal="left" vertical="center" indent="1"/>
    </xf>
    <xf numFmtId="6" fontId="30" fillId="0" borderId="157" xfId="5" applyNumberFormat="1" applyFont="1" applyBorder="1" applyAlignment="1">
      <alignment horizontal="left" vertical="center" indent="1"/>
    </xf>
    <xf numFmtId="0" fontId="32" fillId="0" borderId="158" xfId="5" applyFont="1" applyBorder="1" applyAlignment="1">
      <alignment horizontal="center" vertical="center" wrapText="1" shrinkToFit="1"/>
    </xf>
    <xf numFmtId="49" fontId="30" fillId="0" borderId="157" xfId="5" applyNumberFormat="1" applyFont="1" applyBorder="1" applyAlignment="1">
      <alignment horizontal="left" vertical="center" indent="1"/>
    </xf>
    <xf numFmtId="0" fontId="30" fillId="0" borderId="189" xfId="5" applyFont="1" applyBorder="1" applyAlignment="1">
      <alignment horizontal="left" vertical="center" indent="1"/>
    </xf>
    <xf numFmtId="0" fontId="33" fillId="0" borderId="0" xfId="5" applyFont="1" applyAlignment="1">
      <alignment horizontal="right" vertical="top"/>
    </xf>
    <xf numFmtId="0" fontId="30" fillId="0" borderId="0" xfId="5" applyFont="1" applyAlignment="1">
      <alignment horizontal="center" vertical="center"/>
    </xf>
    <xf numFmtId="0" fontId="30" fillId="0" borderId="0" xfId="5" applyFont="1">
      <alignment vertical="center"/>
    </xf>
    <xf numFmtId="0" fontId="30" fillId="0" borderId="188" xfId="5" quotePrefix="1" applyFont="1" applyBorder="1" applyAlignment="1">
      <alignment horizontal="center" vertical="center"/>
    </xf>
    <xf numFmtId="6" fontId="30" fillId="0" borderId="189" xfId="5" applyNumberFormat="1" applyFont="1" applyBorder="1" applyAlignment="1">
      <alignment horizontal="left" vertical="center" indent="1"/>
    </xf>
    <xf numFmtId="0" fontId="30" fillId="0" borderId="155" xfId="0" applyFont="1" applyBorder="1" applyAlignment="1">
      <alignment horizontal="center" vertical="center" shrinkToFit="1"/>
    </xf>
    <xf numFmtId="0" fontId="30" fillId="0" borderId="144" xfId="0" applyFont="1" applyBorder="1" applyAlignment="1">
      <alignment horizontal="center" vertical="center" shrinkToFit="1"/>
    </xf>
    <xf numFmtId="0" fontId="30" fillId="0" borderId="190" xfId="0" applyFont="1" applyBorder="1" applyAlignment="1">
      <alignment horizontal="center" vertical="center" shrinkToFit="1"/>
    </xf>
    <xf numFmtId="0" fontId="30" fillId="0" borderId="158" xfId="0" applyFont="1" applyBorder="1" applyAlignment="1">
      <alignment horizontal="center" vertical="center" shrinkToFit="1"/>
    </xf>
    <xf numFmtId="0" fontId="34" fillId="0" borderId="190" xfId="0" applyFont="1" applyBorder="1" applyAlignment="1">
      <alignment horizontal="center" vertical="center" shrinkToFit="1"/>
    </xf>
    <xf numFmtId="0" fontId="30" fillId="0" borderId="191" xfId="0" applyFont="1" applyBorder="1" applyAlignment="1">
      <alignment horizontal="center" vertical="center" shrinkToFit="1"/>
    </xf>
    <xf numFmtId="0" fontId="4" fillId="4" borderId="19" xfId="1" applyFont="1" applyFill="1" applyBorder="1" applyAlignment="1">
      <alignment horizontal="center" vertical="center"/>
    </xf>
    <xf numFmtId="0" fontId="33" fillId="0" borderId="0" xfId="0" applyFont="1" applyAlignment="1">
      <alignment horizontal="right" vertical="top"/>
    </xf>
    <xf numFmtId="0" fontId="33" fillId="0" borderId="0" xfId="0" applyFont="1">
      <alignment vertical="center"/>
    </xf>
    <xf numFmtId="0" fontId="30" fillId="0" borderId="156" xfId="5" applyFont="1" applyBorder="1" applyAlignment="1">
      <alignment horizontal="left" vertical="center"/>
    </xf>
    <xf numFmtId="49" fontId="30" fillId="0" borderId="157" xfId="5" applyNumberFormat="1" applyFont="1" applyBorder="1" applyAlignment="1">
      <alignment horizontal="left" vertical="center"/>
    </xf>
    <xf numFmtId="49" fontId="30" fillId="0" borderId="189" xfId="5" applyNumberFormat="1" applyFont="1" applyBorder="1" applyAlignment="1">
      <alignment horizontal="left" vertical="center"/>
    </xf>
    <xf numFmtId="0" fontId="4" fillId="7" borderId="84" xfId="1" applyFont="1" applyFill="1" applyBorder="1" applyAlignment="1">
      <alignment vertical="center"/>
    </xf>
    <xf numFmtId="0" fontId="4" fillId="7" borderId="6" xfId="1" applyFont="1" applyFill="1" applyBorder="1" applyAlignment="1">
      <alignment vertical="center"/>
    </xf>
    <xf numFmtId="0" fontId="4" fillId="7" borderId="85" xfId="1" applyFont="1" applyFill="1" applyBorder="1" applyAlignment="1">
      <alignment vertical="center"/>
    </xf>
    <xf numFmtId="0" fontId="37" fillId="4" borderId="104" xfId="1" applyFont="1" applyFill="1" applyBorder="1" applyAlignment="1">
      <alignment horizontal="center" vertical="center"/>
    </xf>
    <xf numFmtId="0" fontId="37" fillId="4" borderId="10" xfId="1" applyFont="1" applyFill="1" applyBorder="1" applyAlignment="1">
      <alignment horizontal="center" vertical="center"/>
    </xf>
    <xf numFmtId="0" fontId="37" fillId="4" borderId="103" xfId="1" applyFont="1" applyFill="1" applyBorder="1" applyAlignment="1">
      <alignment horizontal="center" vertical="center"/>
    </xf>
    <xf numFmtId="0" fontId="37" fillId="4" borderId="13" xfId="1" applyFont="1" applyFill="1" applyBorder="1" applyAlignment="1">
      <alignment horizontal="center" vertical="center"/>
    </xf>
    <xf numFmtId="0" fontId="37" fillId="4" borderId="111" xfId="1" applyFont="1" applyFill="1" applyBorder="1" applyAlignment="1">
      <alignment horizontal="center" vertical="center"/>
    </xf>
    <xf numFmtId="176" fontId="37" fillId="4" borderId="48" xfId="1" applyNumberFormat="1" applyFont="1" applyFill="1" applyBorder="1" applyAlignment="1">
      <alignment horizontal="center" vertical="center"/>
    </xf>
    <xf numFmtId="176" fontId="37" fillId="4" borderId="28" xfId="1" applyNumberFormat="1" applyFont="1" applyFill="1" applyBorder="1" applyAlignment="1">
      <alignment horizontal="center" vertical="center"/>
    </xf>
    <xf numFmtId="176" fontId="37" fillId="4" borderId="87" xfId="1" applyNumberFormat="1" applyFont="1" applyFill="1" applyBorder="1" applyAlignment="1">
      <alignment horizontal="center" vertical="center"/>
    </xf>
    <xf numFmtId="180" fontId="37" fillId="0" borderId="10" xfId="2" applyNumberFormat="1" applyFont="1" applyBorder="1" applyAlignment="1">
      <alignment horizontal="center" vertical="center"/>
    </xf>
    <xf numFmtId="180" fontId="37" fillId="0" borderId="103" xfId="2" applyNumberFormat="1" applyFont="1" applyBorder="1" applyAlignment="1">
      <alignment horizontal="center" vertical="center"/>
    </xf>
    <xf numFmtId="180" fontId="37" fillId="0" borderId="112" xfId="2" applyNumberFormat="1" applyFont="1" applyBorder="1" applyAlignment="1">
      <alignment horizontal="center" vertical="center"/>
    </xf>
    <xf numFmtId="180" fontId="37" fillId="0" borderId="28" xfId="2" applyNumberFormat="1" applyFont="1" applyBorder="1" applyAlignment="1">
      <alignment horizontal="center" vertical="center"/>
    </xf>
    <xf numFmtId="180" fontId="37" fillId="0" borderId="87" xfId="2" applyNumberFormat="1" applyFont="1" applyBorder="1" applyAlignment="1">
      <alignment horizontal="center" vertical="center"/>
    </xf>
    <xf numFmtId="176" fontId="37" fillId="4" borderId="122" xfId="1" applyNumberFormat="1" applyFont="1" applyFill="1" applyBorder="1" applyAlignment="1">
      <alignment horizontal="center" vertical="center"/>
    </xf>
    <xf numFmtId="176" fontId="37" fillId="4" borderId="72" xfId="1" applyNumberFormat="1" applyFont="1" applyFill="1" applyBorder="1" applyAlignment="1">
      <alignment horizontal="center" vertical="center"/>
    </xf>
    <xf numFmtId="176" fontId="37" fillId="4" borderId="98" xfId="1" applyNumberFormat="1" applyFont="1" applyFill="1" applyBorder="1" applyAlignment="1">
      <alignment horizontal="center" vertical="center"/>
    </xf>
    <xf numFmtId="180" fontId="37" fillId="0" borderId="72" xfId="2" applyNumberFormat="1" applyFont="1" applyBorder="1" applyAlignment="1">
      <alignment horizontal="center" vertical="center"/>
    </xf>
    <xf numFmtId="180" fontId="37" fillId="0" borderId="98" xfId="2" applyNumberFormat="1" applyFont="1" applyBorder="1" applyAlignment="1">
      <alignment horizontal="center" vertical="center"/>
    </xf>
    <xf numFmtId="38" fontId="37" fillId="0" borderId="10" xfId="2" applyFont="1" applyBorder="1" applyAlignment="1">
      <alignment horizontal="center" vertical="center"/>
    </xf>
    <xf numFmtId="38" fontId="37" fillId="0" borderId="103" xfId="2" applyFont="1" applyBorder="1" applyAlignment="1">
      <alignment horizontal="center" vertical="center"/>
    </xf>
    <xf numFmtId="38" fontId="37" fillId="0" borderId="112" xfId="2" applyFont="1" applyBorder="1" applyAlignment="1">
      <alignment horizontal="center" vertical="center"/>
    </xf>
    <xf numFmtId="178" fontId="37" fillId="4" borderId="48" xfId="1" applyNumberFormat="1" applyFont="1" applyFill="1" applyBorder="1" applyAlignment="1">
      <alignment horizontal="center" vertical="center"/>
    </xf>
    <xf numFmtId="38" fontId="37" fillId="0" borderId="28" xfId="2" applyFont="1" applyBorder="1" applyAlignment="1">
      <alignment horizontal="center" vertical="center"/>
    </xf>
    <xf numFmtId="38" fontId="37" fillId="0" borderId="87" xfId="2" applyFont="1" applyBorder="1" applyAlignment="1">
      <alignment horizontal="center" vertical="center"/>
    </xf>
    <xf numFmtId="179" fontId="37" fillId="4" borderId="48" xfId="1" applyNumberFormat="1" applyFont="1" applyFill="1" applyBorder="1" applyAlignment="1">
      <alignment horizontal="center" vertical="center"/>
    </xf>
    <xf numFmtId="180" fontId="37" fillId="6" borderId="10" xfId="2" applyNumberFormat="1" applyFont="1" applyFill="1" applyBorder="1" applyAlignment="1">
      <alignment horizontal="center" vertical="center"/>
    </xf>
    <xf numFmtId="180" fontId="37" fillId="6" borderId="103" xfId="2" applyNumberFormat="1" applyFont="1" applyFill="1" applyBorder="1" applyAlignment="1">
      <alignment horizontal="center" vertical="center"/>
    </xf>
    <xf numFmtId="180" fontId="37" fillId="6" borderId="112" xfId="2" applyNumberFormat="1" applyFont="1" applyFill="1" applyBorder="1" applyAlignment="1">
      <alignment horizontal="center" vertical="center"/>
    </xf>
    <xf numFmtId="176" fontId="37" fillId="4" borderId="60" xfId="1" applyNumberFormat="1" applyFont="1" applyFill="1" applyBorder="1" applyAlignment="1">
      <alignment horizontal="center" vertical="center"/>
    </xf>
    <xf numFmtId="176" fontId="37" fillId="4" borderId="47" xfId="1" applyNumberFormat="1" applyFont="1" applyFill="1" applyBorder="1" applyAlignment="1">
      <alignment horizontal="center" vertical="center"/>
    </xf>
    <xf numFmtId="176" fontId="37" fillId="4" borderId="82" xfId="1" applyNumberFormat="1" applyFont="1" applyFill="1" applyBorder="1" applyAlignment="1">
      <alignment horizontal="center" vertical="center"/>
    </xf>
    <xf numFmtId="180" fontId="37" fillId="6" borderId="47" xfId="2" applyNumberFormat="1" applyFont="1" applyFill="1" applyBorder="1" applyAlignment="1">
      <alignment horizontal="center" vertical="center"/>
    </xf>
    <xf numFmtId="180" fontId="37" fillId="6" borderId="82" xfId="2" applyNumberFormat="1" applyFont="1" applyFill="1" applyBorder="1" applyAlignment="1">
      <alignment horizontal="center" vertical="center"/>
    </xf>
    <xf numFmtId="180" fontId="37" fillId="4" borderId="10" xfId="2" applyNumberFormat="1" applyFont="1" applyFill="1" applyBorder="1" applyAlignment="1">
      <alignment horizontal="center" vertical="center"/>
    </xf>
    <xf numFmtId="180" fontId="37" fillId="4" borderId="103" xfId="2" applyNumberFormat="1" applyFont="1" applyFill="1" applyBorder="1" applyAlignment="1">
      <alignment horizontal="center" vertical="center"/>
    </xf>
    <xf numFmtId="180" fontId="37" fillId="4" borderId="151" xfId="2" applyNumberFormat="1" applyFont="1" applyFill="1" applyBorder="1" applyAlignment="1">
      <alignment horizontal="center" vertical="center"/>
    </xf>
    <xf numFmtId="180" fontId="37" fillId="4" borderId="75" xfId="2" applyNumberFormat="1" applyFont="1" applyFill="1" applyBorder="1" applyAlignment="1">
      <alignment horizontal="center" vertical="center"/>
    </xf>
    <xf numFmtId="180" fontId="37" fillId="4" borderId="73" xfId="2" applyNumberFormat="1" applyFont="1" applyFill="1" applyBorder="1" applyAlignment="1">
      <alignment horizontal="center" vertical="center"/>
    </xf>
    <xf numFmtId="38" fontId="37" fillId="0" borderId="75" xfId="2" applyFont="1" applyFill="1" applyBorder="1" applyAlignment="1">
      <alignment horizontal="center" vertical="center"/>
    </xf>
    <xf numFmtId="38" fontId="37" fillId="0" borderId="73" xfId="2" applyFont="1" applyFill="1" applyBorder="1" applyAlignment="1">
      <alignment horizontal="center" vertical="center"/>
    </xf>
    <xf numFmtId="0" fontId="4" fillId="4" borderId="4"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0" xfId="1" applyFont="1" applyFill="1" applyBorder="1" applyAlignment="1">
      <alignment horizontal="center" vertical="center"/>
    </xf>
    <xf numFmtId="0" fontId="4" fillId="4" borderId="109" xfId="1" applyFont="1" applyFill="1" applyBorder="1" applyAlignment="1">
      <alignment horizontal="center" vertical="center"/>
    </xf>
    <xf numFmtId="0" fontId="4" fillId="4" borderId="181" xfId="1" applyFont="1" applyFill="1" applyBorder="1" applyAlignment="1">
      <alignment horizontal="center" vertical="center"/>
    </xf>
    <xf numFmtId="176" fontId="4" fillId="4" borderId="24" xfId="1" applyNumberFormat="1" applyFont="1" applyFill="1" applyBorder="1" applyAlignment="1">
      <alignment horizontal="center" vertical="center"/>
    </xf>
    <xf numFmtId="180" fontId="4" fillId="4" borderId="16" xfId="2" applyNumberFormat="1" applyFont="1" applyFill="1" applyBorder="1" applyAlignment="1">
      <alignment horizontal="center" vertical="center"/>
    </xf>
    <xf numFmtId="180" fontId="4" fillId="0" borderId="0" xfId="2" applyNumberFormat="1" applyFont="1" applyBorder="1" applyAlignment="1">
      <alignment horizontal="center" vertical="center"/>
    </xf>
    <xf numFmtId="180" fontId="4" fillId="0" borderId="24" xfId="2" applyNumberFormat="1" applyFont="1" applyBorder="1" applyAlignment="1">
      <alignment horizontal="center" vertical="center"/>
    </xf>
    <xf numFmtId="180" fontId="4" fillId="4" borderId="24" xfId="2" applyNumberFormat="1" applyFont="1" applyFill="1" applyBorder="1" applyAlignment="1">
      <alignment horizontal="center" vertical="center"/>
    </xf>
    <xf numFmtId="180" fontId="4" fillId="4" borderId="109" xfId="2" applyNumberFormat="1" applyFont="1" applyFill="1" applyBorder="1" applyAlignment="1">
      <alignment horizontal="center" vertical="center"/>
    </xf>
    <xf numFmtId="38" fontId="4" fillId="0" borderId="24" xfId="2" applyFont="1" applyBorder="1" applyAlignment="1">
      <alignment horizontal="center" vertical="center"/>
    </xf>
    <xf numFmtId="176" fontId="4" fillId="4" borderId="2" xfId="1" applyNumberFormat="1" applyFont="1" applyFill="1" applyBorder="1" applyAlignment="1">
      <alignment horizontal="center" vertical="center"/>
    </xf>
    <xf numFmtId="180" fontId="4" fillId="4" borderId="0" xfId="2" applyNumberFormat="1" applyFont="1" applyFill="1" applyBorder="1" applyAlignment="1">
      <alignment horizontal="center" vertical="center"/>
    </xf>
    <xf numFmtId="0" fontId="37" fillId="7" borderId="193" xfId="1" applyFont="1" applyFill="1" applyBorder="1" applyAlignment="1">
      <alignment horizontal="center" vertical="center"/>
    </xf>
    <xf numFmtId="0" fontId="39" fillId="0" borderId="52" xfId="1" applyFont="1" applyBorder="1" applyAlignment="1">
      <alignment horizontal="center" vertical="center"/>
    </xf>
    <xf numFmtId="0" fontId="39" fillId="0" borderId="45" xfId="1" applyFont="1" applyBorder="1" applyAlignment="1">
      <alignment horizontal="center" vertical="center"/>
    </xf>
    <xf numFmtId="0" fontId="39" fillId="0" borderId="53" xfId="1" applyFont="1" applyBorder="1" applyAlignment="1">
      <alignment horizontal="center" vertical="center"/>
    </xf>
    <xf numFmtId="176" fontId="39" fillId="0" borderId="10" xfId="1" applyNumberFormat="1" applyFont="1" applyBorder="1" applyAlignment="1">
      <alignment horizontal="center" vertical="center"/>
    </xf>
    <xf numFmtId="176" fontId="39" fillId="0" borderId="103" xfId="1" applyNumberFormat="1" applyFont="1" applyBorder="1" applyAlignment="1">
      <alignment horizontal="center" vertical="center"/>
    </xf>
    <xf numFmtId="176" fontId="39" fillId="0" borderId="112" xfId="1" applyNumberFormat="1" applyFont="1" applyBorder="1" applyAlignment="1">
      <alignment horizontal="center" vertical="center"/>
    </xf>
    <xf numFmtId="38" fontId="39" fillId="0" borderId="50" xfId="2" applyFont="1" applyFill="1" applyBorder="1" applyAlignment="1">
      <alignment horizontal="center" vertical="center"/>
    </xf>
    <xf numFmtId="38" fontId="39" fillId="0" borderId="21" xfId="2" applyFont="1" applyFill="1" applyBorder="1" applyAlignment="1">
      <alignment horizontal="center" vertical="center"/>
    </xf>
    <xf numFmtId="38" fontId="39" fillId="0" borderId="62" xfId="2" applyFont="1" applyFill="1" applyBorder="1" applyAlignment="1">
      <alignment horizontal="center" vertical="center"/>
    </xf>
    <xf numFmtId="38" fontId="39" fillId="0" borderId="49" xfId="2" applyFont="1" applyFill="1" applyBorder="1" applyAlignment="1">
      <alignment horizontal="center" vertical="center"/>
    </xf>
    <xf numFmtId="176" fontId="39" fillId="0" borderId="28" xfId="1" applyNumberFormat="1" applyFont="1" applyBorder="1" applyAlignment="1">
      <alignment horizontal="center" vertical="center"/>
    </xf>
    <xf numFmtId="176" fontId="39" fillId="0" borderId="87" xfId="1" applyNumberFormat="1" applyFont="1" applyBorder="1" applyAlignment="1">
      <alignment horizontal="center" vertical="center"/>
    </xf>
    <xf numFmtId="180" fontId="39" fillId="0" borderId="28" xfId="2" applyNumberFormat="1" applyFont="1" applyBorder="1" applyAlignment="1">
      <alignment horizontal="center" vertical="center"/>
    </xf>
    <xf numFmtId="180" fontId="39" fillId="0" borderId="87" xfId="2" applyNumberFormat="1" applyFont="1" applyBorder="1" applyAlignment="1">
      <alignment horizontal="center" vertical="center"/>
    </xf>
    <xf numFmtId="180" fontId="39" fillId="0" borderId="10" xfId="2" applyNumberFormat="1" applyFont="1" applyBorder="1" applyAlignment="1">
      <alignment horizontal="center" vertical="center"/>
    </xf>
    <xf numFmtId="180" fontId="39" fillId="0" borderId="103" xfId="2" applyNumberFormat="1" applyFont="1" applyBorder="1" applyAlignment="1">
      <alignment horizontal="center" vertical="center"/>
    </xf>
    <xf numFmtId="180" fontId="39" fillId="0" borderId="112" xfId="2" applyNumberFormat="1" applyFont="1" applyBorder="1" applyAlignment="1">
      <alignment horizontal="center" vertical="center"/>
    </xf>
    <xf numFmtId="0" fontId="11" fillId="0" borderId="0" xfId="5" applyFont="1" applyAlignment="1">
      <alignment vertical="top"/>
    </xf>
    <xf numFmtId="0" fontId="11" fillId="0" borderId="0" xfId="5" applyFont="1" applyAlignment="1">
      <alignment horizontal="left" vertical="center" wrapText="1"/>
    </xf>
    <xf numFmtId="0" fontId="10" fillId="0" borderId="0" xfId="5" applyFont="1" applyAlignment="1">
      <alignment vertical="top" wrapText="1"/>
    </xf>
    <xf numFmtId="0" fontId="11" fillId="0" borderId="0" xfId="5" applyFont="1" applyAlignment="1">
      <alignment vertical="top" wrapText="1"/>
    </xf>
    <xf numFmtId="0" fontId="13" fillId="0" borderId="0" xfId="5" applyFont="1" applyAlignment="1" applyProtection="1">
      <alignment horizontal="center"/>
      <protection locked="0"/>
    </xf>
    <xf numFmtId="0" fontId="10" fillId="0" borderId="28" xfId="1" applyFont="1" applyBorder="1" applyAlignment="1">
      <alignment horizontal="center" vertical="center" wrapText="1"/>
    </xf>
    <xf numFmtId="0" fontId="10" fillId="0" borderId="21" xfId="1" applyFont="1" applyBorder="1" applyAlignment="1">
      <alignment horizontal="left" vertical="top" wrapText="1"/>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right" vertical="center"/>
    </xf>
    <xf numFmtId="0" fontId="2" fillId="0" borderId="55"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8" xfId="1" applyFont="1" applyBorder="1" applyAlignment="1">
      <alignment horizontal="center" vertical="center" wrapText="1"/>
    </xf>
    <xf numFmtId="0" fontId="2" fillId="10" borderId="21" xfId="1" applyFont="1" applyFill="1" applyBorder="1" applyAlignment="1">
      <alignment horizontal="center" vertical="center"/>
    </xf>
    <xf numFmtId="38" fontId="41" fillId="0" borderId="22" xfId="2" applyFont="1" applyFill="1" applyBorder="1" applyAlignment="1">
      <alignment horizontal="center" vertical="center"/>
    </xf>
    <xf numFmtId="0" fontId="2" fillId="0" borderId="163" xfId="1" applyFont="1" applyBorder="1" applyAlignment="1">
      <alignment horizontal="center" vertical="center"/>
    </xf>
    <xf numFmtId="38" fontId="41" fillId="0" borderId="22" xfId="2" applyFont="1" applyBorder="1" applyAlignment="1">
      <alignment horizontal="center" vertical="center"/>
    </xf>
    <xf numFmtId="0" fontId="2" fillId="0" borderId="164" xfId="1" applyFont="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176" fontId="2" fillId="0" borderId="22" xfId="1" applyNumberFormat="1" applyFont="1" applyBorder="1" applyAlignment="1">
      <alignment horizontal="center" vertical="center"/>
    </xf>
    <xf numFmtId="176" fontId="2" fillId="0" borderId="21" xfId="1" applyNumberFormat="1" applyFont="1" applyBorder="1" applyAlignment="1">
      <alignment horizontal="center" vertical="center"/>
    </xf>
    <xf numFmtId="0" fontId="2" fillId="10" borderId="176" xfId="1" applyFont="1" applyFill="1" applyBorder="1" applyAlignment="1">
      <alignment horizontal="center" vertical="center"/>
    </xf>
    <xf numFmtId="38" fontId="41" fillId="0" borderId="177" xfId="2" applyFont="1" applyFill="1" applyBorder="1" applyAlignment="1">
      <alignment horizontal="center" vertical="center"/>
    </xf>
    <xf numFmtId="0" fontId="2" fillId="0" borderId="177" xfId="1" applyFont="1" applyBorder="1" applyAlignment="1">
      <alignment horizontal="center" vertical="center"/>
    </xf>
    <xf numFmtId="38" fontId="41" fillId="0" borderId="177" xfId="2" applyFont="1" applyBorder="1" applyAlignment="1">
      <alignment horizontal="center" vertical="center"/>
    </xf>
    <xf numFmtId="0" fontId="2" fillId="0" borderId="178" xfId="1" applyFont="1" applyBorder="1" applyAlignment="1">
      <alignment horizontal="center" vertical="center"/>
    </xf>
    <xf numFmtId="0" fontId="11" fillId="0" borderId="0" xfId="5" applyFont="1" applyAlignment="1">
      <alignment horizontal="left" vertical="top" wrapText="1"/>
    </xf>
    <xf numFmtId="0" fontId="10" fillId="0" borderId="22" xfId="5" applyFont="1" applyBorder="1" applyAlignment="1">
      <alignment horizontal="left" vertical="center"/>
    </xf>
    <xf numFmtId="0" fontId="10" fillId="0" borderId="19" xfId="5" applyFont="1" applyBorder="1" applyAlignment="1">
      <alignment horizontal="left" vertical="center"/>
    </xf>
    <xf numFmtId="0" fontId="10" fillId="0" borderId="18" xfId="5" applyFont="1" applyBorder="1" applyAlignment="1">
      <alignment horizontal="left" vertical="center"/>
    </xf>
    <xf numFmtId="0" fontId="10" fillId="0" borderId="22" xfId="5" applyFont="1" applyBorder="1" applyAlignment="1" applyProtection="1">
      <alignment horizontal="left" vertical="center" wrapText="1"/>
      <protection locked="0"/>
    </xf>
    <xf numFmtId="0" fontId="10" fillId="0" borderId="19" xfId="5" applyFont="1" applyBorder="1" applyAlignment="1" applyProtection="1">
      <alignment horizontal="left" vertical="center" wrapText="1"/>
      <protection locked="0"/>
    </xf>
    <xf numFmtId="0" fontId="10" fillId="0" borderId="18" xfId="5" applyFont="1" applyBorder="1" applyAlignment="1" applyProtection="1">
      <alignment horizontal="left" vertical="center" wrapText="1"/>
      <protection locked="0"/>
    </xf>
    <xf numFmtId="0" fontId="10" fillId="0" borderId="0" xfId="5" applyFont="1" applyAlignment="1">
      <alignment horizontal="left"/>
    </xf>
    <xf numFmtId="0" fontId="12" fillId="0" borderId="0" xfId="5" applyFont="1" applyAlignment="1">
      <alignment horizontal="center" wrapText="1"/>
    </xf>
    <xf numFmtId="0" fontId="10" fillId="0" borderId="0" xfId="5" applyFont="1" applyAlignment="1">
      <alignment vertical="top" wrapText="1"/>
    </xf>
    <xf numFmtId="0" fontId="11" fillId="0" borderId="0" xfId="5" applyFont="1" applyAlignment="1">
      <alignment horizontal="center" vertical="center" wrapText="1"/>
    </xf>
    <xf numFmtId="0" fontId="11" fillId="0" borderId="0" xfId="5" applyFont="1" applyAlignment="1">
      <alignment vertical="top" wrapText="1"/>
    </xf>
    <xf numFmtId="0" fontId="11" fillId="0" borderId="0" xfId="5" applyFont="1" applyAlignment="1">
      <alignment vertical="top"/>
    </xf>
    <xf numFmtId="0" fontId="10" fillId="2" borderId="37" xfId="5" applyFont="1" applyFill="1" applyBorder="1" applyAlignment="1">
      <alignment horizontal="center" vertical="top" textRotation="255"/>
    </xf>
    <xf numFmtId="0" fontId="10" fillId="0" borderId="34" xfId="5" applyFont="1" applyBorder="1" applyAlignment="1">
      <alignment horizontal="center" vertical="center" textRotation="255"/>
    </xf>
    <xf numFmtId="0" fontId="10" fillId="0" borderId="35" xfId="5" applyFont="1" applyBorder="1" applyAlignment="1">
      <alignment horizontal="center" vertical="center" textRotation="255"/>
    </xf>
    <xf numFmtId="0" fontId="10" fillId="0" borderId="36" xfId="5" applyFont="1" applyBorder="1" applyAlignment="1">
      <alignment horizontal="center" vertical="center" textRotation="255"/>
    </xf>
    <xf numFmtId="0" fontId="10" fillId="0" borderId="8" xfId="5" applyFont="1" applyBorder="1" applyAlignment="1">
      <alignment horizontal="center" vertical="center" textRotation="255"/>
    </xf>
    <xf numFmtId="0" fontId="10" fillId="0" borderId="29" xfId="5" applyFont="1" applyBorder="1" applyAlignment="1">
      <alignment horizontal="center" vertical="center" textRotation="255"/>
    </xf>
    <xf numFmtId="0" fontId="10" fillId="0" borderId="27" xfId="5" applyFont="1" applyBorder="1" applyAlignment="1">
      <alignment horizontal="center" vertical="center" textRotation="255"/>
    </xf>
    <xf numFmtId="0" fontId="11" fillId="0" borderId="0" xfId="5" applyFont="1" applyAlignment="1">
      <alignment horizontal="left" vertical="center" wrapText="1"/>
    </xf>
    <xf numFmtId="0" fontId="10" fillId="0" borderId="0" xfId="5" applyFont="1" applyAlignment="1" applyProtection="1">
      <alignment horizontal="right"/>
      <protection locked="0"/>
    </xf>
    <xf numFmtId="0" fontId="10" fillId="0" borderId="0" xfId="5" applyFont="1" applyAlignment="1">
      <alignment vertical="center" wrapText="1"/>
    </xf>
    <xf numFmtId="0" fontId="11" fillId="0" borderId="110" xfId="5" applyFont="1" applyBorder="1" applyAlignment="1">
      <alignment horizontal="center" vertical="center" wrapText="1"/>
    </xf>
    <xf numFmtId="0" fontId="11" fillId="0" borderId="179" xfId="5" applyFont="1" applyBorder="1" applyAlignment="1">
      <alignment horizontal="center" vertical="center" wrapText="1"/>
    </xf>
    <xf numFmtId="0" fontId="11" fillId="0" borderId="147" xfId="5" applyFont="1" applyBorder="1" applyAlignment="1">
      <alignment horizontal="center" vertical="center" wrapText="1"/>
    </xf>
    <xf numFmtId="0" fontId="11" fillId="0" borderId="144" xfId="5" applyFont="1" applyBorder="1" applyAlignment="1">
      <alignment horizontal="center" vertical="center" wrapText="1"/>
    </xf>
    <xf numFmtId="0" fontId="11" fillId="0" borderId="120" xfId="5" applyFont="1" applyBorder="1" applyAlignment="1">
      <alignment horizontal="center" vertical="center" wrapText="1"/>
    </xf>
    <xf numFmtId="0" fontId="11" fillId="0" borderId="158" xfId="5" applyFont="1" applyBorder="1" applyAlignment="1">
      <alignment horizontal="center" vertical="center" wrapText="1"/>
    </xf>
    <xf numFmtId="0" fontId="11" fillId="0" borderId="123" xfId="5" applyFont="1" applyBorder="1" applyAlignment="1">
      <alignment horizontal="center" vertical="center" wrapText="1"/>
    </xf>
    <xf numFmtId="0" fontId="11" fillId="0" borderId="160" xfId="5" applyFont="1" applyBorder="1" applyAlignment="1">
      <alignment horizontal="center" vertical="center" wrapText="1"/>
    </xf>
    <xf numFmtId="0" fontId="11" fillId="0" borderId="183" xfId="5" applyFont="1" applyBorder="1" applyAlignment="1">
      <alignment horizontal="center" vertical="center" wrapText="1"/>
    </xf>
    <xf numFmtId="0" fontId="29" fillId="0" borderId="179" xfId="5" applyFont="1" applyBorder="1" applyAlignment="1">
      <alignment horizontal="center" vertical="center" wrapText="1"/>
    </xf>
    <xf numFmtId="0" fontId="29" fillId="0" borderId="187" xfId="5" applyFont="1" applyBorder="1" applyAlignment="1">
      <alignment horizontal="center" vertical="center" wrapText="1"/>
    </xf>
    <xf numFmtId="0" fontId="29" fillId="0" borderId="144" xfId="5" applyFont="1" applyBorder="1" applyAlignment="1">
      <alignment horizontal="center" vertical="center" wrapText="1"/>
    </xf>
    <xf numFmtId="0" fontId="29" fillId="0" borderId="157" xfId="5" applyFont="1" applyBorder="1" applyAlignment="1">
      <alignment horizontal="center" vertical="center" wrapText="1"/>
    </xf>
    <xf numFmtId="0" fontId="29" fillId="0" borderId="158" xfId="5" applyFont="1" applyBorder="1" applyAlignment="1">
      <alignment horizontal="center" vertical="center" wrapText="1"/>
    </xf>
    <xf numFmtId="0" fontId="29" fillId="0" borderId="159" xfId="5" applyFont="1" applyBorder="1" applyAlignment="1">
      <alignment horizontal="center" vertical="center" wrapText="1"/>
    </xf>
    <xf numFmtId="0" fontId="13" fillId="0" borderId="0" xfId="5" applyFont="1" applyAlignment="1">
      <alignment horizontal="left" vertical="center" wrapText="1"/>
    </xf>
    <xf numFmtId="0" fontId="10" fillId="0" borderId="144" xfId="5" applyFont="1" applyBorder="1" applyAlignment="1" applyProtection="1">
      <alignment vertical="center" wrapText="1"/>
      <protection locked="0"/>
    </xf>
    <xf numFmtId="0" fontId="10" fillId="0" borderId="157" xfId="5" applyFont="1" applyBorder="1" applyAlignment="1" applyProtection="1">
      <alignment vertical="center" wrapText="1"/>
      <protection locked="0"/>
    </xf>
    <xf numFmtId="0" fontId="10" fillId="0" borderId="147" xfId="5" applyFont="1" applyBorder="1">
      <alignment vertical="center"/>
    </xf>
    <xf numFmtId="0" fontId="10" fillId="0" borderId="144" xfId="5" applyFont="1" applyBorder="1">
      <alignment vertical="center"/>
    </xf>
    <xf numFmtId="0" fontId="11" fillId="0" borderId="160" xfId="5" applyFont="1" applyBorder="1" applyAlignment="1">
      <alignment horizontal="center" wrapText="1"/>
    </xf>
    <xf numFmtId="0" fontId="11" fillId="0" borderId="183" xfId="5" applyFont="1" applyBorder="1" applyAlignment="1">
      <alignment horizontal="center" wrapText="1"/>
    </xf>
    <xf numFmtId="0" fontId="10" fillId="2" borderId="0" xfId="5" applyFont="1" applyFill="1" applyAlignment="1">
      <alignment horizontal="center" textRotation="255"/>
    </xf>
    <xf numFmtId="0" fontId="13" fillId="0" borderId="0" xfId="5" applyFont="1" applyAlignment="1" applyProtection="1">
      <alignment horizontal="center"/>
      <protection locked="0"/>
    </xf>
    <xf numFmtId="0" fontId="15" fillId="0" borderId="0" xfId="5" applyFont="1" applyAlignment="1">
      <alignment horizontal="center"/>
    </xf>
    <xf numFmtId="0" fontId="13" fillId="0" borderId="0" xfId="5" applyFont="1" applyAlignment="1">
      <alignment horizontal="center" wrapText="1"/>
    </xf>
    <xf numFmtId="0" fontId="10" fillId="0" borderId="125" xfId="5" applyFont="1" applyBorder="1">
      <alignment vertical="center"/>
    </xf>
    <xf numFmtId="0" fontId="10" fillId="0" borderId="155" xfId="5" applyFont="1" applyBorder="1">
      <alignment vertical="center"/>
    </xf>
    <xf numFmtId="0" fontId="10" fillId="0" borderId="155" xfId="5" applyFont="1" applyBorder="1" applyAlignment="1" applyProtection="1">
      <alignment vertical="center" wrapText="1"/>
      <protection locked="0"/>
    </xf>
    <xf numFmtId="0" fontId="10" fillId="0" borderId="156" xfId="5" applyFont="1" applyBorder="1" applyAlignment="1" applyProtection="1">
      <alignment vertical="center" wrapText="1"/>
      <protection locked="0"/>
    </xf>
    <xf numFmtId="0" fontId="11" fillId="0" borderId="147" xfId="5" applyFont="1" applyBorder="1" applyAlignment="1">
      <alignment horizontal="left" vertical="center" wrapText="1"/>
    </xf>
    <xf numFmtId="0" fontId="11" fillId="0" borderId="144" xfId="5" applyFont="1" applyBorder="1" applyAlignment="1">
      <alignment horizontal="left" vertical="center"/>
    </xf>
    <xf numFmtId="0" fontId="10" fillId="0" borderId="147" xfId="5" applyFont="1" applyBorder="1" applyAlignment="1">
      <alignment vertical="center" wrapText="1"/>
    </xf>
    <xf numFmtId="0" fontId="10" fillId="0" borderId="144" xfId="5" applyFont="1" applyBorder="1" applyAlignment="1">
      <alignment vertical="center" wrapText="1"/>
    </xf>
    <xf numFmtId="0" fontId="10" fillId="0" borderId="120" xfId="5" applyFont="1" applyBorder="1">
      <alignment vertical="center"/>
    </xf>
    <xf numFmtId="0" fontId="10" fillId="0" borderId="158" xfId="5" applyFont="1" applyBorder="1">
      <alignment vertical="center"/>
    </xf>
    <xf numFmtId="0" fontId="10" fillId="0" borderId="158" xfId="5" applyFont="1" applyBorder="1" applyAlignment="1" applyProtection="1">
      <alignment vertical="center" wrapText="1"/>
      <protection locked="0"/>
    </xf>
    <xf numFmtId="0" fontId="10" fillId="0" borderId="159" xfId="5" applyFont="1" applyBorder="1" applyAlignment="1" applyProtection="1">
      <alignment vertical="center" wrapText="1"/>
      <protection locked="0"/>
    </xf>
    <xf numFmtId="0" fontId="11" fillId="0" borderId="36" xfId="5" applyFont="1" applyBorder="1" applyAlignment="1">
      <alignment horizontal="left" wrapText="1"/>
    </xf>
    <xf numFmtId="0" fontId="40" fillId="0" borderId="0" xfId="0" applyFont="1" applyAlignment="1"/>
    <xf numFmtId="0" fontId="25" fillId="0" borderId="160" xfId="5" applyFont="1" applyBorder="1" applyAlignment="1">
      <alignment horizontal="left" vertical="center" wrapText="1"/>
    </xf>
    <xf numFmtId="49" fontId="11" fillId="0" borderId="123" xfId="5" applyNumberFormat="1" applyFont="1" applyBorder="1" applyAlignment="1">
      <alignment horizontal="center" vertical="center" shrinkToFit="1"/>
    </xf>
    <xf numFmtId="49" fontId="11" fillId="0" borderId="160" xfId="5" applyNumberFormat="1" applyFont="1" applyBorder="1" applyAlignment="1">
      <alignment horizontal="center" vertical="center" shrinkToFit="1"/>
    </xf>
    <xf numFmtId="0" fontId="11" fillId="0" borderId="160" xfId="5" applyFont="1" applyBorder="1" applyAlignment="1">
      <alignment horizontal="left" vertical="center" shrinkToFit="1"/>
    </xf>
    <xf numFmtId="0" fontId="11" fillId="0" borderId="123" xfId="5" applyFont="1" applyBorder="1" applyAlignment="1">
      <alignment horizontal="center" vertical="center" shrinkToFit="1"/>
    </xf>
    <xf numFmtId="0" fontId="10" fillId="0" borderId="22" xfId="1" applyFont="1" applyBorder="1" applyAlignment="1">
      <alignment horizontal="left" vertical="center"/>
    </xf>
    <xf numFmtId="0" fontId="10" fillId="0" borderId="19" xfId="1" applyFont="1" applyBorder="1" applyAlignment="1">
      <alignment horizontal="left" vertical="center"/>
    </xf>
    <xf numFmtId="0" fontId="10" fillId="0" borderId="18" xfId="1" applyFont="1" applyBorder="1" applyAlignment="1">
      <alignment horizontal="left" vertical="center"/>
    </xf>
    <xf numFmtId="0" fontId="11" fillId="0" borderId="16" xfId="1" applyFont="1" applyBorder="1" applyAlignment="1">
      <alignment horizontal="left" vertical="top" wrapText="1"/>
    </xf>
    <xf numFmtId="0" fontId="10" fillId="0" borderId="0" xfId="1" applyFont="1" applyAlignment="1">
      <alignment horizontal="center" vertical="top" textRotation="255"/>
    </xf>
    <xf numFmtId="0" fontId="17" fillId="0" borderId="0" xfId="1" applyFont="1" applyAlignment="1">
      <alignment horizontal="center" vertical="top"/>
    </xf>
    <xf numFmtId="0" fontId="10" fillId="0" borderId="24" xfId="1" applyFont="1" applyBorder="1" applyAlignment="1">
      <alignment horizontal="left" vertical="top" wrapText="1"/>
    </xf>
    <xf numFmtId="0" fontId="10" fillId="0" borderId="45"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28" xfId="1" applyFont="1" applyBorder="1" applyAlignment="1">
      <alignment horizontal="center" vertical="center" wrapText="1"/>
    </xf>
    <xf numFmtId="0" fontId="33" fillId="0" borderId="0" xfId="5" applyFont="1" applyAlignment="1">
      <alignment vertical="top" wrapText="1"/>
    </xf>
    <xf numFmtId="0" fontId="33" fillId="0" borderId="0" xfId="5" applyFont="1" applyAlignment="1">
      <alignment vertical="top"/>
    </xf>
    <xf numFmtId="0" fontId="30" fillId="0" borderId="19" xfId="5" applyFont="1" applyBorder="1" applyAlignment="1"/>
    <xf numFmtId="0" fontId="30" fillId="0" borderId="19" xfId="5" quotePrefix="1" applyFont="1" applyBorder="1" applyAlignment="1"/>
    <xf numFmtId="0" fontId="31" fillId="0" borderId="0" xfId="5" applyFont="1" applyAlignment="1">
      <alignment horizontal="center" vertical="center"/>
    </xf>
    <xf numFmtId="0" fontId="30" fillId="0" borderId="24" xfId="5" applyFont="1" applyBorder="1" applyAlignment="1"/>
    <xf numFmtId="0" fontId="33" fillId="0" borderId="0" xfId="0" applyFont="1" applyAlignment="1">
      <alignment vertical="top" wrapText="1"/>
    </xf>
    <xf numFmtId="0" fontId="30" fillId="0" borderId="188" xfId="5" quotePrefix="1" applyFont="1" applyBorder="1" applyAlignment="1">
      <alignment horizontal="center" vertical="center"/>
    </xf>
    <xf numFmtId="0" fontId="30" fillId="0" borderId="117" xfId="5" quotePrefix="1" applyFont="1" applyBorder="1" applyAlignment="1">
      <alignment horizontal="center" vertical="center"/>
    </xf>
    <xf numFmtId="49" fontId="30" fillId="0" borderId="189" xfId="5" applyNumberFormat="1" applyFont="1" applyBorder="1" applyAlignment="1">
      <alignment horizontal="left" vertical="center"/>
    </xf>
    <xf numFmtId="49" fontId="30" fillId="0" borderId="192" xfId="5" applyNumberFormat="1" applyFont="1" applyBorder="1" applyAlignment="1">
      <alignment horizontal="left"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1" xfId="1" applyFont="1" applyBorder="1" applyAlignment="1">
      <alignment horizontal="center" vertical="center"/>
    </xf>
    <xf numFmtId="0" fontId="2" fillId="0" borderId="45" xfId="1" applyFont="1" applyBorder="1" applyAlignment="1">
      <alignment horizontal="center" vertical="center"/>
    </xf>
    <xf numFmtId="0" fontId="2" fillId="0" borderId="53" xfId="1" applyFont="1" applyBorder="1" applyAlignment="1">
      <alignment horizontal="center" vertical="center"/>
    </xf>
    <xf numFmtId="0" fontId="2" fillId="0" borderId="56" xfId="1" applyFont="1" applyBorder="1" applyAlignment="1">
      <alignment horizontal="center" vertical="center"/>
    </xf>
    <xf numFmtId="0" fontId="2" fillId="11" borderId="64" xfId="1" applyFont="1" applyFill="1" applyBorder="1" applyAlignment="1">
      <alignment horizontal="center" vertical="center"/>
    </xf>
    <xf numFmtId="0" fontId="2" fillId="11" borderId="19" xfId="1" applyFont="1" applyFill="1" applyBorder="1" applyAlignment="1">
      <alignment horizontal="center" vertical="center"/>
    </xf>
    <xf numFmtId="0" fontId="2" fillId="11" borderId="62" xfId="1" applyFont="1" applyFill="1" applyBorder="1" applyAlignment="1">
      <alignment horizontal="center" vertical="center"/>
    </xf>
    <xf numFmtId="0" fontId="2" fillId="0" borderId="63" xfId="1" applyFont="1" applyBorder="1" applyAlignment="1">
      <alignment horizontal="center" vertical="center"/>
    </xf>
    <xf numFmtId="0" fontId="2" fillId="0" borderId="16" xfId="1" applyFont="1" applyBorder="1" applyAlignment="1">
      <alignment horizontal="center" vertical="center"/>
    </xf>
    <xf numFmtId="0" fontId="2" fillId="0" borderId="35" xfId="1" applyFont="1" applyBorder="1" applyAlignment="1">
      <alignment horizontal="center" vertical="center"/>
    </xf>
    <xf numFmtId="0" fontId="2" fillId="0" borderId="52"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62"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8" xfId="1" applyFont="1" applyBorder="1" applyAlignment="1">
      <alignment horizontal="center" vertical="center" wrapText="1"/>
    </xf>
    <xf numFmtId="38" fontId="41" fillId="0" borderId="45" xfId="2" applyFont="1" applyBorder="1" applyAlignment="1">
      <alignment horizontal="center" vertical="center"/>
    </xf>
    <xf numFmtId="38" fontId="41" fillId="0" borderId="28" xfId="2" applyFont="1" applyBorder="1" applyAlignment="1">
      <alignment horizontal="center" vertical="center"/>
    </xf>
    <xf numFmtId="177" fontId="2" fillId="10" borderId="53" xfId="1" applyNumberFormat="1" applyFont="1" applyFill="1" applyBorder="1" applyAlignment="1">
      <alignment horizontal="center" vertical="center"/>
    </xf>
    <xf numFmtId="177" fontId="2" fillId="10" borderId="51" xfId="1" applyNumberFormat="1" applyFont="1" applyFill="1" applyBorder="1" applyAlignment="1">
      <alignment horizontal="center" vertical="center"/>
    </xf>
    <xf numFmtId="38" fontId="41" fillId="0" borderId="50" xfId="2" applyFont="1" applyFill="1" applyBorder="1" applyAlignment="1">
      <alignment horizontal="center" vertical="center"/>
    </xf>
    <xf numFmtId="38" fontId="41" fillId="10" borderId="21" xfId="2" applyFont="1" applyFill="1" applyBorder="1" applyAlignment="1">
      <alignment horizontal="center" vertical="center"/>
    </xf>
    <xf numFmtId="38" fontId="41" fillId="3" borderId="50" xfId="2" applyFont="1" applyFill="1" applyBorder="1" applyAlignment="1">
      <alignment horizontal="center" vertical="center"/>
    </xf>
    <xf numFmtId="38" fontId="41" fillId="0" borderId="18" xfId="2" applyFont="1" applyBorder="1" applyAlignment="1">
      <alignment horizontal="center" vertical="center"/>
    </xf>
    <xf numFmtId="0" fontId="38" fillId="0" borderId="45" xfId="1" applyFont="1" applyBorder="1" applyAlignment="1">
      <alignment horizontal="center" vertical="center" wrapText="1"/>
    </xf>
    <xf numFmtId="0" fontId="38" fillId="0" borderId="47" xfId="1" applyFont="1" applyBorder="1" applyAlignment="1">
      <alignment horizontal="center" vertical="center" wrapText="1"/>
    </xf>
    <xf numFmtId="0" fontId="39" fillId="0" borderId="45" xfId="1" applyFont="1" applyBorder="1" applyAlignment="1">
      <alignment horizontal="center" vertical="center" wrapText="1" shrinkToFit="1"/>
    </xf>
    <xf numFmtId="0" fontId="39" fillId="0" borderId="47" xfId="1" applyFont="1" applyBorder="1" applyAlignment="1">
      <alignment horizontal="center" vertical="center" shrinkToFit="1"/>
    </xf>
    <xf numFmtId="0" fontId="2" fillId="0" borderId="45" xfId="1" applyBorder="1" applyAlignment="1">
      <alignment horizontal="center" vertical="center" wrapText="1"/>
    </xf>
    <xf numFmtId="0" fontId="2" fillId="0" borderId="47" xfId="1" applyBorder="1" applyAlignment="1">
      <alignment horizontal="center" vertical="center" wrapText="1"/>
    </xf>
    <xf numFmtId="0" fontId="2" fillId="0" borderId="21" xfId="1" applyBorder="1" applyAlignment="1">
      <alignment horizontal="center" vertical="center" wrapText="1"/>
    </xf>
    <xf numFmtId="0" fontId="2" fillId="0" borderId="21" xfId="1" applyBorder="1" applyAlignment="1">
      <alignment horizontal="center" vertical="center"/>
    </xf>
    <xf numFmtId="0" fontId="2" fillId="0" borderId="43" xfId="1" applyBorder="1" applyAlignment="1">
      <alignment horizontal="center" vertical="center"/>
    </xf>
    <xf numFmtId="0" fontId="2" fillId="0" borderId="34" xfId="1" applyBorder="1" applyAlignment="1">
      <alignment horizontal="center" vertical="center"/>
    </xf>
    <xf numFmtId="0" fontId="2" fillId="0" borderId="36"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0" borderId="56" xfId="1" applyBorder="1" applyAlignment="1">
      <alignment horizontal="center" vertical="center"/>
    </xf>
    <xf numFmtId="0" fontId="2" fillId="0" borderId="61" xfId="1" applyBorder="1" applyAlignment="1">
      <alignment horizontal="center" vertical="center"/>
    </xf>
    <xf numFmtId="0" fontId="2" fillId="0" borderId="145" xfId="1" applyBorder="1" applyAlignment="1">
      <alignment horizontal="center" vertical="center"/>
    </xf>
    <xf numFmtId="0" fontId="2" fillId="0" borderId="50" xfId="1" applyBorder="1" applyAlignment="1">
      <alignment horizontal="center" vertical="center"/>
    </xf>
    <xf numFmtId="0" fontId="2" fillId="0" borderId="52" xfId="1" applyBorder="1" applyAlignment="1">
      <alignment horizontal="center" vertical="center"/>
    </xf>
    <xf numFmtId="0" fontId="2" fillId="0" borderId="60" xfId="1" applyBorder="1" applyAlignment="1">
      <alignment horizontal="center" vertical="center"/>
    </xf>
    <xf numFmtId="0" fontId="2" fillId="0" borderId="53" xfId="1" applyBorder="1" applyAlignment="1">
      <alignment horizontal="center" vertical="center" wrapText="1"/>
    </xf>
    <xf numFmtId="0" fontId="2" fillId="0" borderId="61" xfId="1" applyBorder="1" applyAlignment="1">
      <alignment horizontal="center" vertical="center" wrapText="1"/>
    </xf>
    <xf numFmtId="38" fontId="2" fillId="0" borderId="66" xfId="2" applyFont="1" applyBorder="1" applyAlignment="1">
      <alignment horizontal="center" vertical="center"/>
    </xf>
    <xf numFmtId="177" fontId="2" fillId="10" borderId="161" xfId="1" applyNumberFormat="1" applyFill="1" applyBorder="1" applyAlignment="1">
      <alignment horizontal="center" vertical="center"/>
    </xf>
    <xf numFmtId="177" fontId="2" fillId="10" borderId="61" xfId="1" applyNumberFormat="1" applyFill="1" applyBorder="1" applyAlignment="1">
      <alignment horizontal="center" vertical="center"/>
    </xf>
    <xf numFmtId="0" fontId="2" fillId="0" borderId="58" xfId="1" applyBorder="1" applyAlignment="1">
      <alignment horizontal="center" vertical="center"/>
    </xf>
    <xf numFmtId="38" fontId="2" fillId="0" borderId="57" xfId="8" applyFont="1" applyBorder="1" applyAlignment="1">
      <alignment vertical="center"/>
    </xf>
    <xf numFmtId="38" fontId="2" fillId="0" borderId="47" xfId="8" applyFont="1" applyBorder="1" applyAlignment="1">
      <alignment vertical="center"/>
    </xf>
    <xf numFmtId="38" fontId="2" fillId="0" borderId="57" xfId="2" applyFont="1" applyBorder="1" applyAlignment="1">
      <alignment horizontal="center" vertical="center"/>
    </xf>
    <xf numFmtId="38" fontId="2" fillId="0" borderId="54" xfId="2" applyFont="1" applyBorder="1" applyAlignment="1">
      <alignment horizontal="center" vertical="center"/>
    </xf>
    <xf numFmtId="0" fontId="2" fillId="0" borderId="55" xfId="1" applyBorder="1" applyAlignment="1">
      <alignment horizontal="center" vertical="center"/>
    </xf>
    <xf numFmtId="38" fontId="2" fillId="0" borderId="54" xfId="8" applyFont="1" applyBorder="1" applyAlignment="1">
      <alignment vertical="center"/>
    </xf>
    <xf numFmtId="177" fontId="2" fillId="0" borderId="165" xfId="1" applyNumberFormat="1" applyBorder="1" applyAlignment="1">
      <alignment horizontal="center" vertical="center"/>
    </xf>
    <xf numFmtId="177" fontId="2" fillId="0" borderId="77" xfId="1" applyNumberFormat="1" applyBorder="1" applyAlignment="1">
      <alignment horizontal="center" vertical="center"/>
    </xf>
    <xf numFmtId="0" fontId="4" fillId="6" borderId="22" xfId="1" applyFont="1" applyFill="1" applyBorder="1" applyAlignment="1">
      <alignment horizontal="center" vertical="center"/>
    </xf>
    <xf numFmtId="0" fontId="4" fillId="6" borderId="18" xfId="1" applyFont="1" applyFill="1" applyBorder="1" applyAlignment="1">
      <alignment horizontal="center" vertical="center"/>
    </xf>
    <xf numFmtId="0" fontId="4" fillId="0" borderId="168" xfId="1" applyFont="1" applyBorder="1" applyAlignment="1">
      <alignment horizontal="center" vertical="center"/>
    </xf>
    <xf numFmtId="0" fontId="4" fillId="0" borderId="162" xfId="1" applyFont="1" applyBorder="1" applyAlignment="1">
      <alignment horizontal="center" vertical="center"/>
    </xf>
    <xf numFmtId="0" fontId="4" fillId="0" borderId="169" xfId="1" applyFont="1" applyBorder="1" applyAlignment="1">
      <alignment horizontal="center" vertical="center"/>
    </xf>
    <xf numFmtId="0" fontId="4" fillId="6" borderId="168" xfId="1" applyFont="1" applyFill="1" applyBorder="1" applyAlignment="1">
      <alignment horizontal="center" vertical="center"/>
    </xf>
    <xf numFmtId="0" fontId="4" fillId="6" borderId="162" xfId="1" applyFont="1" applyFill="1" applyBorder="1" applyAlignment="1">
      <alignment horizontal="center" vertical="center"/>
    </xf>
    <xf numFmtId="0" fontId="4" fillId="6" borderId="169" xfId="1" applyFont="1" applyFill="1" applyBorder="1" applyAlignment="1">
      <alignment horizontal="center" vertical="center"/>
    </xf>
    <xf numFmtId="0" fontId="4" fillId="7" borderId="6" xfId="1" applyFont="1" applyFill="1" applyBorder="1" applyAlignment="1">
      <alignment horizontal="center" vertical="center"/>
    </xf>
    <xf numFmtId="0" fontId="4" fillId="7" borderId="85" xfId="1" applyFont="1" applyFill="1" applyBorder="1" applyAlignment="1">
      <alignment horizontal="center" vertical="center"/>
    </xf>
    <xf numFmtId="0" fontId="4" fillId="7" borderId="88" xfId="1" applyFont="1" applyFill="1" applyBorder="1" applyAlignment="1">
      <alignment horizontal="center" vertical="center"/>
    </xf>
    <xf numFmtId="0" fontId="4" fillId="7" borderId="97" xfId="1" applyFont="1" applyFill="1" applyBorder="1" applyAlignment="1">
      <alignment horizontal="center" vertical="center"/>
    </xf>
    <xf numFmtId="0" fontId="4" fillId="7" borderId="83" xfId="1" applyFont="1" applyFill="1" applyBorder="1" applyAlignment="1">
      <alignment horizontal="center" vertical="center"/>
    </xf>
    <xf numFmtId="0" fontId="4" fillId="7" borderId="82" xfId="1" applyFont="1" applyFill="1" applyBorder="1" applyAlignment="1">
      <alignment horizontal="center" vertical="center"/>
    </xf>
    <xf numFmtId="0" fontId="4" fillId="0" borderId="118" xfId="1" applyFont="1" applyBorder="1" applyAlignment="1">
      <alignment horizontal="center" vertical="center"/>
    </xf>
    <xf numFmtId="0" fontId="4" fillId="0" borderId="78" xfId="1" applyFont="1" applyBorder="1" applyAlignment="1">
      <alignment horizontal="center" vertical="center"/>
    </xf>
    <xf numFmtId="0" fontId="4" fillId="0" borderId="119" xfId="1" applyFont="1" applyBorder="1" applyAlignment="1">
      <alignment horizontal="center" vertical="center"/>
    </xf>
    <xf numFmtId="0" fontId="4" fillId="0" borderId="167" xfId="1" applyFont="1" applyBorder="1" applyAlignment="1">
      <alignment horizontal="center" vertical="center"/>
    </xf>
    <xf numFmtId="0" fontId="4" fillId="0" borderId="170" xfId="1" applyFont="1" applyBorder="1" applyAlignment="1">
      <alignment horizontal="center" vertical="center"/>
    </xf>
    <xf numFmtId="0" fontId="4" fillId="0" borderId="171" xfId="1" applyFont="1" applyBorder="1" applyAlignment="1">
      <alignment horizontal="center" vertical="center"/>
    </xf>
    <xf numFmtId="0" fontId="4" fillId="0" borderId="48" xfId="1" applyFont="1" applyBorder="1" applyAlignment="1">
      <alignment horizontal="center" vertical="center"/>
    </xf>
    <xf numFmtId="0" fontId="4" fillId="0" borderId="28" xfId="1" applyFont="1" applyBorder="1" applyAlignment="1">
      <alignment horizontal="center" vertical="center"/>
    </xf>
    <xf numFmtId="0" fontId="4" fillId="0" borderId="50" xfId="1" applyFont="1" applyBorder="1" applyAlignment="1">
      <alignment horizontal="center" vertical="center"/>
    </xf>
    <xf numFmtId="0" fontId="4" fillId="0" borderId="21" xfId="1" applyFont="1" applyBorder="1" applyAlignment="1">
      <alignment horizontal="center" vertical="center"/>
    </xf>
    <xf numFmtId="0" fontId="4" fillId="0" borderId="86" xfId="1" applyFont="1" applyBorder="1" applyAlignment="1">
      <alignment horizontal="center" vertical="center" wrapText="1"/>
    </xf>
    <xf numFmtId="0" fontId="4" fillId="0" borderId="87"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63" xfId="1" applyFont="1" applyBorder="1" applyAlignment="1">
      <alignment horizontal="center" vertical="center" wrapText="1"/>
    </xf>
    <xf numFmtId="0" fontId="4" fillId="0" borderId="80"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36" xfId="1" applyFont="1" applyBorder="1" applyAlignment="1">
      <alignment horizontal="center" vertical="center" wrapText="1" shrinkToFit="1"/>
    </xf>
    <xf numFmtId="0" fontId="4" fillId="0" borderId="79" xfId="1" applyFont="1" applyBorder="1" applyAlignment="1">
      <alignment horizontal="center" vertical="center" wrapText="1" shrinkToFit="1"/>
    </xf>
    <xf numFmtId="0" fontId="4" fillId="0" borderId="29" xfId="1" applyFont="1" applyBorder="1" applyAlignment="1">
      <alignment horizontal="center" vertical="center" wrapText="1" shrinkToFit="1"/>
    </xf>
    <xf numFmtId="0" fontId="4" fillId="0" borderId="87" xfId="1" applyFont="1" applyBorder="1" applyAlignment="1">
      <alignment horizontal="center" vertical="center" wrapText="1" shrinkToFit="1"/>
    </xf>
    <xf numFmtId="0" fontId="4" fillId="7" borderId="4" xfId="1" applyFont="1" applyFill="1" applyBorder="1" applyAlignment="1">
      <alignment horizontal="center" vertical="center"/>
    </xf>
    <xf numFmtId="0" fontId="4" fillId="0" borderId="58" xfId="1" applyFont="1" applyBorder="1" applyAlignment="1">
      <alignment horizontal="center" vertical="center"/>
    </xf>
    <xf numFmtId="0" fontId="4" fillId="6" borderId="84" xfId="1" applyFont="1" applyFill="1" applyBorder="1" applyAlignment="1">
      <alignment horizontal="center" vertical="center"/>
    </xf>
    <xf numFmtId="0" fontId="4" fillId="6" borderId="6" xfId="1" applyFont="1" applyFill="1" applyBorder="1" applyAlignment="1">
      <alignment horizontal="center" vertical="center"/>
    </xf>
    <xf numFmtId="0" fontId="4" fillId="6" borderId="85" xfId="1" applyFont="1" applyFill="1" applyBorder="1" applyAlignment="1">
      <alignment horizontal="center" vertical="center"/>
    </xf>
    <xf numFmtId="0" fontId="26" fillId="0" borderId="96" xfId="1" applyFont="1" applyBorder="1" applyAlignment="1">
      <alignment vertical="center"/>
    </xf>
    <xf numFmtId="0" fontId="26" fillId="0" borderId="94" xfId="1" applyFont="1" applyBorder="1" applyAlignment="1">
      <alignment vertical="center"/>
    </xf>
    <xf numFmtId="0" fontId="26" fillId="0" borderId="95" xfId="1" applyFont="1" applyBorder="1" applyAlignment="1">
      <alignment vertical="center"/>
    </xf>
    <xf numFmtId="38" fontId="4" fillId="0" borderId="101" xfId="2" applyFont="1" applyBorder="1" applyAlignment="1">
      <alignment horizontal="center" vertical="center"/>
    </xf>
    <xf numFmtId="38" fontId="4" fillId="0" borderId="12" xfId="2" applyFont="1" applyBorder="1" applyAlignment="1">
      <alignment horizontal="center" vertical="center"/>
    </xf>
    <xf numFmtId="0" fontId="4" fillId="4" borderId="64" xfId="1" applyFont="1" applyFill="1" applyBorder="1" applyAlignment="1">
      <alignment horizontal="center" vertical="center"/>
    </xf>
    <xf numFmtId="0" fontId="4" fillId="4" borderId="19" xfId="1" applyFont="1" applyFill="1" applyBorder="1" applyAlignment="1">
      <alignment horizontal="center" vertical="center"/>
    </xf>
    <xf numFmtId="0" fontId="4" fillId="4" borderId="62" xfId="1" applyFont="1" applyFill="1" applyBorder="1" applyAlignment="1">
      <alignment horizontal="center" vertical="center"/>
    </xf>
    <xf numFmtId="0" fontId="27" fillId="0" borderId="99" xfId="1" applyFont="1" applyBorder="1" applyAlignment="1">
      <alignment vertical="center"/>
    </xf>
    <xf numFmtId="0" fontId="27" fillId="0" borderId="100" xfId="1" applyFont="1" applyBorder="1" applyAlignment="1">
      <alignment vertical="center"/>
    </xf>
    <xf numFmtId="0" fontId="27" fillId="0" borderId="98" xfId="1" applyFont="1" applyBorder="1" applyAlignment="1">
      <alignment vertical="center"/>
    </xf>
    <xf numFmtId="38" fontId="4" fillId="0" borderId="131" xfId="2" applyFont="1" applyBorder="1" applyAlignment="1">
      <alignment horizontal="center" vertical="center"/>
    </xf>
    <xf numFmtId="38" fontId="4" fillId="0" borderId="54" xfId="2" applyFont="1" applyBorder="1" applyAlignment="1">
      <alignment horizontal="center" vertical="center"/>
    </xf>
    <xf numFmtId="38" fontId="4" fillId="0" borderId="28" xfId="2" applyFont="1" applyBorder="1" applyAlignment="1">
      <alignment horizontal="center" vertical="center"/>
    </xf>
    <xf numFmtId="0" fontId="4" fillId="0" borderId="52"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48" xfId="1" applyFont="1" applyBorder="1" applyAlignment="1">
      <alignment horizontal="center" vertical="center" wrapText="1"/>
    </xf>
    <xf numFmtId="0" fontId="39" fillId="0" borderId="64" xfId="1" applyFont="1" applyBorder="1" applyAlignment="1">
      <alignment horizontal="center" vertical="center"/>
    </xf>
    <xf numFmtId="0" fontId="39" fillId="0" borderId="19" xfId="1" applyFont="1" applyBorder="1" applyAlignment="1">
      <alignment horizontal="center" vertical="center"/>
    </xf>
    <xf numFmtId="0" fontId="39" fillId="0" borderId="62" xfId="1" applyFont="1" applyBorder="1" applyAlignment="1">
      <alignment horizontal="center" vertical="center"/>
    </xf>
    <xf numFmtId="0" fontId="4" fillId="0" borderId="102" xfId="1" applyFont="1" applyBorder="1" applyAlignment="1">
      <alignment horizontal="center" vertical="center"/>
    </xf>
    <xf numFmtId="0" fontId="4" fillId="0" borderId="110" xfId="1" applyFont="1" applyBorder="1" applyAlignment="1">
      <alignment horizontal="center" vertical="center"/>
    </xf>
    <xf numFmtId="176" fontId="4" fillId="0" borderId="107" xfId="1" applyNumberFormat="1" applyFont="1" applyBorder="1" applyAlignment="1">
      <alignment horizontal="center" vertical="center"/>
    </xf>
    <xf numFmtId="176" fontId="4" fillId="0" borderId="114" xfId="1" applyNumberFormat="1" applyFont="1" applyBorder="1" applyAlignment="1">
      <alignment horizontal="center" vertical="center"/>
    </xf>
    <xf numFmtId="38" fontId="4" fillId="0" borderId="44" xfId="2" applyFont="1" applyBorder="1" applyAlignment="1">
      <alignment horizontal="center" vertical="center"/>
    </xf>
    <xf numFmtId="38" fontId="4" fillId="0" borderId="42" xfId="2" applyFont="1" applyBorder="1" applyAlignment="1">
      <alignment horizontal="center" vertical="center"/>
    </xf>
    <xf numFmtId="38" fontId="4" fillId="0" borderId="154" xfId="2" applyFont="1" applyBorder="1" applyAlignment="1">
      <alignment horizontal="center" vertical="center"/>
    </xf>
    <xf numFmtId="38" fontId="4" fillId="0" borderId="6" xfId="2" applyFont="1" applyBorder="1" applyAlignment="1">
      <alignment horizontal="center" vertical="center"/>
    </xf>
    <xf numFmtId="38" fontId="4" fillId="0" borderId="5" xfId="2" applyFont="1" applyBorder="1" applyAlignment="1">
      <alignment horizontal="center" vertical="center"/>
    </xf>
    <xf numFmtId="0" fontId="4" fillId="6" borderId="64" xfId="1" applyFont="1" applyFill="1" applyBorder="1" applyAlignment="1">
      <alignment horizontal="center" vertical="center"/>
    </xf>
    <xf numFmtId="0" fontId="4" fillId="6" borderId="19" xfId="1" applyFont="1" applyFill="1" applyBorder="1" applyAlignment="1">
      <alignment horizontal="center" vertical="center"/>
    </xf>
    <xf numFmtId="0" fontId="4" fillId="6" borderId="62" xfId="1" applyFont="1" applyFill="1" applyBorder="1" applyAlignment="1">
      <alignment horizontal="center" vertical="center"/>
    </xf>
    <xf numFmtId="38" fontId="4" fillId="0" borderId="118" xfId="2" applyFont="1" applyBorder="1" applyAlignment="1">
      <alignment horizontal="center" vertical="center"/>
    </xf>
    <xf numFmtId="38" fontId="4" fillId="0" borderId="133" xfId="2" applyFont="1" applyBorder="1" applyAlignment="1">
      <alignment horizontal="center" vertical="center"/>
    </xf>
    <xf numFmtId="38" fontId="4" fillId="0" borderId="132" xfId="2" applyFont="1" applyBorder="1" applyAlignment="1">
      <alignment horizontal="center" vertical="center"/>
    </xf>
    <xf numFmtId="38" fontId="4" fillId="0" borderId="135" xfId="2" applyFont="1" applyBorder="1" applyAlignment="1">
      <alignment horizontal="center" vertical="center"/>
    </xf>
    <xf numFmtId="0" fontId="4" fillId="0" borderId="64" xfId="1" applyFont="1" applyBorder="1" applyAlignment="1">
      <alignment horizontal="center" vertical="center"/>
    </xf>
    <xf numFmtId="0" fontId="4" fillId="0" borderId="19" xfId="1" applyFont="1" applyBorder="1" applyAlignment="1">
      <alignment horizontal="center" vertical="center"/>
    </xf>
    <xf numFmtId="0" fontId="4" fillId="0" borderId="62" xfId="1" applyFont="1" applyBorder="1" applyAlignment="1">
      <alignment horizontal="center" vertical="center"/>
    </xf>
    <xf numFmtId="0" fontId="4" fillId="0" borderId="55" xfId="1" applyFont="1" applyBorder="1" applyAlignment="1">
      <alignment horizontal="center" vertical="center"/>
    </xf>
    <xf numFmtId="38" fontId="4" fillId="0" borderId="93" xfId="2" applyFont="1" applyBorder="1" applyAlignment="1">
      <alignment horizontal="center" vertical="center"/>
    </xf>
    <xf numFmtId="38" fontId="4" fillId="0" borderId="153" xfId="2" applyFont="1" applyBorder="1" applyAlignment="1">
      <alignment horizontal="center" vertical="center"/>
    </xf>
    <xf numFmtId="0" fontId="4" fillId="0" borderId="50" xfId="1" applyFont="1" applyBorder="1" applyAlignment="1">
      <alignment horizontal="center" vertical="center" wrapText="1"/>
    </xf>
    <xf numFmtId="0" fontId="4" fillId="0" borderId="123" xfId="1" applyFont="1" applyBorder="1" applyAlignment="1">
      <alignment horizontal="center" vertical="center"/>
    </xf>
    <xf numFmtId="0" fontId="4" fillId="0" borderId="125" xfId="1" applyFont="1" applyBorder="1" applyAlignment="1">
      <alignment horizontal="center" vertical="center"/>
    </xf>
    <xf numFmtId="180" fontId="4" fillId="0" borderId="55" xfId="2" applyNumberFormat="1" applyFont="1" applyBorder="1" applyAlignment="1">
      <alignment horizontal="center" vertical="center"/>
    </xf>
    <xf numFmtId="180" fontId="4" fillId="0" borderId="48" xfId="2" applyNumberFormat="1" applyFont="1" applyBorder="1" applyAlignment="1">
      <alignment horizontal="center" vertical="center"/>
    </xf>
    <xf numFmtId="180" fontId="4" fillId="0" borderId="54" xfId="2" applyNumberFormat="1" applyFont="1" applyBorder="1" applyAlignment="1">
      <alignment horizontal="center" vertical="center"/>
    </xf>
    <xf numFmtId="180" fontId="4" fillId="0" borderId="28" xfId="2" applyNumberFormat="1" applyFont="1" applyBorder="1" applyAlignment="1">
      <alignment horizontal="center" vertical="center"/>
    </xf>
    <xf numFmtId="176" fontId="4" fillId="0" borderId="126" xfId="1" applyNumberFormat="1" applyFont="1" applyBorder="1" applyAlignment="1">
      <alignment horizontal="center" vertical="center"/>
    </xf>
    <xf numFmtId="176" fontId="4" fillId="0" borderId="86" xfId="1" applyNumberFormat="1" applyFont="1" applyBorder="1" applyAlignment="1">
      <alignment horizontal="center" vertical="center"/>
    </xf>
    <xf numFmtId="180" fontId="39" fillId="0" borderId="56" xfId="2" applyNumberFormat="1" applyFont="1" applyBorder="1" applyAlignment="1">
      <alignment horizontal="center" vertical="center"/>
    </xf>
    <xf numFmtId="180" fontId="39" fillId="0" borderId="51" xfId="2" applyNumberFormat="1" applyFont="1" applyBorder="1" applyAlignment="1">
      <alignment horizontal="center" vertical="center"/>
    </xf>
    <xf numFmtId="0" fontId="4" fillId="0" borderId="86" xfId="1" applyFont="1" applyBorder="1" applyAlignment="1">
      <alignment horizontal="center" vertical="center" shrinkToFit="1"/>
    </xf>
    <xf numFmtId="0" fontId="4" fillId="0" borderId="24" xfId="1" applyFont="1" applyBorder="1" applyAlignment="1">
      <alignment horizontal="center" vertical="center" shrinkToFit="1"/>
    </xf>
    <xf numFmtId="181" fontId="37" fillId="0" borderId="86" xfId="1" applyNumberFormat="1" applyFont="1" applyBorder="1" applyAlignment="1">
      <alignment horizontal="center" vertical="center"/>
    </xf>
    <xf numFmtId="181" fontId="37" fillId="0" borderId="24" xfId="1" applyNumberFormat="1" applyFont="1" applyBorder="1" applyAlignment="1">
      <alignment horizontal="center" vertical="center"/>
    </xf>
    <xf numFmtId="181" fontId="37" fillId="0" borderId="87" xfId="1" applyNumberFormat="1" applyFont="1" applyBorder="1" applyAlignment="1">
      <alignment horizontal="center" vertical="center"/>
    </xf>
    <xf numFmtId="0" fontId="20" fillId="0" borderId="64" xfId="1" applyFont="1" applyBorder="1" applyAlignment="1">
      <alignment vertical="center" shrinkToFit="1"/>
    </xf>
    <xf numFmtId="0" fontId="20" fillId="0" borderId="19" xfId="1" applyFont="1" applyBorder="1" applyAlignment="1">
      <alignment vertical="center" shrinkToFit="1"/>
    </xf>
    <xf numFmtId="0" fontId="20" fillId="0" borderId="62" xfId="1" applyFont="1" applyBorder="1" applyAlignment="1">
      <alignment vertical="center" shrinkToFit="1"/>
    </xf>
    <xf numFmtId="180" fontId="4" fillId="0" borderId="107" xfId="2" applyNumberFormat="1" applyFont="1" applyBorder="1" applyAlignment="1">
      <alignment horizontal="center" vertical="center"/>
    </xf>
    <xf numFmtId="180" fontId="4" fillId="0" borderId="114" xfId="2" applyNumberFormat="1" applyFont="1" applyBorder="1" applyAlignment="1">
      <alignment horizontal="center" vertical="center"/>
    </xf>
    <xf numFmtId="38" fontId="4" fillId="0" borderId="130" xfId="2" applyFont="1" applyBorder="1" applyAlignment="1">
      <alignment horizontal="center" vertical="center"/>
    </xf>
    <xf numFmtId="38" fontId="4" fillId="0" borderId="48" xfId="2" applyFont="1" applyBorder="1" applyAlignment="1">
      <alignment horizontal="center" vertical="center"/>
    </xf>
    <xf numFmtId="181" fontId="37" fillId="0" borderId="64" xfId="1" applyNumberFormat="1" applyFont="1" applyBorder="1" applyAlignment="1">
      <alignment horizontal="center" vertical="center"/>
    </xf>
    <xf numFmtId="181" fontId="37" fillId="0" borderId="19" xfId="1" applyNumberFormat="1" applyFont="1" applyBorder="1" applyAlignment="1">
      <alignment horizontal="center" vertical="center"/>
    </xf>
    <xf numFmtId="181" fontId="37" fillId="0" borderId="62" xfId="1" applyNumberFormat="1" applyFont="1" applyBorder="1" applyAlignment="1">
      <alignment horizontal="center" vertical="center"/>
    </xf>
    <xf numFmtId="0" fontId="4" fillId="0" borderId="132" xfId="1" applyFont="1" applyBorder="1" applyAlignment="1">
      <alignment horizontal="center" vertical="center"/>
    </xf>
    <xf numFmtId="0" fontId="4" fillId="0" borderId="135" xfId="1" applyFont="1" applyBorder="1" applyAlignment="1">
      <alignment horizontal="center" vertical="center"/>
    </xf>
    <xf numFmtId="0" fontId="4" fillId="0" borderId="86" xfId="1" applyFont="1" applyBorder="1" applyAlignment="1">
      <alignment horizontal="center" vertical="center"/>
    </xf>
    <xf numFmtId="0" fontId="4" fillId="0" borderId="24" xfId="1" applyFont="1" applyBorder="1" applyAlignment="1">
      <alignment horizontal="center" vertical="center"/>
    </xf>
    <xf numFmtId="0" fontId="20" fillId="0" borderId="86" xfId="1" applyFont="1" applyBorder="1" applyAlignment="1">
      <alignment vertical="center" shrinkToFit="1"/>
    </xf>
    <xf numFmtId="0" fontId="20" fillId="0" borderId="24" xfId="1" applyFont="1" applyBorder="1" applyAlignment="1">
      <alignment vertical="center" shrinkToFit="1"/>
    </xf>
    <xf numFmtId="0" fontId="20" fillId="0" borderId="87" xfId="1" applyFont="1" applyBorder="1" applyAlignment="1">
      <alignment vertical="center" shrinkToFit="1"/>
    </xf>
    <xf numFmtId="180" fontId="4" fillId="0" borderId="130" xfId="2" applyNumberFormat="1" applyFont="1" applyBorder="1" applyAlignment="1">
      <alignment horizontal="center" vertical="center"/>
    </xf>
    <xf numFmtId="180" fontId="4" fillId="0" borderId="131" xfId="2" applyNumberFormat="1" applyFont="1" applyBorder="1" applyAlignment="1">
      <alignment horizontal="center" vertical="center"/>
    </xf>
    <xf numFmtId="0" fontId="4" fillId="0" borderId="63" xfId="1" applyFont="1" applyBorder="1" applyAlignment="1">
      <alignment horizontal="center" vertical="center"/>
    </xf>
    <xf numFmtId="0" fontId="4" fillId="0" borderId="35" xfId="1" applyFont="1" applyBorder="1" applyAlignment="1">
      <alignment horizontal="center" vertical="center"/>
    </xf>
    <xf numFmtId="0" fontId="4" fillId="0" borderId="83" xfId="1" applyFont="1" applyBorder="1" applyAlignment="1">
      <alignment horizontal="center" vertical="center"/>
    </xf>
    <xf numFmtId="0" fontId="4" fillId="0" borderId="3" xfId="1" applyFont="1" applyBorder="1" applyAlignment="1">
      <alignment horizontal="center" vertical="center"/>
    </xf>
    <xf numFmtId="38" fontId="4" fillId="0" borderId="108" xfId="2" applyFont="1" applyBorder="1" applyAlignment="1">
      <alignment horizontal="center" vertical="center"/>
    </xf>
    <xf numFmtId="38" fontId="4" fillId="0" borderId="103" xfId="2" applyFont="1" applyBorder="1" applyAlignment="1">
      <alignment horizontal="center" vertical="center"/>
    </xf>
    <xf numFmtId="0" fontId="20" fillId="0" borderId="108" xfId="1" applyFont="1" applyBorder="1" applyAlignment="1">
      <alignment vertical="center" shrinkToFit="1"/>
    </xf>
    <xf numFmtId="0" fontId="20" fillId="0" borderId="109" xfId="1" applyFont="1" applyBorder="1" applyAlignment="1">
      <alignment vertical="center" shrinkToFit="1"/>
    </xf>
    <xf numFmtId="0" fontId="20" fillId="0" borderId="103" xfId="1" applyFont="1" applyBorder="1" applyAlignment="1">
      <alignment vertical="center" shrinkToFit="1"/>
    </xf>
    <xf numFmtId="38" fontId="4" fillId="0" borderId="150" xfId="2" applyFont="1" applyBorder="1" applyAlignment="1">
      <alignment horizontal="center" vertical="center"/>
    </xf>
    <xf numFmtId="38" fontId="4" fillId="0" borderId="148" xfId="2" applyFont="1" applyBorder="1" applyAlignment="1">
      <alignment horizontal="center" vertical="center"/>
    </xf>
    <xf numFmtId="0" fontId="4" fillId="0" borderId="60" xfId="1" applyFont="1" applyBorder="1" applyAlignment="1">
      <alignment horizontal="center" vertical="center"/>
    </xf>
    <xf numFmtId="181" fontId="37" fillId="0" borderId="84" xfId="1" applyNumberFormat="1" applyFont="1" applyBorder="1" applyAlignment="1">
      <alignment horizontal="center" vertical="center"/>
    </xf>
    <xf numFmtId="181" fontId="37" fillId="0" borderId="6" xfId="1" applyNumberFormat="1" applyFont="1" applyBorder="1" applyAlignment="1">
      <alignment horizontal="center" vertical="center"/>
    </xf>
    <xf numFmtId="181" fontId="37" fillId="0" borderId="85" xfId="1" applyNumberFormat="1" applyFont="1" applyBorder="1" applyAlignment="1">
      <alignment horizontal="center" vertical="center"/>
    </xf>
    <xf numFmtId="0" fontId="4" fillId="0" borderId="20" xfId="1" applyFont="1" applyBorder="1" applyAlignment="1">
      <alignment horizontal="center" vertical="center"/>
    </xf>
    <xf numFmtId="0" fontId="4" fillId="0" borderId="18" xfId="1" applyFont="1" applyBorder="1" applyAlignment="1">
      <alignment horizontal="center" vertical="center"/>
    </xf>
    <xf numFmtId="0" fontId="4" fillId="6" borderId="17" xfId="1" applyFont="1" applyFill="1" applyBorder="1" applyAlignment="1">
      <alignment horizontal="center" vertical="center"/>
    </xf>
    <xf numFmtId="0" fontId="4" fillId="0" borderId="23" xfId="1" applyFont="1" applyBorder="1" applyAlignment="1">
      <alignment horizontal="center" vertical="center"/>
    </xf>
    <xf numFmtId="0" fontId="4" fillId="0" borderId="32" xfId="1" applyFont="1" applyBorder="1" applyAlignment="1">
      <alignment horizontal="center" vertical="center"/>
    </xf>
    <xf numFmtId="0" fontId="4" fillId="6" borderId="40" xfId="1" applyFont="1" applyFill="1" applyBorder="1" applyAlignment="1">
      <alignment horizontal="center" vertical="center"/>
    </xf>
    <xf numFmtId="0" fontId="4" fillId="6" borderId="30" xfId="1" applyFont="1" applyFill="1" applyBorder="1" applyAlignment="1">
      <alignment horizontal="center" vertical="center"/>
    </xf>
    <xf numFmtId="0" fontId="4" fillId="6" borderId="31" xfId="1" applyFont="1" applyFill="1" applyBorder="1" applyAlignment="1">
      <alignment horizontal="center" vertical="center"/>
    </xf>
    <xf numFmtId="0" fontId="4" fillId="0" borderId="2" xfId="1" applyFont="1" applyBorder="1" applyAlignment="1">
      <alignment vertical="center" shrinkToFit="1"/>
    </xf>
    <xf numFmtId="0" fontId="4" fillId="0" borderId="133" xfId="1" applyFont="1" applyBorder="1" applyAlignment="1">
      <alignment horizontal="center" vertical="center"/>
    </xf>
    <xf numFmtId="0" fontId="4" fillId="6" borderId="137" xfId="1" applyFont="1" applyFill="1" applyBorder="1" applyAlignment="1">
      <alignment horizontal="center" vertical="center"/>
    </xf>
    <xf numFmtId="0" fontId="4" fillId="6" borderId="78" xfId="1" applyFont="1" applyFill="1" applyBorder="1" applyAlignment="1">
      <alignment horizontal="center" vertical="center"/>
    </xf>
    <xf numFmtId="0" fontId="4" fillId="6" borderId="119" xfId="1" applyFont="1" applyFill="1" applyBorder="1" applyAlignment="1">
      <alignment horizontal="center" vertical="center"/>
    </xf>
    <xf numFmtId="38" fontId="4" fillId="0" borderId="115" xfId="2" applyFont="1" applyFill="1" applyBorder="1" applyAlignment="1">
      <alignment horizontal="right" vertical="center"/>
    </xf>
    <xf numFmtId="38" fontId="4" fillId="0" borderId="139" xfId="2" applyFont="1" applyFill="1" applyBorder="1" applyAlignment="1">
      <alignment horizontal="right" vertical="center"/>
    </xf>
    <xf numFmtId="38" fontId="4" fillId="0" borderId="99" xfId="2" applyFont="1" applyFill="1" applyBorder="1" applyAlignment="1">
      <alignment horizontal="center" vertical="center"/>
    </xf>
    <xf numFmtId="38" fontId="4" fillId="0" borderId="98" xfId="2" applyFont="1" applyFill="1" applyBorder="1" applyAlignment="1">
      <alignment horizontal="center" vertical="center"/>
    </xf>
    <xf numFmtId="38" fontId="4" fillId="0" borderId="143" xfId="1" applyNumberFormat="1" applyFont="1" applyBorder="1" applyAlignment="1">
      <alignment vertical="center"/>
    </xf>
    <xf numFmtId="38" fontId="4" fillId="0" borderId="89" xfId="1" applyNumberFormat="1" applyFont="1" applyBorder="1" applyAlignment="1">
      <alignment vertical="center"/>
    </xf>
    <xf numFmtId="0" fontId="4" fillId="0" borderId="55" xfId="1" applyFont="1" applyBorder="1" applyAlignment="1">
      <alignment vertical="center"/>
    </xf>
    <xf numFmtId="0" fontId="4" fillId="0" borderId="60" xfId="1" applyFont="1" applyBorder="1" applyAlignment="1">
      <alignment vertical="center"/>
    </xf>
    <xf numFmtId="0" fontId="4" fillId="0" borderId="184" xfId="1" applyFont="1" applyBorder="1" applyAlignment="1">
      <alignment horizontal="center" vertical="center"/>
    </xf>
    <xf numFmtId="0" fontId="4" fillId="0" borderId="4" xfId="1" applyFont="1" applyBorder="1" applyAlignment="1">
      <alignment horizontal="center" vertical="center"/>
    </xf>
    <xf numFmtId="0" fontId="4" fillId="0" borderId="97" xfId="1" applyFont="1" applyBorder="1" applyAlignment="1">
      <alignment horizontal="center" vertical="center"/>
    </xf>
    <xf numFmtId="0" fontId="4" fillId="0" borderId="58" xfId="1" applyFont="1" applyBorder="1" applyAlignment="1">
      <alignment vertical="center"/>
    </xf>
    <xf numFmtId="0" fontId="28" fillId="0" borderId="6" xfId="1" applyFont="1" applyBorder="1" applyAlignment="1">
      <alignment horizontal="left" vertical="center"/>
    </xf>
    <xf numFmtId="38" fontId="4" fillId="0" borderId="84" xfId="2" applyFont="1" applyFill="1" applyBorder="1" applyAlignment="1">
      <alignment horizontal="right" vertical="center"/>
    </xf>
    <xf numFmtId="38" fontId="4" fillId="0" borderId="85" xfId="2" applyFont="1" applyFill="1" applyBorder="1" applyAlignment="1">
      <alignment horizontal="right" vertical="center"/>
    </xf>
    <xf numFmtId="0" fontId="20" fillId="0" borderId="88" xfId="1" applyFont="1" applyBorder="1" applyAlignment="1">
      <alignment vertical="center" wrapText="1"/>
    </xf>
    <xf numFmtId="0" fontId="20" fillId="0" borderId="4" xfId="1" applyFont="1" applyBorder="1" applyAlignment="1">
      <alignment vertical="center" wrapText="1"/>
    </xf>
    <xf numFmtId="0" fontId="20" fillId="0" borderId="97" xfId="1" applyFont="1" applyBorder="1" applyAlignment="1">
      <alignment vertical="center" wrapText="1"/>
    </xf>
    <xf numFmtId="0" fontId="20" fillId="0" borderId="81" xfId="1" applyFont="1" applyBorder="1" applyAlignment="1">
      <alignment vertical="center" wrapText="1"/>
    </xf>
    <xf numFmtId="0" fontId="20" fillId="0" borderId="0" xfId="1" applyFont="1" applyAlignment="1">
      <alignment vertical="center" wrapText="1"/>
    </xf>
    <xf numFmtId="0" fontId="20" fillId="0" borderId="79" xfId="1" applyFont="1" applyBorder="1" applyAlignment="1">
      <alignment vertical="center" wrapText="1"/>
    </xf>
    <xf numFmtId="0" fontId="20" fillId="0" borderId="83" xfId="1" applyFont="1" applyBorder="1" applyAlignment="1">
      <alignment vertical="center" wrapText="1"/>
    </xf>
    <xf numFmtId="0" fontId="20" fillId="0" borderId="2" xfId="1" applyFont="1" applyBorder="1" applyAlignment="1">
      <alignment vertical="center" wrapText="1"/>
    </xf>
    <xf numFmtId="0" fontId="20" fillId="0" borderId="82" xfId="1" applyFont="1" applyBorder="1" applyAlignment="1">
      <alignment vertical="center" wrapText="1"/>
    </xf>
    <xf numFmtId="0" fontId="4" fillId="0" borderId="110" xfId="1" applyFont="1" applyBorder="1" applyAlignment="1">
      <alignment vertical="center"/>
    </xf>
    <xf numFmtId="0" fontId="4" fillId="0" borderId="147" xfId="1" applyFont="1" applyBorder="1" applyAlignment="1">
      <alignment vertical="center"/>
    </xf>
    <xf numFmtId="0" fontId="4" fillId="0" borderId="179" xfId="1" applyFont="1" applyBorder="1" applyAlignment="1">
      <alignment horizontal="center" vertical="center"/>
    </xf>
    <xf numFmtId="0" fontId="4" fillId="0" borderId="144" xfId="1" applyFont="1" applyBorder="1" applyAlignment="1">
      <alignment horizontal="center" vertical="center"/>
    </xf>
    <xf numFmtId="38" fontId="4" fillId="0" borderId="180" xfId="2" applyFont="1" applyFill="1" applyBorder="1" applyAlignment="1">
      <alignment horizontal="right" vertical="center"/>
    </xf>
    <xf numFmtId="38" fontId="4" fillId="0" borderId="111" xfId="2" applyFont="1" applyFill="1" applyBorder="1" applyAlignment="1">
      <alignment horizontal="right" vertical="center"/>
    </xf>
    <xf numFmtId="0" fontId="4" fillId="0" borderId="138" xfId="1" applyFont="1" applyBorder="1" applyAlignment="1">
      <alignment horizontal="center" vertical="center"/>
    </xf>
    <xf numFmtId="0" fontId="4" fillId="0" borderId="175" xfId="1" applyFont="1" applyBorder="1" applyAlignment="1">
      <alignment horizontal="center" vertical="center"/>
    </xf>
    <xf numFmtId="38" fontId="4" fillId="0" borderId="168" xfId="1" applyNumberFormat="1" applyFont="1" applyBorder="1" applyAlignment="1">
      <alignment vertical="center"/>
    </xf>
    <xf numFmtId="38" fontId="4" fillId="0" borderId="169" xfId="1" applyNumberFormat="1" applyFont="1" applyBorder="1" applyAlignment="1">
      <alignment vertical="center"/>
    </xf>
    <xf numFmtId="0" fontId="2" fillId="0" borderId="22" xfId="1" applyBorder="1" applyAlignment="1">
      <alignment horizontal="center" vertical="center"/>
    </xf>
    <xf numFmtId="0" fontId="2" fillId="0" borderId="18" xfId="1" applyBorder="1" applyAlignment="1">
      <alignment horizontal="center" vertical="center"/>
    </xf>
    <xf numFmtId="0" fontId="4" fillId="0" borderId="53" xfId="1" applyFont="1" applyBorder="1" applyAlignment="1">
      <alignment horizontal="center" vertical="center" wrapText="1"/>
    </xf>
    <xf numFmtId="0" fontId="4" fillId="0" borderId="56" xfId="1" applyFont="1" applyBorder="1" applyAlignment="1">
      <alignment horizontal="center" vertical="center"/>
    </xf>
    <xf numFmtId="0" fontId="4" fillId="0" borderId="61" xfId="1" applyFont="1" applyBorder="1" applyAlignment="1">
      <alignment horizontal="center" vertical="center"/>
    </xf>
    <xf numFmtId="0" fontId="4" fillId="0" borderId="16" xfId="1" applyFont="1" applyBorder="1" applyAlignment="1">
      <alignment horizontal="center" vertical="center"/>
    </xf>
    <xf numFmtId="0" fontId="4" fillId="0" borderId="80" xfId="1" applyFont="1" applyBorder="1" applyAlignment="1">
      <alignment horizontal="center" vertical="center"/>
    </xf>
    <xf numFmtId="0" fontId="4" fillId="0" borderId="87" xfId="1" applyFont="1" applyBorder="1" applyAlignment="1">
      <alignment horizontal="center" vertical="center"/>
    </xf>
    <xf numFmtId="0" fontId="4" fillId="0" borderId="22" xfId="1" applyFont="1" applyBorder="1" applyAlignment="1">
      <alignment horizontal="center" vertical="center"/>
    </xf>
  </cellXfs>
  <cellStyles count="9">
    <cellStyle name="パーセント 2" xfId="4" xr:uid="{00000000-0005-0000-0000-000000000000}"/>
    <cellStyle name="桁区切り" xfId="8" builtinId="6"/>
    <cellStyle name="桁区切り 2" xfId="2" xr:uid="{00000000-0005-0000-0000-000002000000}"/>
    <cellStyle name="桁区切り 3" xfId="7" xr:uid="{00000000-0005-0000-0000-000003000000}"/>
    <cellStyle name="標準" xfId="0" builtinId="0"/>
    <cellStyle name="標準 2" xfId="1" xr:uid="{00000000-0005-0000-0000-000005000000}"/>
    <cellStyle name="標準 3" xfId="5" xr:uid="{00000000-0005-0000-0000-000006000000}"/>
    <cellStyle name="標準 4" xfId="6" xr:uid="{00000000-0005-0000-0000-000007000000}"/>
    <cellStyle name="未定義" xfId="3" xr:uid="{00000000-0005-0000-0000-000008000000}"/>
  </cellStyles>
  <dxfs count="2">
    <dxf>
      <font>
        <condense val="0"/>
        <extend val="0"/>
        <color indexed="22"/>
      </font>
    </dxf>
    <dxf>
      <font>
        <condense val="0"/>
        <extend val="0"/>
        <color indexed="22"/>
      </font>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66"/>
  <sheetViews>
    <sheetView view="pageBreakPreview" topLeftCell="A19" zoomScaleNormal="100" zoomScaleSheetLayoutView="100" workbookViewId="0">
      <selection activeCell="B13" sqref="B13:AD13"/>
    </sheetView>
  </sheetViews>
  <sheetFormatPr defaultColWidth="2.625" defaultRowHeight="13.5" x14ac:dyDescent="0.15"/>
  <cols>
    <col min="1" max="31" width="2.625" style="28" customWidth="1"/>
    <col min="32" max="32" width="0.25" style="28" customWidth="1"/>
    <col min="33" max="33" width="2.625" style="28" customWidth="1"/>
    <col min="34" max="42" width="10.625" style="28" customWidth="1"/>
    <col min="43" max="16384" width="2.625" style="28"/>
  </cols>
  <sheetData>
    <row r="1" spans="1:81" s="41" customFormat="1" ht="21" customHeight="1" x14ac:dyDescent="0.15">
      <c r="AE1" s="289" t="s">
        <v>212</v>
      </c>
      <c r="AF1" s="36"/>
      <c r="AG1" s="505" t="s">
        <v>130</v>
      </c>
      <c r="AH1" s="35"/>
      <c r="AI1" s="35"/>
      <c r="AJ1" s="35"/>
      <c r="AK1" s="35"/>
      <c r="AL1" s="35"/>
      <c r="AM1" s="35"/>
      <c r="AN1" s="35"/>
      <c r="AO1" s="35"/>
      <c r="AP1" s="35"/>
      <c r="AQ1" s="35"/>
      <c r="AR1" s="35"/>
    </row>
    <row r="2" spans="1:81" s="41" customFormat="1" ht="21" customHeight="1" x14ac:dyDescent="0.15">
      <c r="W2" s="513" t="s">
        <v>416</v>
      </c>
      <c r="X2" s="513"/>
      <c r="Y2" s="513"/>
      <c r="Z2" s="513"/>
      <c r="AA2" s="513"/>
      <c r="AB2" s="513"/>
      <c r="AC2" s="513"/>
      <c r="AD2" s="513"/>
      <c r="AE2" s="513"/>
      <c r="AF2" s="36"/>
      <c r="AG2" s="505"/>
      <c r="AH2" s="35"/>
      <c r="AI2" s="35"/>
      <c r="AJ2" s="35"/>
      <c r="AK2" s="35"/>
      <c r="AL2" s="35"/>
      <c r="AM2" s="35"/>
      <c r="AN2" s="35"/>
      <c r="AO2" s="35"/>
      <c r="AP2" s="35"/>
      <c r="AQ2" s="35"/>
      <c r="AR2" s="35"/>
    </row>
    <row r="3" spans="1:81" s="41" customFormat="1" ht="21" customHeight="1" x14ac:dyDescent="0.15">
      <c r="A3" s="28"/>
      <c r="B3" s="499" t="s">
        <v>231</v>
      </c>
      <c r="C3" s="499"/>
      <c r="D3" s="499"/>
      <c r="E3" s="499"/>
      <c r="F3" s="499"/>
      <c r="G3" s="499"/>
      <c r="H3" s="499"/>
      <c r="I3" s="499"/>
      <c r="J3" s="499"/>
      <c r="K3" s="499"/>
      <c r="L3" s="499"/>
      <c r="M3" s="499"/>
      <c r="N3" s="499"/>
      <c r="Y3" s="40"/>
      <c r="Z3" s="40"/>
      <c r="AA3" s="40"/>
      <c r="AB3" s="40"/>
      <c r="AC3" s="40"/>
      <c r="AD3" s="40"/>
      <c r="AE3" s="40"/>
      <c r="AF3" s="36"/>
      <c r="AG3" s="505"/>
      <c r="AH3" s="35"/>
      <c r="AI3" s="35"/>
      <c r="AJ3" s="35"/>
      <c r="AK3" s="35"/>
      <c r="AL3" s="35"/>
      <c r="AM3" s="35"/>
      <c r="AN3" s="35"/>
      <c r="AO3" s="35"/>
      <c r="AP3" s="35"/>
      <c r="AQ3" s="35"/>
      <c r="AR3" s="35"/>
    </row>
    <row r="4" spans="1:81" s="41" customFormat="1" ht="21" customHeight="1" x14ac:dyDescent="0.15">
      <c r="Y4" s="40"/>
      <c r="Z4" s="40"/>
      <c r="AA4" s="40"/>
      <c r="AB4" s="40"/>
      <c r="AC4" s="40"/>
      <c r="AD4" s="40"/>
      <c r="AE4" s="40"/>
      <c r="AF4" s="36"/>
      <c r="AG4" s="505"/>
      <c r="AH4" s="35"/>
      <c r="AI4" s="35"/>
      <c r="AJ4" s="35"/>
      <c r="AK4" s="35"/>
      <c r="AL4" s="35"/>
      <c r="AM4" s="35"/>
      <c r="AN4" s="35"/>
      <c r="AO4" s="35"/>
      <c r="AP4" s="35"/>
      <c r="AQ4" s="35"/>
      <c r="AR4" s="35"/>
    </row>
    <row r="5" spans="1:81" s="41" customFormat="1" ht="21" customHeight="1" x14ac:dyDescent="0.15">
      <c r="Q5" s="41" t="s">
        <v>127</v>
      </c>
      <c r="Y5" s="40"/>
      <c r="Z5" s="40"/>
      <c r="AA5" s="40"/>
      <c r="AB5" s="40"/>
      <c r="AC5" s="40"/>
      <c r="AD5" s="40"/>
      <c r="AE5" s="40"/>
      <c r="AF5" s="36"/>
      <c r="AG5" s="505"/>
      <c r="AH5" s="35"/>
      <c r="AI5" s="35"/>
      <c r="AJ5" s="35"/>
      <c r="AK5" s="35"/>
      <c r="AL5" s="35"/>
      <c r="AM5" s="35"/>
      <c r="AN5" s="35"/>
      <c r="AO5" s="35"/>
      <c r="AP5" s="35"/>
      <c r="AQ5" s="35"/>
      <c r="AR5" s="35"/>
    </row>
    <row r="6" spans="1:81" s="41" customFormat="1" ht="21" customHeight="1" x14ac:dyDescent="0.15">
      <c r="Q6" s="41" t="s">
        <v>128</v>
      </c>
      <c r="Y6" s="40"/>
      <c r="Z6" s="40"/>
      <c r="AA6" s="40"/>
      <c r="AB6" s="40"/>
      <c r="AC6" s="40"/>
      <c r="AD6" s="40"/>
      <c r="AE6" s="40"/>
      <c r="AF6" s="36"/>
      <c r="AG6" s="505"/>
      <c r="AH6" s="35"/>
      <c r="AI6" s="35"/>
      <c r="AJ6" s="35"/>
      <c r="AK6" s="35"/>
      <c r="AL6" s="35"/>
      <c r="AM6" s="35"/>
      <c r="AN6" s="35"/>
      <c r="AO6" s="35"/>
      <c r="AP6" s="35"/>
      <c r="AQ6" s="35"/>
      <c r="AR6" s="35"/>
    </row>
    <row r="7" spans="1:81" s="41" customFormat="1" ht="21" customHeight="1" x14ac:dyDescent="0.15">
      <c r="Q7" s="41" t="s">
        <v>129</v>
      </c>
      <c r="Y7" s="40"/>
      <c r="Z7" s="40"/>
      <c r="AA7" s="40"/>
      <c r="AB7" s="40"/>
      <c r="AC7" s="40"/>
      <c r="AD7" s="40"/>
      <c r="AE7" s="40"/>
      <c r="AF7" s="36"/>
      <c r="AG7" s="505"/>
      <c r="AH7" s="35"/>
      <c r="AI7" s="35"/>
      <c r="AJ7" s="35"/>
      <c r="AK7" s="35"/>
      <c r="AL7" s="35"/>
      <c r="AM7" s="35"/>
      <c r="AN7" s="35"/>
      <c r="AO7" s="35"/>
      <c r="AP7" s="35"/>
      <c r="AQ7" s="35"/>
      <c r="AR7" s="35"/>
    </row>
    <row r="8" spans="1:81" s="41" customFormat="1" ht="21" customHeight="1" x14ac:dyDescent="0.15">
      <c r="Y8" s="40"/>
      <c r="Z8" s="40"/>
      <c r="AA8" s="40"/>
      <c r="AB8" s="40"/>
      <c r="AC8" s="40"/>
      <c r="AD8" s="40"/>
      <c r="AE8" s="40"/>
      <c r="AF8" s="36"/>
      <c r="AG8" s="505"/>
      <c r="AH8" s="35"/>
      <c r="AI8" s="35"/>
      <c r="AJ8" s="35"/>
      <c r="AK8" s="35"/>
      <c r="AL8" s="35"/>
      <c r="AM8" s="35"/>
      <c r="AN8" s="35"/>
      <c r="AO8" s="35"/>
      <c r="AP8" s="35"/>
      <c r="AQ8" s="35"/>
      <c r="AR8" s="35"/>
    </row>
    <row r="9" spans="1:81" s="41" customFormat="1" ht="21" customHeight="1" x14ac:dyDescent="0.15">
      <c r="A9" s="500" t="s">
        <v>235</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36"/>
      <c r="AG9" s="505"/>
      <c r="AH9" s="35"/>
      <c r="AI9" s="35"/>
      <c r="AJ9" s="35"/>
      <c r="AK9" s="35"/>
      <c r="AL9" s="35"/>
      <c r="AM9" s="35"/>
      <c r="AN9" s="35"/>
      <c r="AO9" s="35"/>
      <c r="AP9" s="35"/>
      <c r="AQ9" s="35"/>
      <c r="AR9" s="35"/>
      <c r="CC9" s="34"/>
    </row>
    <row r="10" spans="1:81" s="41" customFormat="1" ht="21" customHeight="1" x14ac:dyDescent="0.15">
      <c r="AF10" s="36"/>
      <c r="AG10" s="505"/>
      <c r="AH10" s="35"/>
      <c r="AI10" s="35"/>
      <c r="AJ10" s="35"/>
      <c r="AK10" s="35"/>
      <c r="AL10" s="35"/>
      <c r="AM10" s="35"/>
      <c r="AN10" s="35"/>
      <c r="AO10" s="35"/>
      <c r="AP10" s="35"/>
      <c r="AQ10" s="35"/>
      <c r="AR10" s="35"/>
      <c r="CC10" s="34"/>
    </row>
    <row r="11" spans="1:81" ht="21.75" customHeight="1" x14ac:dyDescent="0.15">
      <c r="B11" s="501" t="s">
        <v>417</v>
      </c>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F11" s="38"/>
      <c r="AG11" s="505"/>
      <c r="AH11" s="29"/>
      <c r="AI11" s="29"/>
      <c r="AJ11" s="29"/>
      <c r="AK11" s="29"/>
      <c r="AL11" s="29"/>
      <c r="AM11" s="29"/>
      <c r="AN11" s="29"/>
      <c r="AO11" s="29"/>
      <c r="AP11" s="29"/>
      <c r="AQ11" s="29"/>
      <c r="AR11" s="29"/>
      <c r="CC11" s="37"/>
    </row>
    <row r="12" spans="1:81" ht="54.75" customHeight="1" x14ac:dyDescent="0.15">
      <c r="A12" s="465"/>
      <c r="B12" s="501"/>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465"/>
      <c r="AF12" s="38"/>
      <c r="AG12" s="505"/>
      <c r="AH12" s="29"/>
      <c r="AI12" s="29"/>
      <c r="AJ12" s="29"/>
      <c r="AK12" s="29"/>
      <c r="AL12" s="29"/>
      <c r="AM12" s="29"/>
      <c r="AN12" s="29"/>
      <c r="AO12" s="29"/>
      <c r="AP12" s="29"/>
      <c r="AQ12" s="29"/>
      <c r="AR12" s="29"/>
      <c r="CC12" s="37"/>
    </row>
    <row r="13" spans="1:81" ht="21.75" customHeight="1" x14ac:dyDescent="0.15">
      <c r="A13" s="39"/>
      <c r="B13" s="502" t="s">
        <v>160</v>
      </c>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39"/>
      <c r="AF13" s="38"/>
      <c r="AG13" s="505"/>
      <c r="AH13" s="29"/>
      <c r="AI13" s="29"/>
      <c r="AJ13" s="29"/>
      <c r="AK13" s="29"/>
      <c r="AL13" s="29"/>
      <c r="AM13" s="29"/>
      <c r="AN13" s="29"/>
      <c r="AO13" s="29"/>
      <c r="AP13" s="29"/>
      <c r="AQ13" s="29"/>
      <c r="AR13" s="29"/>
      <c r="CC13" s="37"/>
    </row>
    <row r="14" spans="1:81" ht="12" customHeight="1" x14ac:dyDescent="0.15">
      <c r="A14" s="39"/>
      <c r="B14" s="46" t="s">
        <v>161</v>
      </c>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39"/>
      <c r="AF14" s="38"/>
      <c r="AG14" s="505"/>
      <c r="AH14" s="29"/>
      <c r="AI14" s="29"/>
      <c r="AJ14" s="29"/>
      <c r="AK14" s="29"/>
      <c r="AL14" s="29"/>
      <c r="AM14" s="29"/>
      <c r="AN14" s="29"/>
      <c r="AO14" s="29"/>
      <c r="AP14" s="29"/>
      <c r="AQ14" s="29"/>
      <c r="AR14" s="29"/>
      <c r="CC14" s="37"/>
    </row>
    <row r="15" spans="1:81" ht="12" customHeight="1" x14ac:dyDescent="0.15">
      <c r="A15" s="47"/>
      <c r="B15" s="463"/>
      <c r="C15" s="463">
        <v>1</v>
      </c>
      <c r="D15" s="503" t="s">
        <v>418</v>
      </c>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47"/>
      <c r="AF15" s="38"/>
      <c r="AG15" s="505"/>
      <c r="AH15" s="29"/>
      <c r="AI15" s="29"/>
      <c r="AJ15" s="29"/>
      <c r="AK15" s="29"/>
      <c r="AL15" s="29"/>
      <c r="AM15" s="29"/>
      <c r="AN15" s="29"/>
      <c r="AO15" s="29"/>
      <c r="AP15" s="29"/>
      <c r="AQ15" s="29"/>
      <c r="AR15" s="29"/>
      <c r="CC15" s="37"/>
    </row>
    <row r="16" spans="1:81" ht="12" customHeight="1" x14ac:dyDescent="0.15">
      <c r="A16" s="47"/>
      <c r="B16" s="463"/>
      <c r="C16" s="46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47"/>
      <c r="AF16" s="38"/>
      <c r="AG16" s="505"/>
      <c r="AH16" s="29"/>
      <c r="AI16" s="29"/>
      <c r="AJ16" s="29"/>
      <c r="AK16" s="29"/>
      <c r="AL16" s="29"/>
      <c r="AM16" s="29"/>
      <c r="AN16" s="29"/>
      <c r="AO16" s="29"/>
      <c r="AP16" s="29"/>
      <c r="AQ16" s="29"/>
      <c r="AR16" s="29"/>
      <c r="CC16" s="37"/>
    </row>
    <row r="17" spans="1:81" ht="12" customHeight="1" x14ac:dyDescent="0.15">
      <c r="A17" s="47"/>
      <c r="B17" s="463"/>
      <c r="C17" s="46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47"/>
      <c r="AF17" s="38"/>
      <c r="AG17" s="505"/>
      <c r="AH17" s="29"/>
      <c r="AI17" s="29"/>
      <c r="AJ17" s="29"/>
      <c r="AK17" s="29"/>
      <c r="AL17" s="29"/>
      <c r="AM17" s="29"/>
      <c r="AN17" s="29"/>
      <c r="AO17" s="29"/>
      <c r="AP17" s="29"/>
      <c r="AQ17" s="29"/>
      <c r="AR17" s="29"/>
      <c r="CC17" s="37"/>
    </row>
    <row r="18" spans="1:81" ht="12" customHeight="1" x14ac:dyDescent="0.15">
      <c r="A18" s="47"/>
      <c r="B18" s="463"/>
      <c r="C18" s="463">
        <v>2</v>
      </c>
      <c r="D18" s="492" t="s">
        <v>228</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7"/>
      <c r="AF18" s="38"/>
      <c r="AG18" s="505"/>
      <c r="AH18" s="29"/>
      <c r="AI18" s="29"/>
      <c r="AJ18" s="29"/>
      <c r="AK18" s="29"/>
      <c r="AL18" s="29"/>
      <c r="AM18" s="29"/>
      <c r="AN18" s="29"/>
      <c r="AO18" s="29"/>
      <c r="AP18" s="29"/>
      <c r="AQ18" s="29"/>
      <c r="AR18" s="29"/>
      <c r="CC18" s="37"/>
    </row>
    <row r="19" spans="1:81" ht="12" customHeight="1" x14ac:dyDescent="0.15">
      <c r="A19" s="47"/>
      <c r="B19" s="463"/>
      <c r="C19" s="463"/>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7"/>
      <c r="AF19" s="38"/>
      <c r="AG19" s="505"/>
      <c r="AH19" s="29"/>
      <c r="AI19" s="29"/>
      <c r="AJ19" s="29"/>
      <c r="AK19" s="29"/>
      <c r="AL19" s="29"/>
      <c r="AM19" s="29"/>
      <c r="AN19" s="29"/>
      <c r="AO19" s="29"/>
      <c r="AP19" s="29"/>
      <c r="AQ19" s="29"/>
      <c r="AR19" s="29"/>
      <c r="CC19" s="37"/>
    </row>
    <row r="20" spans="1:81" ht="12" customHeight="1" x14ac:dyDescent="0.15">
      <c r="A20" s="47"/>
      <c r="B20" s="463"/>
      <c r="C20" s="463"/>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7"/>
      <c r="AF20" s="38"/>
      <c r="AG20" s="505"/>
      <c r="AH20" s="29"/>
      <c r="AI20" s="29"/>
      <c r="AJ20" s="29"/>
      <c r="AK20" s="29"/>
      <c r="AL20" s="29"/>
      <c r="AM20" s="29"/>
      <c r="AN20" s="29"/>
      <c r="AO20" s="29"/>
      <c r="AP20" s="29"/>
      <c r="AQ20" s="29"/>
      <c r="AR20" s="29"/>
      <c r="CC20" s="37"/>
    </row>
    <row r="21" spans="1:81" ht="12" customHeight="1" x14ac:dyDescent="0.15">
      <c r="A21" s="4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7"/>
      <c r="AF21" s="38"/>
      <c r="AG21" s="505"/>
      <c r="AH21" s="29"/>
      <c r="AI21" s="29"/>
      <c r="AJ21" s="29"/>
      <c r="AK21" s="29"/>
      <c r="AL21" s="29"/>
      <c r="AM21" s="29"/>
      <c r="AN21" s="29"/>
      <c r="AO21" s="29"/>
      <c r="AP21" s="29"/>
      <c r="AQ21" s="29"/>
      <c r="AR21" s="29"/>
      <c r="CC21" s="37"/>
    </row>
    <row r="22" spans="1:81" ht="12" customHeight="1" x14ac:dyDescent="0.15">
      <c r="A22" s="47"/>
      <c r="B22" s="43" t="s">
        <v>162</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7"/>
      <c r="AF22" s="38"/>
      <c r="AG22" s="505"/>
      <c r="AH22" s="29"/>
      <c r="AI22" s="29"/>
      <c r="AJ22" s="29"/>
      <c r="AK22" s="29"/>
      <c r="AL22" s="29"/>
      <c r="AM22" s="29"/>
      <c r="AN22" s="29"/>
      <c r="AO22" s="29"/>
      <c r="AP22" s="29"/>
      <c r="AQ22" s="29"/>
      <c r="AR22" s="29"/>
      <c r="CC22" s="37"/>
    </row>
    <row r="23" spans="1:81" ht="12" customHeight="1" x14ac:dyDescent="0.15">
      <c r="A23" s="47"/>
      <c r="B23" s="43"/>
      <c r="C23" s="492" t="s">
        <v>163</v>
      </c>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7"/>
      <c r="AF23" s="38"/>
      <c r="AG23" s="505"/>
      <c r="AH23" s="29"/>
      <c r="AI23" s="29"/>
      <c r="AJ23" s="29"/>
      <c r="AK23" s="29"/>
      <c r="AL23" s="29"/>
      <c r="AM23" s="29"/>
      <c r="AN23" s="29"/>
      <c r="AO23" s="29"/>
      <c r="AP23" s="29"/>
      <c r="AQ23" s="29"/>
      <c r="AR23" s="29"/>
      <c r="CC23" s="37"/>
    </row>
    <row r="24" spans="1:81" ht="12" customHeight="1" x14ac:dyDescent="0.15">
      <c r="A24" s="47"/>
      <c r="B24" s="43"/>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7"/>
      <c r="AF24" s="38"/>
      <c r="AG24" s="505"/>
      <c r="AH24" s="29"/>
      <c r="AI24" s="29"/>
      <c r="AJ24" s="29"/>
      <c r="AK24" s="29"/>
      <c r="AL24" s="29"/>
      <c r="AM24" s="29"/>
      <c r="AN24" s="29"/>
      <c r="AO24" s="29"/>
      <c r="AP24" s="29"/>
      <c r="AQ24" s="29"/>
      <c r="AR24" s="29"/>
      <c r="CC24" s="37"/>
    </row>
    <row r="25" spans="1:81" ht="12" customHeight="1" x14ac:dyDescent="0.15">
      <c r="A25" s="47"/>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7"/>
      <c r="AF25" s="38"/>
      <c r="AG25" s="505"/>
      <c r="AH25" s="29"/>
      <c r="AI25" s="29"/>
      <c r="AJ25" s="29"/>
      <c r="AK25" s="29"/>
      <c r="AL25" s="29"/>
      <c r="AM25" s="29"/>
      <c r="AN25" s="29"/>
      <c r="AO25" s="29"/>
      <c r="AP25" s="29"/>
      <c r="AQ25" s="29"/>
      <c r="AR25" s="29"/>
      <c r="CC25" s="37"/>
    </row>
    <row r="26" spans="1:81" ht="12" customHeight="1" x14ac:dyDescent="0.15">
      <c r="A26" s="47"/>
      <c r="B26" s="43" t="s">
        <v>164</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7"/>
      <c r="AF26" s="38"/>
      <c r="AG26" s="505"/>
      <c r="AH26" s="29"/>
      <c r="AI26" s="29"/>
      <c r="AJ26" s="29"/>
      <c r="AK26" s="29"/>
      <c r="AL26" s="29"/>
      <c r="AM26" s="29"/>
      <c r="AN26" s="29"/>
      <c r="AO26" s="29"/>
      <c r="AP26" s="29"/>
      <c r="AQ26" s="29"/>
      <c r="AR26" s="29"/>
      <c r="CC26" s="37"/>
    </row>
    <row r="27" spans="1:81" ht="12" customHeight="1" x14ac:dyDescent="0.15">
      <c r="A27" s="47"/>
      <c r="B27" s="43"/>
      <c r="C27" s="492" t="s">
        <v>229</v>
      </c>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7"/>
      <c r="AF27" s="38"/>
      <c r="AG27" s="505"/>
      <c r="AH27" s="29"/>
      <c r="AI27" s="29"/>
      <c r="AJ27" s="29"/>
      <c r="AK27" s="29"/>
      <c r="AL27" s="29"/>
      <c r="AM27" s="29"/>
      <c r="AN27" s="29"/>
      <c r="AO27" s="29"/>
      <c r="AP27" s="29"/>
      <c r="AQ27" s="29"/>
      <c r="AR27" s="29"/>
      <c r="CC27" s="37"/>
    </row>
    <row r="28" spans="1:81" ht="12" customHeight="1" x14ac:dyDescent="0.15">
      <c r="A28" s="47"/>
      <c r="B28" s="43"/>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7"/>
      <c r="AF28" s="38"/>
      <c r="AG28" s="505"/>
      <c r="AH28" s="29"/>
      <c r="AI28" s="29"/>
      <c r="AJ28" s="29"/>
      <c r="AK28" s="29"/>
      <c r="AL28" s="29"/>
      <c r="AM28" s="29"/>
      <c r="AN28" s="29"/>
      <c r="AO28" s="29"/>
      <c r="AP28" s="29"/>
      <c r="AQ28" s="29"/>
      <c r="AR28" s="29"/>
      <c r="CC28" s="37"/>
    </row>
    <row r="29" spans="1:81" ht="12" customHeight="1" x14ac:dyDescent="0.15">
      <c r="A29" s="47"/>
      <c r="B29" s="43"/>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47"/>
      <c r="AF29" s="38"/>
      <c r="AG29" s="505"/>
      <c r="AH29" s="29"/>
      <c r="AI29" s="29"/>
      <c r="AJ29" s="29"/>
      <c r="AK29" s="29"/>
      <c r="AL29" s="29"/>
      <c r="AM29" s="29"/>
      <c r="AN29" s="29"/>
      <c r="AO29" s="29"/>
      <c r="AP29" s="29"/>
      <c r="AQ29" s="29"/>
      <c r="AR29" s="29"/>
      <c r="CC29" s="37"/>
    </row>
    <row r="30" spans="1:81" ht="12" customHeight="1" x14ac:dyDescent="0.15">
      <c r="A30" s="47"/>
      <c r="B30" s="43" t="s">
        <v>206</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47"/>
      <c r="AF30" s="38"/>
      <c r="AG30" s="505"/>
      <c r="AH30" s="29"/>
      <c r="AI30" s="29"/>
      <c r="AJ30" s="29"/>
      <c r="AK30" s="29"/>
      <c r="AL30" s="29"/>
      <c r="AM30" s="29"/>
      <c r="AN30" s="29"/>
      <c r="AO30" s="29"/>
      <c r="AP30" s="29"/>
      <c r="AQ30" s="29"/>
      <c r="AR30" s="29"/>
      <c r="CC30" s="37"/>
    </row>
    <row r="31" spans="1:81" ht="12" customHeight="1" x14ac:dyDescent="0.15">
      <c r="A31" s="47"/>
      <c r="B31" s="43"/>
      <c r="C31" s="492" t="s">
        <v>230</v>
      </c>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7"/>
      <c r="AF31" s="38"/>
      <c r="AG31" s="505"/>
      <c r="AH31" s="29"/>
      <c r="AI31" s="29"/>
      <c r="AJ31" s="29"/>
      <c r="AK31" s="29"/>
      <c r="AL31" s="29"/>
      <c r="AM31" s="29"/>
      <c r="AN31" s="29"/>
      <c r="AO31" s="29"/>
      <c r="AP31" s="29"/>
      <c r="AQ31" s="29"/>
      <c r="AR31" s="29"/>
      <c r="CC31" s="37"/>
    </row>
    <row r="32" spans="1:81" ht="12" customHeight="1" x14ac:dyDescent="0.15">
      <c r="A32" s="47"/>
      <c r="B32" s="43"/>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7"/>
      <c r="AF32" s="38"/>
      <c r="AG32" s="505"/>
      <c r="AH32" s="29"/>
      <c r="AI32" s="29"/>
      <c r="AJ32" s="29"/>
      <c r="AK32" s="29"/>
      <c r="AL32" s="29"/>
      <c r="AM32" s="29"/>
      <c r="AN32" s="29"/>
      <c r="AO32" s="29"/>
      <c r="AP32" s="29"/>
      <c r="AQ32" s="29"/>
      <c r="AR32" s="29"/>
      <c r="CC32" s="37"/>
    </row>
    <row r="33" spans="1:84" ht="12" customHeight="1" x14ac:dyDescent="0.15">
      <c r="A33" s="47"/>
      <c r="B33" s="43"/>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47"/>
      <c r="AF33" s="38"/>
      <c r="AG33" s="505"/>
      <c r="AH33" s="29"/>
      <c r="AI33" s="29"/>
      <c r="AJ33" s="29"/>
      <c r="AK33" s="29"/>
      <c r="AL33" s="29"/>
      <c r="AM33" s="29"/>
      <c r="AN33" s="29"/>
      <c r="AO33" s="29"/>
      <c r="AP33" s="29"/>
      <c r="AQ33" s="29"/>
      <c r="AR33" s="29"/>
      <c r="CC33" s="37"/>
    </row>
    <row r="34" spans="1:84" ht="12" customHeight="1" x14ac:dyDescent="0.15">
      <c r="A34" s="47"/>
      <c r="B34" s="43" t="s">
        <v>221</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47"/>
      <c r="AF34" s="38"/>
      <c r="AG34" s="505"/>
      <c r="AH34" s="29"/>
      <c r="AI34" s="29"/>
      <c r="AJ34" s="29"/>
      <c r="AK34" s="29"/>
      <c r="AL34" s="29"/>
      <c r="AM34" s="29"/>
      <c r="AN34" s="29"/>
      <c r="AO34" s="29"/>
      <c r="AP34" s="29"/>
      <c r="AQ34" s="29"/>
      <c r="AR34" s="29"/>
      <c r="CC34" s="37"/>
    </row>
    <row r="35" spans="1:84" ht="12" customHeight="1" x14ac:dyDescent="0.15">
      <c r="A35" s="47"/>
      <c r="B35" s="43"/>
      <c r="C35" s="492" t="s">
        <v>213</v>
      </c>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7"/>
      <c r="AF35" s="38"/>
      <c r="AG35" s="505"/>
      <c r="AH35" s="29"/>
      <c r="AI35" s="29"/>
      <c r="AJ35" s="29"/>
      <c r="AK35" s="29"/>
      <c r="AL35" s="29"/>
      <c r="AM35" s="29"/>
      <c r="AN35" s="29"/>
      <c r="AO35" s="29"/>
      <c r="AP35" s="29"/>
      <c r="AQ35" s="29"/>
      <c r="AR35" s="29"/>
      <c r="CC35" s="37"/>
    </row>
    <row r="36" spans="1:84" ht="12" customHeight="1" x14ac:dyDescent="0.15">
      <c r="A36" s="47"/>
      <c r="B36" s="43"/>
      <c r="C36" s="492"/>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7"/>
      <c r="AF36" s="38"/>
      <c r="AG36" s="505"/>
      <c r="AH36" s="29"/>
      <c r="AI36" s="29"/>
      <c r="AJ36" s="29"/>
      <c r="AK36" s="29"/>
      <c r="AL36" s="29"/>
      <c r="AM36" s="29"/>
      <c r="AN36" s="29"/>
      <c r="AO36" s="29"/>
      <c r="AP36" s="29"/>
      <c r="AQ36" s="29"/>
      <c r="AR36" s="29"/>
      <c r="CC36" s="37"/>
    </row>
    <row r="37" spans="1:84" ht="12" customHeight="1" x14ac:dyDescent="0.15">
      <c r="A37" s="47"/>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7"/>
      <c r="AF37" s="38"/>
      <c r="AG37" s="505"/>
      <c r="AH37" s="29"/>
      <c r="AI37" s="29"/>
      <c r="AJ37" s="29"/>
      <c r="AK37" s="29"/>
      <c r="AL37" s="29"/>
      <c r="AM37" s="29"/>
      <c r="AN37" s="29"/>
      <c r="AO37" s="29"/>
      <c r="AP37" s="29"/>
      <c r="AQ37" s="29"/>
      <c r="AR37" s="29"/>
      <c r="CC37" s="37"/>
    </row>
    <row r="38" spans="1:84" x14ac:dyDescent="0.15">
      <c r="B38" s="493" t="s">
        <v>158</v>
      </c>
      <c r="C38" s="494"/>
      <c r="D38" s="494"/>
      <c r="E38" s="494"/>
      <c r="F38" s="494"/>
      <c r="G38" s="494"/>
      <c r="H38" s="495"/>
      <c r="I38" s="496"/>
      <c r="J38" s="497"/>
      <c r="K38" s="497"/>
      <c r="L38" s="497"/>
      <c r="M38" s="497"/>
      <c r="N38" s="497"/>
      <c r="O38" s="497"/>
      <c r="P38" s="497"/>
      <c r="Q38" s="497"/>
      <c r="R38" s="497"/>
      <c r="S38" s="497"/>
      <c r="T38" s="497"/>
      <c r="U38" s="497"/>
      <c r="V38" s="497"/>
      <c r="W38" s="497"/>
      <c r="X38" s="497"/>
      <c r="Y38" s="497"/>
      <c r="Z38" s="497"/>
      <c r="AA38" s="497"/>
      <c r="AB38" s="497"/>
      <c r="AC38" s="497"/>
      <c r="AD38" s="498"/>
      <c r="AE38" s="39"/>
      <c r="AF38" s="38"/>
      <c r="AG38" s="505"/>
      <c r="AH38" s="29"/>
      <c r="AI38" s="29"/>
      <c r="AJ38" s="29"/>
      <c r="AK38" s="29"/>
      <c r="AL38" s="29"/>
      <c r="AM38" s="29"/>
      <c r="AN38" s="29"/>
      <c r="AO38" s="29"/>
      <c r="AP38" s="29"/>
      <c r="AQ38" s="29"/>
      <c r="AR38" s="29"/>
      <c r="AS38" s="29"/>
      <c r="AT38" s="29"/>
      <c r="AU38" s="29"/>
      <c r="CF38" s="37"/>
    </row>
    <row r="39" spans="1:84" x14ac:dyDescent="0.15">
      <c r="B39" s="493" t="s">
        <v>157</v>
      </c>
      <c r="C39" s="494"/>
      <c r="D39" s="494"/>
      <c r="E39" s="494"/>
      <c r="F39" s="494"/>
      <c r="G39" s="494"/>
      <c r="H39" s="495"/>
      <c r="I39" s="496"/>
      <c r="J39" s="497"/>
      <c r="K39" s="497"/>
      <c r="L39" s="497"/>
      <c r="M39" s="497"/>
      <c r="N39" s="497"/>
      <c r="O39" s="497"/>
      <c r="P39" s="497"/>
      <c r="Q39" s="497"/>
      <c r="R39" s="497"/>
      <c r="S39" s="497"/>
      <c r="T39" s="497"/>
      <c r="U39" s="497"/>
      <c r="V39" s="497"/>
      <c r="W39" s="497"/>
      <c r="X39" s="497"/>
      <c r="Y39" s="497"/>
      <c r="Z39" s="497"/>
      <c r="AA39" s="497"/>
      <c r="AB39" s="497"/>
      <c r="AC39" s="497"/>
      <c r="AD39" s="498"/>
      <c r="AE39" s="39"/>
      <c r="AF39" s="38"/>
      <c r="AG39" s="505"/>
      <c r="AH39" s="29"/>
      <c r="AI39" s="29"/>
      <c r="AJ39" s="29"/>
      <c r="AK39" s="29"/>
      <c r="AL39" s="29"/>
      <c r="AM39" s="29"/>
      <c r="AN39" s="29"/>
      <c r="AO39" s="29"/>
      <c r="AP39" s="29"/>
      <c r="AQ39" s="29"/>
      <c r="AR39" s="29"/>
      <c r="AS39" s="29"/>
      <c r="AT39" s="29"/>
      <c r="AU39" s="29"/>
      <c r="CF39" s="37"/>
    </row>
    <row r="40" spans="1:84" x14ac:dyDescent="0.15">
      <c r="B40" s="493" t="s">
        <v>156</v>
      </c>
      <c r="C40" s="494"/>
      <c r="D40" s="494"/>
      <c r="E40" s="494"/>
      <c r="F40" s="494"/>
      <c r="G40" s="494"/>
      <c r="H40" s="495"/>
      <c r="I40" s="496"/>
      <c r="J40" s="497"/>
      <c r="K40" s="497"/>
      <c r="L40" s="497"/>
      <c r="M40" s="497"/>
      <c r="N40" s="497"/>
      <c r="O40" s="497"/>
      <c r="P40" s="497"/>
      <c r="Q40" s="497"/>
      <c r="R40" s="497"/>
      <c r="S40" s="497"/>
      <c r="T40" s="497"/>
      <c r="U40" s="497"/>
      <c r="V40" s="497"/>
      <c r="W40" s="497"/>
      <c r="X40" s="497"/>
      <c r="Y40" s="497"/>
      <c r="Z40" s="497"/>
      <c r="AA40" s="497"/>
      <c r="AB40" s="497"/>
      <c r="AC40" s="497"/>
      <c r="AD40" s="498"/>
      <c r="AE40" s="39"/>
      <c r="AF40" s="38"/>
      <c r="AG40" s="505"/>
      <c r="AH40" s="29"/>
      <c r="AI40" s="29"/>
      <c r="AJ40" s="29"/>
      <c r="AK40" s="29"/>
      <c r="AL40" s="29"/>
      <c r="AM40" s="29"/>
      <c r="AN40" s="29"/>
      <c r="AO40" s="29"/>
      <c r="AP40" s="29"/>
      <c r="AQ40" s="29"/>
      <c r="AR40" s="29"/>
      <c r="AS40" s="29"/>
      <c r="AT40" s="29"/>
      <c r="AU40" s="29"/>
      <c r="CF40" s="37"/>
    </row>
    <row r="41" spans="1:84" x14ac:dyDescent="0.15">
      <c r="B41" s="493" t="s">
        <v>165</v>
      </c>
      <c r="C41" s="494"/>
      <c r="D41" s="494"/>
      <c r="E41" s="494"/>
      <c r="F41" s="494"/>
      <c r="G41" s="494"/>
      <c r="H41" s="495"/>
      <c r="I41" s="496"/>
      <c r="J41" s="497"/>
      <c r="K41" s="497"/>
      <c r="L41" s="497"/>
      <c r="M41" s="497"/>
      <c r="N41" s="497"/>
      <c r="O41" s="497"/>
      <c r="P41" s="497"/>
      <c r="Q41" s="497"/>
      <c r="R41" s="497"/>
      <c r="S41" s="497"/>
      <c r="T41" s="497"/>
      <c r="U41" s="497"/>
      <c r="V41" s="497"/>
      <c r="W41" s="497"/>
      <c r="X41" s="497"/>
      <c r="Y41" s="497"/>
      <c r="Z41" s="497"/>
      <c r="AA41" s="497"/>
      <c r="AB41" s="497"/>
      <c r="AC41" s="497"/>
      <c r="AD41" s="498"/>
      <c r="AE41" s="39"/>
      <c r="AF41" s="38"/>
      <c r="AG41" s="505"/>
      <c r="AH41" s="29"/>
      <c r="AI41" s="29"/>
      <c r="AJ41" s="29"/>
      <c r="AK41" s="29"/>
      <c r="AL41" s="29"/>
      <c r="AM41" s="29"/>
      <c r="AN41" s="29"/>
      <c r="AO41" s="29"/>
      <c r="AP41" s="29"/>
      <c r="AQ41" s="29"/>
      <c r="AR41" s="29"/>
      <c r="AS41" s="29"/>
      <c r="AT41" s="29"/>
      <c r="AU41" s="29"/>
      <c r="CF41" s="37"/>
    </row>
    <row r="42" spans="1:84" x14ac:dyDescent="0.15">
      <c r="B42" s="493" t="s">
        <v>126</v>
      </c>
      <c r="C42" s="494"/>
      <c r="D42" s="494"/>
      <c r="E42" s="494"/>
      <c r="F42" s="494"/>
      <c r="G42" s="494"/>
      <c r="H42" s="495"/>
      <c r="I42" s="496"/>
      <c r="J42" s="497"/>
      <c r="K42" s="497"/>
      <c r="L42" s="497"/>
      <c r="M42" s="497"/>
      <c r="N42" s="497"/>
      <c r="O42" s="497"/>
      <c r="P42" s="497"/>
      <c r="Q42" s="497"/>
      <c r="R42" s="497"/>
      <c r="S42" s="497"/>
      <c r="T42" s="497"/>
      <c r="U42" s="497"/>
      <c r="V42" s="497"/>
      <c r="W42" s="497"/>
      <c r="X42" s="497"/>
      <c r="Y42" s="497"/>
      <c r="Z42" s="497"/>
      <c r="AA42" s="497"/>
      <c r="AB42" s="497"/>
      <c r="AC42" s="497"/>
      <c r="AD42" s="498"/>
      <c r="AE42" s="39"/>
      <c r="AF42" s="38"/>
      <c r="AG42" s="505"/>
      <c r="AH42" s="29"/>
      <c r="AI42" s="29"/>
      <c r="AJ42" s="29"/>
      <c r="AK42" s="29"/>
      <c r="AL42" s="29"/>
      <c r="AM42" s="29"/>
      <c r="AN42" s="29"/>
      <c r="AO42" s="29"/>
      <c r="AP42" s="29"/>
      <c r="AQ42" s="29"/>
      <c r="AR42" s="29"/>
      <c r="AS42" s="29"/>
      <c r="AT42" s="29"/>
      <c r="AU42" s="29"/>
      <c r="CF42" s="37"/>
    </row>
    <row r="43" spans="1:84" x14ac:dyDescent="0.15">
      <c r="B43" s="493" t="s">
        <v>166</v>
      </c>
      <c r="C43" s="494"/>
      <c r="D43" s="494"/>
      <c r="E43" s="494"/>
      <c r="F43" s="494"/>
      <c r="G43" s="494"/>
      <c r="H43" s="495"/>
      <c r="I43" s="496"/>
      <c r="J43" s="497"/>
      <c r="K43" s="497"/>
      <c r="L43" s="497"/>
      <c r="M43" s="497"/>
      <c r="N43" s="497"/>
      <c r="O43" s="497"/>
      <c r="P43" s="497"/>
      <c r="Q43" s="497"/>
      <c r="R43" s="497"/>
      <c r="S43" s="497"/>
      <c r="T43" s="497"/>
      <c r="U43" s="497"/>
      <c r="V43" s="497"/>
      <c r="W43" s="497"/>
      <c r="X43" s="497"/>
      <c r="Y43" s="497"/>
      <c r="Z43" s="497"/>
      <c r="AA43" s="497"/>
      <c r="AB43" s="497"/>
      <c r="AC43" s="497"/>
      <c r="AD43" s="498"/>
      <c r="AE43" s="39"/>
      <c r="AF43" s="38"/>
      <c r="AG43" s="505"/>
      <c r="AH43" s="29"/>
      <c r="AI43" s="29"/>
      <c r="AJ43" s="29"/>
      <c r="AK43" s="29"/>
      <c r="AL43" s="29"/>
      <c r="AM43" s="29"/>
      <c r="AN43" s="29"/>
      <c r="AO43" s="29"/>
      <c r="AP43" s="29"/>
      <c r="AQ43" s="29"/>
      <c r="AR43" s="29"/>
      <c r="AS43" s="29"/>
      <c r="AT43" s="29"/>
      <c r="AU43" s="29"/>
      <c r="CF43" s="37"/>
    </row>
    <row r="44" spans="1:84" x14ac:dyDescent="0.15">
      <c r="B44" s="493" t="s">
        <v>167</v>
      </c>
      <c r="C44" s="494"/>
      <c r="D44" s="494"/>
      <c r="E44" s="494"/>
      <c r="F44" s="494"/>
      <c r="G44" s="494"/>
      <c r="H44" s="495"/>
      <c r="I44" s="496"/>
      <c r="J44" s="497"/>
      <c r="K44" s="497"/>
      <c r="L44" s="497"/>
      <c r="M44" s="497"/>
      <c r="N44" s="497"/>
      <c r="O44" s="497"/>
      <c r="P44" s="497"/>
      <c r="Q44" s="497"/>
      <c r="R44" s="497"/>
      <c r="S44" s="497"/>
      <c r="T44" s="497"/>
      <c r="U44" s="497"/>
      <c r="V44" s="497"/>
      <c r="W44" s="497"/>
      <c r="X44" s="497"/>
      <c r="Y44" s="497"/>
      <c r="Z44" s="497"/>
      <c r="AA44" s="497"/>
      <c r="AB44" s="497"/>
      <c r="AC44" s="497"/>
      <c r="AD44" s="498"/>
      <c r="AE44" s="39"/>
      <c r="AF44" s="38"/>
      <c r="AG44" s="505"/>
      <c r="AH44" s="29"/>
      <c r="AI44" s="29"/>
      <c r="AJ44" s="29"/>
      <c r="AK44" s="29"/>
      <c r="AL44" s="29"/>
      <c r="AM44" s="29"/>
      <c r="AN44" s="29"/>
      <c r="AO44" s="29"/>
      <c r="AP44" s="29"/>
      <c r="AQ44" s="29"/>
      <c r="AR44" s="29"/>
      <c r="AS44" s="29"/>
      <c r="AT44" s="29"/>
      <c r="AU44" s="29"/>
      <c r="CF44" s="37"/>
    </row>
    <row r="45" spans="1:84" x14ac:dyDescent="0.15">
      <c r="B45" s="49"/>
      <c r="C45" s="49"/>
      <c r="D45" s="49"/>
      <c r="E45" s="49"/>
      <c r="F45" s="49"/>
      <c r="G45" s="49"/>
      <c r="H45" s="49"/>
      <c r="I45" s="45"/>
      <c r="J45" s="45"/>
      <c r="K45" s="45"/>
      <c r="L45" s="45"/>
      <c r="M45" s="45"/>
      <c r="N45" s="45"/>
      <c r="O45" s="45"/>
      <c r="P45" s="45"/>
      <c r="Q45" s="45"/>
      <c r="R45" s="45"/>
      <c r="S45" s="45"/>
      <c r="T45" s="45"/>
      <c r="U45" s="45"/>
      <c r="V45" s="45"/>
      <c r="W45" s="45"/>
      <c r="X45" s="45"/>
      <c r="Y45" s="45"/>
      <c r="Z45" s="45"/>
      <c r="AA45" s="45"/>
      <c r="AB45" s="45"/>
      <c r="AC45" s="45"/>
      <c r="AD45" s="45"/>
      <c r="AE45" s="39"/>
      <c r="AF45" s="38"/>
      <c r="AG45" s="505"/>
      <c r="AH45" s="29"/>
      <c r="AI45" s="29"/>
      <c r="AJ45" s="29"/>
      <c r="AK45" s="29"/>
      <c r="AL45" s="29"/>
      <c r="AM45" s="29"/>
      <c r="AN45" s="29"/>
      <c r="AO45" s="29"/>
      <c r="AP45" s="29"/>
      <c r="AQ45" s="29"/>
      <c r="AR45" s="29"/>
      <c r="AS45" s="29"/>
      <c r="AT45" s="29"/>
      <c r="AU45" s="29"/>
      <c r="CF45" s="37"/>
    </row>
    <row r="46" spans="1:84" ht="13.5" customHeight="1" x14ac:dyDescent="0.15">
      <c r="B46" s="49"/>
      <c r="C46" s="49"/>
      <c r="D46" s="49"/>
      <c r="E46" s="49"/>
      <c r="F46" s="49"/>
      <c r="G46" s="49"/>
      <c r="H46" s="49"/>
      <c r="I46" s="45"/>
      <c r="J46" s="45"/>
      <c r="K46" s="45"/>
      <c r="L46" s="45"/>
      <c r="M46" s="45"/>
      <c r="N46" s="45"/>
      <c r="O46" s="45"/>
      <c r="P46" s="45"/>
      <c r="Q46" s="45"/>
      <c r="R46" s="45"/>
      <c r="S46" s="45"/>
      <c r="T46" s="45"/>
      <c r="U46" s="45"/>
      <c r="V46" s="45"/>
      <c r="W46" s="45"/>
      <c r="X46" s="300"/>
      <c r="Y46" s="299"/>
      <c r="Z46" s="506" t="s">
        <v>168</v>
      </c>
      <c r="AA46" s="507"/>
      <c r="AB46" s="296"/>
      <c r="AC46" s="297"/>
      <c r="AD46" s="298"/>
      <c r="AE46" s="39"/>
      <c r="AF46" s="38"/>
      <c r="AG46" s="505"/>
      <c r="AH46" s="29"/>
      <c r="AI46" s="29"/>
      <c r="AJ46" s="29"/>
      <c r="AK46" s="29"/>
      <c r="AL46" s="29"/>
      <c r="AM46" s="29"/>
      <c r="AN46" s="29"/>
      <c r="AO46" s="29"/>
      <c r="AP46" s="29"/>
      <c r="AQ46" s="29"/>
      <c r="AR46" s="29"/>
      <c r="AS46" s="29"/>
      <c r="AT46" s="29"/>
      <c r="AU46" s="29"/>
      <c r="CF46" s="37"/>
    </row>
    <row r="47" spans="1:84" x14ac:dyDescent="0.15">
      <c r="B47" s="49"/>
      <c r="C47" s="49"/>
      <c r="D47" s="49"/>
      <c r="E47" s="49"/>
      <c r="F47" s="49"/>
      <c r="G47" s="49"/>
      <c r="H47" s="49"/>
      <c r="I47" s="45"/>
      <c r="J47" s="45"/>
      <c r="K47" s="45"/>
      <c r="L47" s="45"/>
      <c r="M47" s="45"/>
      <c r="N47" s="45"/>
      <c r="O47" s="45"/>
      <c r="P47" s="45"/>
      <c r="Q47" s="45"/>
      <c r="R47" s="45"/>
      <c r="S47" s="45"/>
      <c r="T47" s="45"/>
      <c r="U47" s="45"/>
      <c r="V47" s="45"/>
      <c r="W47" s="45"/>
      <c r="X47" s="300"/>
      <c r="Y47" s="299"/>
      <c r="Z47" s="508"/>
      <c r="AA47" s="509"/>
      <c r="AB47" s="44"/>
      <c r="AC47" s="45"/>
      <c r="AD47" s="50"/>
      <c r="AE47" s="39"/>
      <c r="AF47" s="38"/>
      <c r="AG47" s="505"/>
      <c r="AH47" s="29"/>
      <c r="AI47" s="29"/>
      <c r="AJ47" s="29"/>
      <c r="AK47" s="29"/>
      <c r="AL47" s="29"/>
      <c r="AM47" s="29"/>
      <c r="AN47" s="29"/>
      <c r="AO47" s="29"/>
      <c r="AP47" s="29"/>
      <c r="AQ47" s="29"/>
      <c r="AR47" s="29"/>
      <c r="AS47" s="29"/>
      <c r="AT47" s="29"/>
      <c r="AU47" s="29"/>
      <c r="CF47" s="37"/>
    </row>
    <row r="48" spans="1:84" x14ac:dyDescent="0.15">
      <c r="B48" s="49"/>
      <c r="C48" s="49"/>
      <c r="D48" s="49"/>
      <c r="E48" s="49"/>
      <c r="F48" s="49"/>
      <c r="G48" s="49"/>
      <c r="H48" s="49"/>
      <c r="I48" s="45"/>
      <c r="J48" s="45"/>
      <c r="K48" s="45"/>
      <c r="L48" s="45"/>
      <c r="M48" s="45"/>
      <c r="N48" s="45"/>
      <c r="O48" s="45"/>
      <c r="P48" s="45"/>
      <c r="Q48" s="45"/>
      <c r="R48" s="45"/>
      <c r="S48" s="45"/>
      <c r="T48" s="45"/>
      <c r="U48" s="45"/>
      <c r="V48" s="45"/>
      <c r="W48" s="45"/>
      <c r="X48" s="300"/>
      <c r="Y48" s="299"/>
      <c r="Z48" s="508"/>
      <c r="AA48" s="509"/>
      <c r="AB48" s="44"/>
      <c r="AC48" s="292"/>
      <c r="AD48" s="293"/>
      <c r="AE48" s="39"/>
      <c r="AF48" s="38"/>
      <c r="AG48" s="505"/>
      <c r="AH48" s="29"/>
      <c r="AI48" s="29"/>
      <c r="AJ48" s="29"/>
      <c r="AK48" s="29"/>
      <c r="AL48" s="29"/>
      <c r="AM48" s="29"/>
      <c r="AN48" s="29"/>
      <c r="AO48" s="29"/>
      <c r="AP48" s="29"/>
      <c r="AQ48" s="29"/>
      <c r="AR48" s="29"/>
      <c r="AS48" s="29"/>
      <c r="AT48" s="29"/>
      <c r="AU48" s="29"/>
      <c r="CF48" s="37"/>
    </row>
    <row r="49" spans="1:84" x14ac:dyDescent="0.15">
      <c r="B49" s="49"/>
      <c r="C49" s="49"/>
      <c r="D49" s="49"/>
      <c r="E49" s="49"/>
      <c r="F49" s="49"/>
      <c r="G49" s="49"/>
      <c r="H49" s="49"/>
      <c r="I49" s="45"/>
      <c r="J49" s="45"/>
      <c r="K49" s="45"/>
      <c r="L49" s="45"/>
      <c r="M49" s="45"/>
      <c r="N49" s="45"/>
      <c r="O49" s="45"/>
      <c r="P49" s="45"/>
      <c r="Q49" s="45"/>
      <c r="R49" s="45"/>
      <c r="S49" s="45"/>
      <c r="T49" s="45"/>
      <c r="U49" s="45"/>
      <c r="V49" s="45"/>
      <c r="W49" s="45"/>
      <c r="X49" s="300"/>
      <c r="Y49" s="299"/>
      <c r="Z49" s="510"/>
      <c r="AA49" s="511"/>
      <c r="AB49" s="51"/>
      <c r="AC49" s="294"/>
      <c r="AD49" s="295"/>
      <c r="AE49" s="39"/>
      <c r="AF49" s="38"/>
      <c r="AG49" s="505"/>
      <c r="AH49" s="29"/>
      <c r="AI49" s="29"/>
      <c r="AJ49" s="29"/>
      <c r="AK49" s="29"/>
      <c r="AL49" s="29"/>
      <c r="AM49" s="29"/>
      <c r="AN49" s="29"/>
      <c r="AO49" s="29"/>
      <c r="AP49" s="29"/>
      <c r="AQ49" s="29"/>
      <c r="AR49" s="29"/>
      <c r="AS49" s="29"/>
      <c r="AT49" s="29"/>
      <c r="AU49" s="29"/>
      <c r="CF49" s="37"/>
    </row>
    <row r="50" spans="1:84" x14ac:dyDescent="0.15">
      <c r="A50" s="504" t="s">
        <v>222</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38"/>
      <c r="AG50" s="505"/>
      <c r="AH50" s="29"/>
      <c r="AI50" s="29"/>
      <c r="AJ50" s="29"/>
      <c r="AK50" s="29"/>
      <c r="AL50" s="29"/>
      <c r="AM50" s="29"/>
      <c r="AN50" s="29"/>
      <c r="AO50" s="29"/>
      <c r="AP50" s="29"/>
      <c r="AQ50" s="29"/>
      <c r="AR50" s="29"/>
      <c r="AS50" s="29"/>
      <c r="AT50" s="29"/>
      <c r="AU50" s="29"/>
      <c r="CF50" s="37"/>
    </row>
    <row r="51" spans="1:84" s="43" customFormat="1" ht="13.5" customHeight="1" x14ac:dyDescent="0.15">
      <c r="A51" s="512" t="s">
        <v>223</v>
      </c>
      <c r="B51" s="512"/>
      <c r="C51" s="512"/>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2"/>
      <c r="AG51" s="505"/>
      <c r="AH51" s="53"/>
      <c r="AI51" s="53"/>
      <c r="AJ51" s="53"/>
      <c r="AK51" s="53"/>
      <c r="AL51" s="53"/>
      <c r="AM51" s="53"/>
      <c r="AN51" s="53"/>
      <c r="AO51" s="53"/>
      <c r="AP51" s="53"/>
      <c r="AQ51" s="53"/>
      <c r="AR51" s="53"/>
      <c r="CC51" s="54"/>
    </row>
    <row r="52" spans="1:84" ht="1.5" customHeight="1"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2"/>
      <c r="AG52" s="505"/>
      <c r="AH52" s="29"/>
      <c r="AI52" s="29"/>
      <c r="AJ52" s="29"/>
      <c r="AK52" s="29"/>
      <c r="AL52" s="29"/>
      <c r="AM52" s="29"/>
      <c r="AN52" s="29"/>
      <c r="AO52" s="29"/>
      <c r="AP52" s="29"/>
      <c r="AQ52" s="29"/>
      <c r="AR52" s="29"/>
    </row>
    <row r="53" spans="1:84" x14ac:dyDescent="0.15">
      <c r="A53" s="29" t="s">
        <v>125</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1:84" s="302" customFormat="1" ht="13.5" customHeight="1"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t="s">
        <v>1</v>
      </c>
      <c r="AI54" s="31" t="s">
        <v>169</v>
      </c>
      <c r="AJ54" s="31" t="s">
        <v>2</v>
      </c>
      <c r="AK54" s="31" t="s">
        <v>3</v>
      </c>
      <c r="AL54" s="31" t="s">
        <v>4</v>
      </c>
      <c r="AM54" s="31" t="s">
        <v>170</v>
      </c>
      <c r="AN54" s="31" t="s">
        <v>5</v>
      </c>
      <c r="AO54" s="29"/>
      <c r="AP54" s="29"/>
      <c r="AQ54" s="30"/>
      <c r="AR54" s="30"/>
    </row>
    <row r="55" spans="1:84" s="302" customFormat="1" ht="74.2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f>I38</f>
        <v>0</v>
      </c>
      <c r="AI55" s="31">
        <f>I39</f>
        <v>0</v>
      </c>
      <c r="AJ55" s="31">
        <f>I40</f>
        <v>0</v>
      </c>
      <c r="AK55" s="31">
        <f>I41</f>
        <v>0</v>
      </c>
      <c r="AL55" s="31">
        <f>I42</f>
        <v>0</v>
      </c>
      <c r="AM55" s="31">
        <f>I43</f>
        <v>0</v>
      </c>
      <c r="AN55" s="31">
        <f>I44</f>
        <v>0</v>
      </c>
      <c r="AO55" s="29"/>
      <c r="AP55" s="29"/>
      <c r="AQ55" s="30"/>
      <c r="AR55" s="30"/>
    </row>
    <row r="56" spans="1:84"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1:84"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84"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1:84"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row>
    <row r="60" spans="1:84"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1:84"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1:84"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1:84" x14ac:dyDescent="0.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1:84" x14ac:dyDescent="0.1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1:44" x14ac:dyDescent="0.1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Q65" s="29"/>
      <c r="AR65" s="29"/>
    </row>
    <row r="66" spans="1:44"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Q66" s="29"/>
      <c r="AR66" s="29"/>
    </row>
  </sheetData>
  <mergeCells count="29">
    <mergeCell ref="A50:AE50"/>
    <mergeCell ref="AG1:AG52"/>
    <mergeCell ref="Z46:AA49"/>
    <mergeCell ref="B43:H43"/>
    <mergeCell ref="I43:AD43"/>
    <mergeCell ref="A51:AE51"/>
    <mergeCell ref="B44:H44"/>
    <mergeCell ref="I44:AD44"/>
    <mergeCell ref="B41:H41"/>
    <mergeCell ref="I41:AD41"/>
    <mergeCell ref="B42:H42"/>
    <mergeCell ref="I42:AD42"/>
    <mergeCell ref="B40:H40"/>
    <mergeCell ref="I40:AD40"/>
    <mergeCell ref="C31:AD32"/>
    <mergeCell ref="W2:AE2"/>
    <mergeCell ref="B3:N3"/>
    <mergeCell ref="A9:AE9"/>
    <mergeCell ref="B11:AD12"/>
    <mergeCell ref="B13:AD13"/>
    <mergeCell ref="D15:AD17"/>
    <mergeCell ref="D18:AD20"/>
    <mergeCell ref="B39:H39"/>
    <mergeCell ref="I39:AD39"/>
    <mergeCell ref="C23:AD24"/>
    <mergeCell ref="C27:AD28"/>
    <mergeCell ref="C35:AD36"/>
    <mergeCell ref="B38:H38"/>
    <mergeCell ref="I38:AD38"/>
  </mergeCells>
  <phoneticPr fontId="1"/>
  <conditionalFormatting sqref="AH55:AN55">
    <cfRule type="cellIs" dxfId="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73"/>
  <sheetViews>
    <sheetView tabSelected="1" view="pageBreakPreview" topLeftCell="A15" zoomScaleNormal="100" zoomScaleSheetLayoutView="100" workbookViewId="0">
      <selection activeCell="A30" sqref="A30:AE30"/>
    </sheetView>
  </sheetViews>
  <sheetFormatPr defaultColWidth="2.625" defaultRowHeight="13.5" x14ac:dyDescent="0.15"/>
  <cols>
    <col min="1" max="31" width="2.625" style="41" customWidth="1"/>
    <col min="32" max="32" width="3.5" style="41" customWidth="1"/>
    <col min="33" max="33" width="2.75" style="41" customWidth="1"/>
    <col min="34" max="42" width="10.625" style="41" customWidth="1"/>
    <col min="43" max="16384" width="2.625" style="41"/>
  </cols>
  <sheetData>
    <row r="1" spans="1:81" s="55" customFormat="1" ht="20.100000000000001" customHeight="1" x14ac:dyDescent="0.15">
      <c r="AE1" s="289" t="s">
        <v>211</v>
      </c>
      <c r="AF1" s="56"/>
      <c r="AG1" s="537" t="s">
        <v>130</v>
      </c>
      <c r="AH1" s="56"/>
      <c r="AI1" s="56"/>
      <c r="AJ1" s="56"/>
      <c r="AK1" s="56"/>
      <c r="AL1" s="56"/>
      <c r="AM1" s="56"/>
      <c r="AN1" s="56"/>
      <c r="AO1" s="56"/>
      <c r="AP1" s="56"/>
      <c r="AQ1" s="56"/>
      <c r="AR1" s="56"/>
    </row>
    <row r="2" spans="1:81" s="55" customFormat="1" ht="20.100000000000001" customHeight="1" x14ac:dyDescent="0.15">
      <c r="AF2" s="56"/>
      <c r="AG2" s="537"/>
      <c r="AH2" s="56"/>
      <c r="AI2" s="56"/>
      <c r="AJ2" s="56"/>
      <c r="AK2" s="56"/>
      <c r="AL2" s="56"/>
      <c r="AM2" s="56"/>
      <c r="AN2" s="56"/>
      <c r="AO2" s="56"/>
      <c r="AP2" s="56"/>
      <c r="AQ2" s="56"/>
      <c r="AR2" s="56"/>
    </row>
    <row r="3" spans="1:81" s="55" customFormat="1" ht="20.100000000000001" customHeight="1" x14ac:dyDescent="0.15">
      <c r="Y3" s="538" t="s">
        <v>419</v>
      </c>
      <c r="Z3" s="538"/>
      <c r="AA3" s="538"/>
      <c r="AB3" s="538"/>
      <c r="AC3" s="538"/>
      <c r="AD3" s="538"/>
      <c r="AE3" s="538"/>
      <c r="AF3" s="56"/>
      <c r="AG3" s="537"/>
      <c r="AH3" s="56"/>
      <c r="AI3" s="56"/>
      <c r="AJ3" s="56"/>
      <c r="AK3" s="56"/>
      <c r="AL3" s="56"/>
      <c r="AM3" s="56"/>
      <c r="AN3" s="56"/>
      <c r="AO3" s="56"/>
      <c r="AP3" s="56"/>
      <c r="AQ3" s="56"/>
      <c r="AR3" s="56"/>
    </row>
    <row r="4" spans="1:81" s="55" customFormat="1" ht="20.100000000000001" customHeight="1" x14ac:dyDescent="0.15">
      <c r="Y4" s="467"/>
      <c r="Z4" s="467"/>
      <c r="AA4" s="467"/>
      <c r="AB4" s="467"/>
      <c r="AC4" s="467"/>
      <c r="AD4" s="467"/>
      <c r="AE4" s="467"/>
      <c r="AF4" s="56"/>
      <c r="AG4" s="537"/>
      <c r="AH4" s="56"/>
      <c r="AI4" s="56"/>
      <c r="AJ4" s="56"/>
      <c r="AK4" s="56"/>
      <c r="AL4" s="56"/>
      <c r="AM4" s="56"/>
      <c r="AN4" s="56"/>
      <c r="AO4" s="56"/>
      <c r="AP4" s="56"/>
      <c r="AQ4" s="56"/>
      <c r="AR4" s="56"/>
    </row>
    <row r="5" spans="1:81" s="55" customFormat="1" ht="20.100000000000001" customHeight="1" x14ac:dyDescent="0.15">
      <c r="A5" s="41"/>
      <c r="B5" s="55" t="s">
        <v>232</v>
      </c>
      <c r="AF5" s="56"/>
      <c r="AG5" s="537"/>
      <c r="AH5" s="56"/>
      <c r="AI5" s="56"/>
      <c r="AJ5" s="56"/>
      <c r="AK5" s="56"/>
      <c r="AL5" s="56"/>
      <c r="AM5" s="56"/>
      <c r="AN5" s="56"/>
      <c r="AO5" s="56"/>
      <c r="AP5" s="56"/>
      <c r="AQ5" s="56"/>
      <c r="AR5" s="56"/>
    </row>
    <row r="6" spans="1:81" s="55" customFormat="1" ht="20.100000000000001" customHeight="1" x14ac:dyDescent="0.15">
      <c r="A6" s="41"/>
      <c r="AF6" s="56"/>
      <c r="AG6" s="537"/>
      <c r="AH6" s="56"/>
      <c r="AI6" s="56"/>
      <c r="AJ6" s="56"/>
      <c r="AK6" s="56"/>
      <c r="AL6" s="56"/>
      <c r="AM6" s="56"/>
      <c r="AN6" s="56"/>
      <c r="AO6" s="56"/>
      <c r="AP6" s="56"/>
      <c r="AQ6" s="56"/>
      <c r="AR6" s="56"/>
    </row>
    <row r="7" spans="1:81" ht="20.100000000000001" customHeight="1" x14ac:dyDescent="0.2">
      <c r="A7" s="539" t="s">
        <v>251</v>
      </c>
      <c r="B7" s="539"/>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35"/>
      <c r="AG7" s="537"/>
      <c r="AH7" s="35"/>
      <c r="AI7" s="35"/>
      <c r="AJ7" s="35"/>
      <c r="AK7" s="35"/>
      <c r="AL7" s="35"/>
      <c r="AM7" s="35"/>
      <c r="AN7" s="35"/>
      <c r="AO7" s="35"/>
      <c r="AP7" s="35"/>
      <c r="AQ7" s="35"/>
      <c r="AR7" s="35"/>
      <c r="CC7" s="34"/>
    </row>
    <row r="8" spans="1:81" x14ac:dyDescent="0.15">
      <c r="AF8" s="35"/>
      <c r="AG8" s="537"/>
      <c r="AH8" s="35"/>
      <c r="AI8" s="35"/>
      <c r="AJ8" s="35"/>
      <c r="AK8" s="35"/>
      <c r="AL8" s="35"/>
      <c r="AM8" s="35"/>
      <c r="AN8" s="35"/>
      <c r="AO8" s="35"/>
      <c r="AP8" s="35"/>
      <c r="AQ8" s="35"/>
      <c r="AR8" s="35"/>
      <c r="CC8" s="34"/>
    </row>
    <row r="9" spans="1:81" ht="20.100000000000001" customHeight="1" x14ac:dyDescent="0.15">
      <c r="A9" s="514" t="s">
        <v>420</v>
      </c>
      <c r="B9" s="514"/>
      <c r="C9" s="514"/>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35"/>
      <c r="AG9" s="537"/>
      <c r="AH9" s="35"/>
      <c r="AI9" s="35"/>
      <c r="AJ9" s="35"/>
      <c r="AK9" s="35"/>
      <c r="AL9" s="35"/>
      <c r="AM9" s="35"/>
      <c r="AN9" s="35"/>
      <c r="AO9" s="35"/>
      <c r="AP9" s="35"/>
      <c r="AQ9" s="35"/>
      <c r="AR9" s="35"/>
      <c r="CC9" s="34"/>
    </row>
    <row r="10" spans="1:81" ht="20.100000000000001" customHeight="1" x14ac:dyDescent="0.15">
      <c r="A10" s="514"/>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35"/>
      <c r="AG10" s="537"/>
      <c r="AH10" s="35"/>
      <c r="AI10" s="35"/>
      <c r="AJ10" s="35"/>
      <c r="AK10" s="35"/>
      <c r="AL10" s="35"/>
      <c r="AM10" s="35"/>
      <c r="AN10" s="35"/>
      <c r="AO10" s="35"/>
      <c r="AP10" s="35"/>
      <c r="AQ10" s="35"/>
      <c r="AR10" s="35"/>
      <c r="CC10" s="34"/>
    </row>
    <row r="11" spans="1:81" x14ac:dyDescent="0.15">
      <c r="A11" s="55"/>
      <c r="B11" s="55"/>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
      <c r="AG11" s="537"/>
      <c r="AH11" s="35"/>
      <c r="AI11" s="35"/>
      <c r="AJ11" s="35"/>
      <c r="AK11" s="35"/>
      <c r="AL11" s="35"/>
      <c r="AM11" s="35"/>
      <c r="AN11" s="35"/>
      <c r="AO11" s="35"/>
      <c r="AP11" s="35"/>
      <c r="AQ11" s="35"/>
      <c r="AR11" s="35"/>
      <c r="CC11" s="34"/>
    </row>
    <row r="12" spans="1:81" ht="20.100000000000001" customHeight="1" x14ac:dyDescent="0.15">
      <c r="A12" s="540" t="s">
        <v>171</v>
      </c>
      <c r="B12" s="540"/>
      <c r="C12" s="540"/>
      <c r="D12" s="540"/>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35"/>
      <c r="AG12" s="537"/>
      <c r="AH12" s="35"/>
      <c r="AI12" s="35"/>
      <c r="AJ12" s="35"/>
      <c r="AK12" s="35"/>
      <c r="AL12" s="35"/>
      <c r="AM12" s="35"/>
      <c r="AN12" s="35"/>
      <c r="AO12" s="35"/>
      <c r="AP12" s="35"/>
      <c r="AQ12" s="35"/>
      <c r="AR12" s="35"/>
      <c r="CC12" s="34"/>
    </row>
    <row r="13" spans="1:81" x14ac:dyDescent="0.15">
      <c r="A13" s="55" t="s">
        <v>327</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35"/>
      <c r="AG13" s="537"/>
      <c r="AH13" s="35"/>
      <c r="AI13" s="35"/>
      <c r="AJ13" s="35"/>
      <c r="AK13" s="35"/>
      <c r="AL13" s="35"/>
      <c r="AM13" s="35"/>
      <c r="AN13" s="35"/>
      <c r="AO13" s="35"/>
      <c r="AP13" s="35"/>
      <c r="AQ13" s="35"/>
      <c r="AR13" s="35"/>
      <c r="CC13" s="34"/>
    </row>
    <row r="14" spans="1:81" ht="30" customHeight="1" x14ac:dyDescent="0.15">
      <c r="A14" s="541" t="s">
        <v>158</v>
      </c>
      <c r="B14" s="542"/>
      <c r="C14" s="542"/>
      <c r="D14" s="542"/>
      <c r="E14" s="542"/>
      <c r="F14" s="542"/>
      <c r="G14" s="542"/>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4"/>
      <c r="AF14" s="35"/>
      <c r="AG14" s="537"/>
      <c r="AH14" s="35"/>
      <c r="AI14" s="35"/>
      <c r="AJ14" s="35"/>
      <c r="AK14" s="35"/>
      <c r="AL14" s="35"/>
      <c r="AM14" s="35"/>
      <c r="AN14" s="35"/>
      <c r="AO14" s="35"/>
      <c r="AP14" s="35"/>
      <c r="AQ14" s="35"/>
      <c r="AR14" s="35"/>
      <c r="CC14" s="34"/>
    </row>
    <row r="15" spans="1:81" ht="30" customHeight="1" x14ac:dyDescent="0.15">
      <c r="A15" s="533" t="s">
        <v>157</v>
      </c>
      <c r="B15" s="534"/>
      <c r="C15" s="534"/>
      <c r="D15" s="534"/>
      <c r="E15" s="534"/>
      <c r="F15" s="534"/>
      <c r="G15" s="534"/>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2"/>
      <c r="AF15" s="35"/>
      <c r="AG15" s="537"/>
      <c r="AH15" s="35"/>
      <c r="AI15" s="35"/>
      <c r="AJ15" s="35"/>
      <c r="AK15" s="35"/>
      <c r="AL15" s="35"/>
      <c r="AM15" s="35"/>
      <c r="AN15" s="35"/>
      <c r="AO15" s="35"/>
      <c r="AP15" s="35"/>
      <c r="AQ15" s="35"/>
      <c r="AR15" s="35"/>
      <c r="CC15" s="34"/>
    </row>
    <row r="16" spans="1:81" ht="30" customHeight="1" x14ac:dyDescent="0.15">
      <c r="A16" s="545" t="s">
        <v>209</v>
      </c>
      <c r="B16" s="546"/>
      <c r="C16" s="546"/>
      <c r="D16" s="546"/>
      <c r="E16" s="546"/>
      <c r="F16" s="546"/>
      <c r="G16" s="546"/>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2"/>
      <c r="AF16" s="35"/>
      <c r="AG16" s="537"/>
      <c r="AH16" s="35"/>
      <c r="AI16" s="35"/>
      <c r="AJ16" s="35"/>
      <c r="AK16" s="35"/>
      <c r="AL16" s="35"/>
      <c r="AM16" s="35"/>
      <c r="AN16" s="35"/>
      <c r="AO16" s="35"/>
      <c r="AP16" s="35"/>
      <c r="AQ16" s="35"/>
      <c r="AR16" s="35"/>
      <c r="CC16" s="34"/>
    </row>
    <row r="17" spans="1:81" ht="30" customHeight="1" x14ac:dyDescent="0.15">
      <c r="A17" s="533" t="s">
        <v>126</v>
      </c>
      <c r="B17" s="534"/>
      <c r="C17" s="534"/>
      <c r="D17" s="534"/>
      <c r="E17" s="534"/>
      <c r="F17" s="534"/>
      <c r="G17" s="534"/>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2"/>
      <c r="AF17" s="35"/>
      <c r="AG17" s="537"/>
      <c r="AH17" s="35"/>
      <c r="AI17" s="35"/>
      <c r="AJ17" s="35"/>
      <c r="AK17" s="35"/>
      <c r="AL17" s="35"/>
      <c r="AM17" s="35"/>
      <c r="AN17" s="35"/>
      <c r="AO17" s="35"/>
      <c r="AP17" s="35"/>
      <c r="AQ17" s="35"/>
      <c r="AR17" s="35"/>
      <c r="CC17" s="34"/>
    </row>
    <row r="18" spans="1:81" ht="30" customHeight="1" x14ac:dyDescent="0.15">
      <c r="A18" s="547" t="s">
        <v>214</v>
      </c>
      <c r="B18" s="548"/>
      <c r="C18" s="548"/>
      <c r="D18" s="548"/>
      <c r="E18" s="548"/>
      <c r="F18" s="548"/>
      <c r="G18" s="548"/>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2"/>
      <c r="AF18" s="35"/>
      <c r="AG18" s="537"/>
      <c r="AH18" s="35"/>
      <c r="AI18" s="35"/>
      <c r="AJ18" s="35"/>
      <c r="AK18" s="35"/>
      <c r="AL18" s="35"/>
      <c r="AM18" s="35"/>
      <c r="AN18" s="35"/>
      <c r="AO18" s="35"/>
      <c r="AP18" s="35"/>
      <c r="AQ18" s="35"/>
      <c r="AR18" s="35"/>
      <c r="CC18" s="34"/>
    </row>
    <row r="19" spans="1:81" ht="30" customHeight="1" x14ac:dyDescent="0.15">
      <c r="A19" s="549" t="s">
        <v>215</v>
      </c>
      <c r="B19" s="550"/>
      <c r="C19" s="550"/>
      <c r="D19" s="550"/>
      <c r="E19" s="550"/>
      <c r="F19" s="550"/>
      <c r="G19" s="550"/>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2"/>
      <c r="AF19" s="35"/>
      <c r="AG19" s="537"/>
      <c r="AH19" s="35"/>
      <c r="AI19" s="35"/>
      <c r="AJ19" s="35"/>
      <c r="AK19" s="35"/>
      <c r="AL19" s="35"/>
      <c r="AM19" s="35"/>
      <c r="AN19" s="35"/>
      <c r="AO19" s="35"/>
      <c r="AP19" s="35"/>
      <c r="AQ19" s="35"/>
      <c r="AR19" s="35"/>
      <c r="CC19" s="34"/>
    </row>
    <row r="20" spans="1:81" ht="12" customHeight="1" x14ac:dyDescent="0.15">
      <c r="A20" s="512" t="s">
        <v>331</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9"/>
      <c r="AG20" s="35"/>
      <c r="AH20" s="35"/>
      <c r="AI20" s="35"/>
      <c r="AJ20" s="35"/>
      <c r="AK20" s="35"/>
      <c r="AL20" s="35"/>
      <c r="AM20" s="35"/>
      <c r="AN20" s="35"/>
      <c r="AO20" s="35"/>
      <c r="AP20" s="35"/>
      <c r="AQ20" s="35"/>
      <c r="AR20" s="35"/>
      <c r="CC20" s="34"/>
    </row>
    <row r="21" spans="1:81" ht="12" customHeight="1" x14ac:dyDescent="0.15">
      <c r="A21" s="512" t="s">
        <v>329</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9"/>
      <c r="AG21" s="35"/>
      <c r="AH21" s="35"/>
      <c r="AI21" s="35"/>
      <c r="AJ21" s="35"/>
      <c r="AK21" s="35"/>
      <c r="AL21" s="35"/>
      <c r="AM21" s="35"/>
      <c r="AN21" s="35"/>
      <c r="AO21" s="35"/>
      <c r="AP21" s="35"/>
      <c r="AQ21" s="35"/>
      <c r="AR21" s="35"/>
      <c r="CC21" s="34"/>
    </row>
    <row r="22" spans="1:81" ht="24" customHeight="1" x14ac:dyDescent="0.15">
      <c r="A22" s="512" t="s">
        <v>332</v>
      </c>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357"/>
      <c r="AG22" s="35"/>
      <c r="AH22" s="35"/>
      <c r="AI22" s="35"/>
      <c r="AJ22" s="35"/>
      <c r="AK22" s="35"/>
      <c r="AL22" s="35"/>
      <c r="AM22" s="35"/>
      <c r="AN22" s="35"/>
      <c r="AO22" s="35"/>
      <c r="AP22" s="35"/>
      <c r="AQ22" s="35"/>
      <c r="AR22" s="35"/>
      <c r="CC22" s="34"/>
    </row>
    <row r="23" spans="1:81" ht="12" customHeight="1" x14ac:dyDescent="0.15">
      <c r="A23" s="512" t="s">
        <v>224</v>
      </c>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350"/>
      <c r="AG23" s="35"/>
      <c r="AH23" s="35"/>
      <c r="AI23" s="35"/>
      <c r="AJ23" s="35"/>
      <c r="AK23" s="35"/>
      <c r="AL23" s="35"/>
      <c r="AM23" s="35"/>
      <c r="AN23" s="35"/>
      <c r="AO23" s="35"/>
      <c r="AP23" s="35"/>
      <c r="AQ23" s="35"/>
      <c r="AR23" s="35"/>
      <c r="CC23" s="34"/>
    </row>
    <row r="24" spans="1:81" ht="12" customHeight="1" x14ac:dyDescent="0.15">
      <c r="A24" s="512" t="s">
        <v>330</v>
      </c>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9"/>
      <c r="AG24" s="35"/>
      <c r="AH24" s="35"/>
      <c r="AI24" s="35"/>
      <c r="AJ24" s="35"/>
      <c r="AK24" s="35"/>
      <c r="AL24" s="35"/>
      <c r="AM24" s="35"/>
      <c r="AN24" s="35"/>
      <c r="AO24" s="35"/>
      <c r="AP24" s="35"/>
      <c r="AQ24" s="35"/>
      <c r="AR24" s="35"/>
      <c r="CC24" s="34"/>
    </row>
    <row r="25" spans="1:81" ht="24" customHeight="1" x14ac:dyDescent="0.15">
      <c r="A25" s="512" t="s">
        <v>217</v>
      </c>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35"/>
      <c r="AG25" s="35"/>
      <c r="AH25" s="35"/>
      <c r="AI25" s="35"/>
      <c r="AJ25" s="35"/>
      <c r="AK25" s="35"/>
      <c r="AL25" s="35"/>
      <c r="AM25" s="35"/>
      <c r="AN25" s="35"/>
      <c r="AO25" s="35"/>
      <c r="AP25" s="35"/>
      <c r="AQ25" s="35"/>
      <c r="AR25" s="35"/>
      <c r="CC25" s="34"/>
    </row>
    <row r="26" spans="1:81" ht="24" customHeight="1" x14ac:dyDescent="0.15">
      <c r="A26" s="512" t="s">
        <v>415</v>
      </c>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35"/>
      <c r="AG26" s="35"/>
      <c r="AH26" s="35"/>
      <c r="AI26" s="35"/>
      <c r="AJ26" s="35"/>
      <c r="AK26" s="35"/>
      <c r="AL26" s="35"/>
      <c r="AM26" s="35"/>
      <c r="AN26" s="35"/>
      <c r="AO26" s="35"/>
      <c r="AP26" s="35"/>
      <c r="AQ26" s="35"/>
      <c r="AR26" s="35"/>
      <c r="CC26" s="34"/>
    </row>
    <row r="27" spans="1:81" ht="24" customHeight="1" x14ac:dyDescent="0.15">
      <c r="A27" s="512" t="s">
        <v>413</v>
      </c>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35"/>
      <c r="AG27" s="35"/>
      <c r="AH27" s="35"/>
      <c r="AI27" s="35"/>
      <c r="AJ27" s="35"/>
      <c r="AK27" s="35"/>
      <c r="AL27" s="35"/>
      <c r="AM27" s="35"/>
      <c r="AN27" s="35"/>
      <c r="AO27" s="35"/>
      <c r="AP27" s="35"/>
      <c r="AQ27" s="35"/>
      <c r="AR27" s="35"/>
      <c r="CC27" s="34"/>
    </row>
    <row r="28" spans="1:81" ht="12" customHeight="1" x14ac:dyDescent="0.15">
      <c r="A28" s="512" t="s">
        <v>328</v>
      </c>
      <c r="B28" s="512"/>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35"/>
      <c r="AG28" s="35"/>
      <c r="AH28" s="35"/>
      <c r="AI28" s="35"/>
      <c r="AJ28" s="35"/>
      <c r="AK28" s="35"/>
      <c r="AL28" s="35"/>
      <c r="AM28" s="35"/>
      <c r="AN28" s="35"/>
      <c r="AO28" s="35"/>
      <c r="AP28" s="35"/>
      <c r="AQ28" s="35"/>
      <c r="AR28" s="35"/>
      <c r="CC28" s="34"/>
    </row>
    <row r="29" spans="1:81" ht="12" customHeight="1" x14ac:dyDescent="0.15">
      <c r="A29" s="512" t="s">
        <v>412</v>
      </c>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35"/>
      <c r="AG29" s="35"/>
      <c r="AH29" s="35"/>
      <c r="AI29" s="35"/>
      <c r="AJ29" s="35"/>
      <c r="AK29" s="35"/>
      <c r="AL29" s="35"/>
      <c r="AM29" s="35"/>
      <c r="AN29" s="35"/>
      <c r="AO29" s="35"/>
      <c r="AP29" s="35"/>
      <c r="AQ29" s="35"/>
      <c r="AR29" s="35"/>
      <c r="CC29" s="34"/>
    </row>
    <row r="30" spans="1:81" ht="24" customHeight="1" x14ac:dyDescent="0.15">
      <c r="A30" s="512" t="s">
        <v>323</v>
      </c>
      <c r="B30" s="512"/>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35"/>
      <c r="AG30" s="35"/>
      <c r="AH30" s="35"/>
      <c r="AI30" s="35"/>
      <c r="AJ30" s="35"/>
      <c r="AK30" s="35"/>
      <c r="AL30" s="35"/>
      <c r="AM30" s="35"/>
      <c r="AN30" s="35"/>
      <c r="AO30" s="35"/>
      <c r="AP30" s="35"/>
      <c r="AQ30" s="35"/>
      <c r="AR30" s="35"/>
      <c r="CC30" s="34"/>
    </row>
    <row r="31" spans="1:81" ht="24" customHeight="1" x14ac:dyDescent="0.15">
      <c r="A31" s="512" t="s">
        <v>431</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35"/>
      <c r="AG31" s="35"/>
      <c r="AH31" s="35"/>
      <c r="AI31" s="35"/>
      <c r="AJ31" s="35"/>
      <c r="AK31" s="35"/>
      <c r="AL31" s="35"/>
      <c r="AM31" s="35"/>
      <c r="AN31" s="35"/>
      <c r="AO31" s="35"/>
      <c r="AP31" s="35"/>
      <c r="AQ31" s="35"/>
      <c r="AR31" s="35"/>
      <c r="CC31" s="34"/>
    </row>
    <row r="32" spans="1:81" ht="14.25" customHeight="1" x14ac:dyDescent="0.15">
      <c r="A32" s="464"/>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35"/>
      <c r="AG32" s="35"/>
      <c r="AH32" s="35"/>
      <c r="AI32" s="35"/>
      <c r="AJ32" s="35"/>
      <c r="AK32" s="35"/>
      <c r="AL32" s="35"/>
      <c r="AM32" s="35"/>
      <c r="AN32" s="35"/>
      <c r="AO32" s="35"/>
      <c r="AP32" s="35"/>
      <c r="AQ32" s="35"/>
      <c r="AR32" s="35"/>
      <c r="CC32" s="34"/>
    </row>
    <row r="33" spans="1:81" ht="12" customHeight="1" x14ac:dyDescent="0.15">
      <c r="A33" s="530" t="s">
        <v>325</v>
      </c>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35"/>
      <c r="AG33" s="35"/>
      <c r="AH33" s="35"/>
      <c r="AI33" s="35"/>
      <c r="AJ33" s="35"/>
      <c r="AK33" s="35"/>
      <c r="AL33" s="35"/>
      <c r="AM33" s="35"/>
      <c r="AN33" s="35"/>
      <c r="AO33" s="35"/>
      <c r="AP33" s="35"/>
      <c r="AQ33" s="35"/>
      <c r="AR33" s="35"/>
      <c r="CC33" s="34"/>
    </row>
    <row r="34" spans="1:81" ht="12" customHeight="1" x14ac:dyDescent="0.15">
      <c r="A34" s="530" t="s">
        <v>324</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35"/>
      <c r="AG34" s="35"/>
      <c r="AH34" s="35"/>
      <c r="AI34" s="35"/>
      <c r="AJ34" s="35"/>
      <c r="AK34" s="35"/>
      <c r="AL34" s="35"/>
      <c r="AM34" s="35"/>
      <c r="AN34" s="35"/>
      <c r="AO34" s="35"/>
      <c r="AP34" s="35"/>
      <c r="AQ34" s="35"/>
      <c r="AR34" s="35"/>
      <c r="CC34" s="34"/>
    </row>
    <row r="35" spans="1:81" ht="21" customHeight="1" x14ac:dyDescent="0.15">
      <c r="A35" s="521" t="s">
        <v>326</v>
      </c>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3"/>
      <c r="AF35" s="35"/>
      <c r="AG35" s="35"/>
      <c r="AH35" s="35"/>
      <c r="AI35" s="35"/>
      <c r="AJ35" s="35"/>
      <c r="AK35" s="35"/>
      <c r="AL35" s="35"/>
      <c r="AM35" s="35"/>
      <c r="AN35" s="35"/>
      <c r="AO35" s="35"/>
      <c r="AP35" s="35"/>
      <c r="AQ35" s="35"/>
      <c r="AR35" s="35"/>
      <c r="CC35" s="34"/>
    </row>
    <row r="36" spans="1:81" ht="21" customHeight="1" x14ac:dyDescent="0.15">
      <c r="A36" s="515">
        <v>1</v>
      </c>
      <c r="B36" s="516"/>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5"/>
      <c r="AF36" s="35"/>
      <c r="AG36" s="35"/>
      <c r="AH36" s="35"/>
      <c r="AI36" s="35"/>
      <c r="AJ36" s="35"/>
      <c r="AK36" s="35"/>
      <c r="AL36" s="35"/>
      <c r="AM36" s="35"/>
      <c r="AN36" s="35"/>
      <c r="AO36" s="35"/>
      <c r="AP36" s="35"/>
      <c r="AQ36" s="35"/>
      <c r="AR36" s="35"/>
      <c r="CC36" s="34"/>
    </row>
    <row r="37" spans="1:81" ht="21" customHeight="1" x14ac:dyDescent="0.15">
      <c r="A37" s="517">
        <v>2</v>
      </c>
      <c r="B37" s="518"/>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7"/>
      <c r="AF37" s="35"/>
      <c r="AG37" s="35"/>
      <c r="AH37" s="35"/>
      <c r="AI37" s="35"/>
      <c r="AJ37" s="35"/>
      <c r="AK37" s="35"/>
      <c r="AL37" s="35"/>
      <c r="AM37" s="35"/>
      <c r="AN37" s="35"/>
      <c r="AO37" s="35"/>
      <c r="AP37" s="35"/>
      <c r="AQ37" s="35"/>
      <c r="AR37" s="35"/>
      <c r="CC37" s="34"/>
    </row>
    <row r="38" spans="1:81" ht="21" customHeight="1" x14ac:dyDescent="0.15">
      <c r="A38" s="517">
        <v>3</v>
      </c>
      <c r="B38" s="518"/>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7"/>
      <c r="AF38" s="35"/>
      <c r="AG38" s="35"/>
      <c r="AH38" s="35"/>
      <c r="AI38" s="35"/>
      <c r="AJ38" s="35"/>
      <c r="AK38" s="35"/>
      <c r="AL38" s="35"/>
      <c r="AM38" s="35"/>
      <c r="AN38" s="35"/>
      <c r="AO38" s="35"/>
      <c r="AP38" s="35"/>
      <c r="AQ38" s="35"/>
      <c r="AR38" s="35"/>
      <c r="CC38" s="34"/>
    </row>
    <row r="39" spans="1:81" ht="21" customHeight="1" x14ac:dyDescent="0.15">
      <c r="A39" s="519">
        <v>4</v>
      </c>
      <c r="B39" s="520"/>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9"/>
      <c r="AF39" s="35"/>
      <c r="AG39" s="35"/>
      <c r="AH39" s="35"/>
      <c r="AI39" s="35"/>
      <c r="AJ39" s="35"/>
      <c r="AK39" s="35"/>
      <c r="AL39" s="35"/>
      <c r="AM39" s="35"/>
      <c r="AN39" s="35"/>
      <c r="AO39" s="35"/>
      <c r="AP39" s="35"/>
      <c r="AQ39" s="35"/>
      <c r="AR39" s="35"/>
      <c r="CC39" s="34"/>
    </row>
    <row r="40" spans="1:81" ht="15" customHeight="1" x14ac:dyDescent="0.15">
      <c r="A40" s="512" t="s">
        <v>322</v>
      </c>
      <c r="B40" s="512"/>
      <c r="C40" s="512"/>
      <c r="D40" s="512"/>
      <c r="E40" s="512"/>
      <c r="F40" s="512"/>
      <c r="G40" s="512"/>
      <c r="H40" s="512"/>
      <c r="I40" s="512"/>
      <c r="J40" s="512"/>
      <c r="K40" s="512"/>
      <c r="L40" s="512"/>
      <c r="M40" s="512"/>
      <c r="N40" s="512"/>
      <c r="O40" s="512"/>
      <c r="P40" s="512"/>
      <c r="Q40" s="512"/>
      <c r="R40" s="512"/>
      <c r="S40" s="512"/>
      <c r="T40" s="512"/>
      <c r="U40" s="512"/>
      <c r="V40" s="512"/>
      <c r="W40" s="512"/>
      <c r="X40" s="512"/>
      <c r="Y40" s="512"/>
      <c r="Z40" s="512"/>
      <c r="AA40" s="512"/>
      <c r="AB40" s="512"/>
      <c r="AC40" s="512"/>
      <c r="AD40" s="512"/>
      <c r="AE40" s="512"/>
      <c r="AF40" s="35"/>
      <c r="AG40" s="35"/>
      <c r="AH40" s="35"/>
      <c r="AI40" s="35"/>
      <c r="AJ40" s="35"/>
      <c r="AK40" s="35"/>
      <c r="AL40" s="35"/>
      <c r="AM40" s="35"/>
      <c r="AN40" s="35"/>
      <c r="AO40" s="35"/>
      <c r="AP40" s="35"/>
      <c r="AQ40" s="35"/>
      <c r="AR40" s="35"/>
      <c r="CC40" s="34"/>
    </row>
    <row r="41" spans="1:81" ht="15" customHeight="1" x14ac:dyDescent="0.15">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
      <c r="AG41" s="35"/>
      <c r="AH41" s="35"/>
      <c r="AI41" s="35"/>
      <c r="AJ41" s="35"/>
      <c r="AK41" s="35"/>
      <c r="AL41" s="35"/>
      <c r="AM41" s="35"/>
      <c r="AN41" s="35"/>
      <c r="AO41" s="35"/>
      <c r="AP41" s="35"/>
      <c r="AQ41" s="35"/>
      <c r="AR41" s="35"/>
      <c r="CC41" s="34"/>
    </row>
    <row r="42" spans="1:81" x14ac:dyDescent="0.15">
      <c r="A42" s="355"/>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
      <c r="AG42" s="35"/>
      <c r="AH42" s="35"/>
      <c r="AI42" s="35"/>
      <c r="AJ42" s="35"/>
      <c r="AK42" s="35"/>
      <c r="AL42" s="35"/>
      <c r="AM42" s="35"/>
      <c r="AN42" s="35"/>
      <c r="AO42" s="35"/>
      <c r="AP42" s="35"/>
      <c r="AQ42" s="35"/>
      <c r="AR42" s="35"/>
      <c r="CC42" s="34"/>
    </row>
    <row r="43" spans="1:81" ht="12" customHeight="1" x14ac:dyDescent="0.15">
      <c r="A43" s="355"/>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
      <c r="AG43" s="35"/>
      <c r="AH43" s="35"/>
      <c r="AI43" s="35"/>
      <c r="AJ43" s="35"/>
      <c r="AK43" s="35"/>
      <c r="AL43" s="35"/>
      <c r="AM43" s="35"/>
      <c r="AN43" s="35"/>
      <c r="AO43" s="35"/>
      <c r="AP43" s="35"/>
      <c r="AQ43" s="35"/>
      <c r="AR43" s="35"/>
      <c r="CC43" s="34"/>
    </row>
    <row r="44" spans="1:81" ht="13.5" customHeight="1" x14ac:dyDescent="0.15">
      <c r="A44" s="58" t="s">
        <v>414</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35"/>
      <c r="AG44" s="35"/>
      <c r="AH44" s="35"/>
      <c r="AI44" s="35"/>
      <c r="AJ44" s="35"/>
      <c r="AK44" s="35"/>
      <c r="AL44" s="35"/>
      <c r="AM44" s="35"/>
      <c r="AN44" s="35"/>
      <c r="AO44" s="35"/>
      <c r="AP44" s="35"/>
      <c r="AQ44" s="35"/>
      <c r="AR44" s="35"/>
      <c r="CC44" s="34"/>
    </row>
    <row r="45" spans="1:81" ht="13.5" customHeight="1" x14ac:dyDescent="0.15">
      <c r="A45" s="58"/>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35"/>
      <c r="AG45" s="35"/>
      <c r="AH45" s="35"/>
      <c r="AI45" s="35"/>
      <c r="AJ45" s="35"/>
      <c r="AK45" s="35"/>
      <c r="AL45" s="35"/>
      <c r="AM45" s="35"/>
      <c r="AN45" s="35"/>
      <c r="AO45" s="35"/>
      <c r="AP45" s="35"/>
      <c r="AQ45" s="35"/>
      <c r="AR45" s="35"/>
      <c r="CC45" s="34"/>
    </row>
    <row r="46" spans="1:81" ht="13.5" customHeight="1" x14ac:dyDescent="0.15">
      <c r="A46" s="41" t="s">
        <v>269</v>
      </c>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5"/>
      <c r="AG46" s="35"/>
      <c r="AH46" s="35"/>
      <c r="AI46" s="35"/>
      <c r="AJ46" s="35"/>
      <c r="AK46" s="35"/>
      <c r="AL46" s="35"/>
      <c r="AM46" s="35"/>
      <c r="AN46" s="35"/>
      <c r="AO46" s="35"/>
      <c r="AP46" s="35"/>
      <c r="AQ46" s="35"/>
      <c r="AR46" s="35"/>
      <c r="CC46" s="34"/>
    </row>
    <row r="47" spans="1:81" ht="12" customHeight="1" x14ac:dyDescent="0.15">
      <c r="A47" s="41" t="s">
        <v>270</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5"/>
      <c r="AG47" s="35"/>
      <c r="AH47" s="35"/>
      <c r="AI47" s="35"/>
      <c r="AJ47" s="35"/>
      <c r="AK47" s="35"/>
      <c r="AL47" s="35"/>
      <c r="AM47" s="35"/>
      <c r="AN47" s="35"/>
      <c r="AO47" s="35"/>
      <c r="AP47" s="35"/>
      <c r="AQ47" s="35"/>
      <c r="AR47" s="35"/>
      <c r="CC47" s="34"/>
    </row>
    <row r="48" spans="1:81" ht="12.75" customHeight="1" x14ac:dyDescent="0.15">
      <c r="A48" s="41" t="s">
        <v>421</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5"/>
      <c r="AG48" s="35"/>
      <c r="AH48" s="35"/>
      <c r="AI48" s="35"/>
      <c r="AJ48" s="35"/>
      <c r="AK48" s="35"/>
      <c r="AL48" s="35"/>
      <c r="AM48" s="35"/>
      <c r="AN48" s="35"/>
      <c r="AO48" s="35"/>
      <c r="AP48" s="35"/>
      <c r="AQ48" s="35"/>
      <c r="AR48" s="35"/>
      <c r="CC48" s="34"/>
    </row>
    <row r="49" spans="1:81" x14ac:dyDescent="0.15">
      <c r="A49" s="41" t="s">
        <v>422</v>
      </c>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5"/>
      <c r="AG49" s="35"/>
      <c r="AH49" s="35"/>
      <c r="AI49" s="35"/>
      <c r="AJ49" s="35"/>
      <c r="AK49" s="35"/>
      <c r="AL49" s="35"/>
      <c r="AM49" s="35"/>
      <c r="AN49" s="35"/>
      <c r="AO49" s="35"/>
      <c r="AP49" s="35"/>
      <c r="AQ49" s="35"/>
      <c r="AR49" s="35"/>
      <c r="CC49" s="34"/>
    </row>
    <row r="50" spans="1:81" x14ac:dyDescent="0.15">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5"/>
      <c r="AG50" s="35"/>
      <c r="AH50" s="35"/>
      <c r="AI50" s="35"/>
      <c r="AJ50" s="35"/>
      <c r="AK50" s="35"/>
      <c r="AL50" s="35"/>
      <c r="AM50" s="35"/>
      <c r="AN50" s="35"/>
      <c r="AO50" s="35"/>
      <c r="AP50" s="35"/>
      <c r="AQ50" s="35"/>
      <c r="AR50" s="35"/>
      <c r="CC50" s="34"/>
    </row>
    <row r="51" spans="1:81" x14ac:dyDescent="0.15">
      <c r="B51" s="305"/>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5"/>
      <c r="AG51" s="35"/>
      <c r="AH51" s="35"/>
      <c r="AI51" s="35"/>
      <c r="AJ51" s="35"/>
      <c r="AK51" s="35"/>
      <c r="AL51" s="35"/>
      <c r="AM51" s="35"/>
      <c r="AN51" s="35"/>
      <c r="AO51" s="35"/>
      <c r="AP51" s="35"/>
      <c r="AQ51" s="35"/>
      <c r="AR51" s="35"/>
      <c r="CC51" s="34"/>
    </row>
    <row r="52" spans="1:81" ht="19.5" customHeight="1" x14ac:dyDescent="0.15">
      <c r="A52" s="521"/>
      <c r="B52" s="522"/>
      <c r="C52" s="522"/>
      <c r="D52" s="522" t="s">
        <v>208</v>
      </c>
      <c r="E52" s="522"/>
      <c r="F52" s="522"/>
      <c r="G52" s="522"/>
      <c r="H52" s="522"/>
      <c r="I52" s="522" t="s">
        <v>267</v>
      </c>
      <c r="J52" s="522"/>
      <c r="K52" s="522"/>
      <c r="L52" s="522"/>
      <c r="M52" s="522"/>
      <c r="N52" s="522" t="s">
        <v>268</v>
      </c>
      <c r="O52" s="523"/>
      <c r="P52" s="553"/>
      <c r="Q52" s="554"/>
      <c r="R52" s="554"/>
      <c r="AF52" s="35"/>
      <c r="AG52" s="35"/>
      <c r="AH52" s="35"/>
      <c r="AI52" s="35"/>
      <c r="AJ52" s="35"/>
      <c r="AK52" s="35"/>
      <c r="AL52" s="35"/>
      <c r="AM52" s="35"/>
      <c r="AN52" s="35"/>
      <c r="AO52" s="35"/>
      <c r="AP52" s="35"/>
      <c r="AQ52" s="35"/>
      <c r="AR52" s="35"/>
      <c r="CC52" s="34"/>
    </row>
    <row r="53" spans="1:81" ht="19.5" customHeight="1" x14ac:dyDescent="0.15">
      <c r="A53" s="556">
        <v>1</v>
      </c>
      <c r="B53" s="557">
        <v>1</v>
      </c>
      <c r="C53" s="557">
        <v>1</v>
      </c>
      <c r="D53" s="558" t="s">
        <v>252</v>
      </c>
      <c r="E53" s="558" t="s">
        <v>252</v>
      </c>
      <c r="F53" s="558" t="s">
        <v>252</v>
      </c>
      <c r="G53" s="558" t="s">
        <v>252</v>
      </c>
      <c r="H53" s="558" t="s">
        <v>252</v>
      </c>
      <c r="I53" s="555"/>
      <c r="J53" s="555"/>
      <c r="K53" s="555"/>
      <c r="L53" s="555"/>
      <c r="M53" s="555"/>
      <c r="N53" s="535" t="s">
        <v>182</v>
      </c>
      <c r="O53" s="536"/>
      <c r="P53" s="303"/>
      <c r="AF53" s="35"/>
      <c r="AG53" s="35"/>
      <c r="AH53" s="35"/>
      <c r="AI53" s="35"/>
      <c r="AJ53" s="35"/>
      <c r="AK53" s="35"/>
      <c r="AL53" s="35"/>
      <c r="AM53" s="35"/>
      <c r="AN53" s="35"/>
      <c r="AO53" s="35"/>
      <c r="AP53" s="35"/>
      <c r="AQ53" s="35"/>
      <c r="AR53" s="35"/>
      <c r="CC53" s="34"/>
    </row>
    <row r="54" spans="1:81" ht="19.5" customHeight="1" x14ac:dyDescent="0.15">
      <c r="A54" s="556">
        <v>2</v>
      </c>
      <c r="B54" s="557">
        <v>2</v>
      </c>
      <c r="C54" s="557">
        <v>2</v>
      </c>
      <c r="D54" s="558" t="s">
        <v>253</v>
      </c>
      <c r="E54" s="558" t="s">
        <v>253</v>
      </c>
      <c r="F54" s="558" t="s">
        <v>253</v>
      </c>
      <c r="G54" s="558" t="s">
        <v>253</v>
      </c>
      <c r="H54" s="558" t="s">
        <v>253</v>
      </c>
      <c r="I54" s="555"/>
      <c r="J54" s="555"/>
      <c r="K54" s="555"/>
      <c r="L54" s="555"/>
      <c r="M54" s="555"/>
      <c r="N54" s="535" t="s">
        <v>182</v>
      </c>
      <c r="O54" s="536"/>
      <c r="P54" s="303"/>
      <c r="AF54" s="35"/>
      <c r="AG54" s="35"/>
      <c r="AH54" s="35"/>
      <c r="AI54" s="35"/>
      <c r="AJ54" s="35"/>
      <c r="AK54" s="35"/>
      <c r="AL54" s="35"/>
      <c r="AM54" s="35"/>
      <c r="AN54" s="35"/>
      <c r="AO54" s="35"/>
      <c r="AP54" s="35"/>
      <c r="AQ54" s="35"/>
      <c r="AR54" s="35"/>
      <c r="CC54" s="34"/>
    </row>
    <row r="55" spans="1:81" ht="19.5" customHeight="1" x14ac:dyDescent="0.15">
      <c r="A55" s="556">
        <v>3</v>
      </c>
      <c r="B55" s="557">
        <v>3</v>
      </c>
      <c r="C55" s="557">
        <v>3</v>
      </c>
      <c r="D55" s="558" t="s">
        <v>254</v>
      </c>
      <c r="E55" s="558" t="s">
        <v>254</v>
      </c>
      <c r="F55" s="558" t="s">
        <v>254</v>
      </c>
      <c r="G55" s="558" t="s">
        <v>254</v>
      </c>
      <c r="H55" s="558" t="s">
        <v>254</v>
      </c>
      <c r="I55" s="522"/>
      <c r="J55" s="522"/>
      <c r="K55" s="522"/>
      <c r="L55" s="522"/>
      <c r="M55" s="522"/>
      <c r="N55" s="535" t="s">
        <v>182</v>
      </c>
      <c r="O55" s="536"/>
      <c r="P55" s="303"/>
      <c r="AF55" s="35"/>
      <c r="AG55" s="35"/>
      <c r="AH55" s="35"/>
      <c r="AI55" s="35"/>
      <c r="AJ55" s="35"/>
      <c r="AK55" s="35"/>
      <c r="AL55" s="35"/>
      <c r="AM55" s="35"/>
      <c r="AN55" s="35"/>
      <c r="AO55" s="35"/>
      <c r="AP55" s="35"/>
      <c r="AQ55" s="35"/>
      <c r="AR55" s="35"/>
      <c r="CC55" s="34"/>
    </row>
    <row r="56" spans="1:81" ht="19.5" customHeight="1" x14ac:dyDescent="0.15">
      <c r="A56" s="556">
        <v>4</v>
      </c>
      <c r="B56" s="557">
        <v>4</v>
      </c>
      <c r="C56" s="557">
        <v>4</v>
      </c>
      <c r="D56" s="558" t="s">
        <v>255</v>
      </c>
      <c r="E56" s="558" t="s">
        <v>255</v>
      </c>
      <c r="F56" s="558" t="s">
        <v>255</v>
      </c>
      <c r="G56" s="558" t="s">
        <v>255</v>
      </c>
      <c r="H56" s="558" t="s">
        <v>255</v>
      </c>
      <c r="I56" s="555"/>
      <c r="J56" s="555"/>
      <c r="K56" s="555"/>
      <c r="L56" s="555"/>
      <c r="M56" s="555"/>
      <c r="N56" s="535" t="s">
        <v>182</v>
      </c>
      <c r="O56" s="536"/>
      <c r="P56" s="303"/>
      <c r="AF56" s="35"/>
      <c r="AG56" s="35"/>
      <c r="AH56" s="35"/>
      <c r="AI56" s="35"/>
      <c r="AJ56" s="35"/>
      <c r="AK56" s="35"/>
      <c r="AL56" s="35"/>
      <c r="AM56" s="35"/>
      <c r="AN56" s="35"/>
      <c r="AO56" s="35"/>
      <c r="AP56" s="35"/>
      <c r="AQ56" s="35"/>
      <c r="AR56" s="35"/>
      <c r="CC56" s="34"/>
    </row>
    <row r="57" spans="1:81" ht="19.5" customHeight="1" x14ac:dyDescent="0.15">
      <c r="A57" s="556">
        <v>5</v>
      </c>
      <c r="B57" s="557">
        <v>5</v>
      </c>
      <c r="C57" s="557">
        <v>5</v>
      </c>
      <c r="D57" s="558" t="s">
        <v>256</v>
      </c>
      <c r="E57" s="558" t="s">
        <v>256</v>
      </c>
      <c r="F57" s="558" t="s">
        <v>256</v>
      </c>
      <c r="G57" s="558" t="s">
        <v>256</v>
      </c>
      <c r="H57" s="558" t="s">
        <v>256</v>
      </c>
      <c r="I57" s="555"/>
      <c r="J57" s="555"/>
      <c r="K57" s="555"/>
      <c r="L57" s="555"/>
      <c r="M57" s="555"/>
      <c r="N57" s="535" t="s">
        <v>182</v>
      </c>
      <c r="O57" s="536"/>
      <c r="P57" s="303"/>
      <c r="AF57" s="35"/>
      <c r="AG57" s="35"/>
      <c r="AH57" s="35"/>
      <c r="AI57" s="35"/>
      <c r="AJ57" s="35"/>
      <c r="AK57" s="35"/>
      <c r="AL57" s="35"/>
      <c r="AM57" s="35"/>
      <c r="AN57" s="35"/>
      <c r="AO57" s="35"/>
      <c r="AP57" s="35"/>
      <c r="AQ57" s="35"/>
      <c r="AR57" s="35"/>
      <c r="CC57" s="34"/>
    </row>
    <row r="58" spans="1:81" ht="19.5" customHeight="1" x14ac:dyDescent="0.15">
      <c r="A58" s="556">
        <v>6</v>
      </c>
      <c r="B58" s="557">
        <v>6</v>
      </c>
      <c r="C58" s="557">
        <v>6</v>
      </c>
      <c r="D58" s="558" t="s">
        <v>257</v>
      </c>
      <c r="E58" s="558" t="s">
        <v>257</v>
      </c>
      <c r="F58" s="558" t="s">
        <v>257</v>
      </c>
      <c r="G58" s="558" t="s">
        <v>257</v>
      </c>
      <c r="H58" s="558" t="s">
        <v>257</v>
      </c>
      <c r="I58" s="555"/>
      <c r="J58" s="555"/>
      <c r="K58" s="555"/>
      <c r="L58" s="555"/>
      <c r="M58" s="555"/>
      <c r="N58" s="535" t="s">
        <v>182</v>
      </c>
      <c r="O58" s="536"/>
      <c r="P58" s="303"/>
      <c r="AF58" s="35"/>
      <c r="AG58" s="35"/>
      <c r="AH58" s="35"/>
      <c r="AI58" s="35"/>
      <c r="AJ58" s="35"/>
      <c r="AK58" s="35"/>
      <c r="AL58" s="35"/>
      <c r="AM58" s="35"/>
      <c r="AN58" s="35"/>
      <c r="AO58" s="35"/>
      <c r="AP58" s="35"/>
      <c r="AQ58" s="35"/>
      <c r="AR58" s="35"/>
      <c r="CC58" s="34"/>
    </row>
    <row r="59" spans="1:81" ht="19.5" customHeight="1" x14ac:dyDescent="0.15">
      <c r="A59" s="556">
        <v>7</v>
      </c>
      <c r="B59" s="557">
        <v>7</v>
      </c>
      <c r="C59" s="557">
        <v>7</v>
      </c>
      <c r="D59" s="558" t="s">
        <v>258</v>
      </c>
      <c r="E59" s="558" t="s">
        <v>258</v>
      </c>
      <c r="F59" s="558" t="s">
        <v>258</v>
      </c>
      <c r="G59" s="558" t="s">
        <v>258</v>
      </c>
      <c r="H59" s="558" t="s">
        <v>258</v>
      </c>
      <c r="I59" s="555"/>
      <c r="J59" s="555"/>
      <c r="K59" s="555"/>
      <c r="L59" s="555"/>
      <c r="M59" s="555"/>
      <c r="N59" s="535" t="s">
        <v>182</v>
      </c>
      <c r="O59" s="536"/>
      <c r="P59" s="303"/>
      <c r="AF59" s="35"/>
      <c r="AG59" s="35"/>
      <c r="AH59" s="35"/>
      <c r="AI59" s="35"/>
      <c r="AJ59" s="35"/>
      <c r="AK59" s="35"/>
      <c r="AL59" s="35"/>
      <c r="AM59" s="35"/>
      <c r="AN59" s="35"/>
      <c r="AO59" s="35"/>
      <c r="AP59" s="35"/>
      <c r="AQ59" s="35"/>
      <c r="AR59" s="35"/>
      <c r="CC59" s="34"/>
    </row>
    <row r="60" spans="1:81" ht="19.5" customHeight="1" x14ac:dyDescent="0.15">
      <c r="A60" s="556">
        <v>8</v>
      </c>
      <c r="B60" s="557">
        <v>8</v>
      </c>
      <c r="C60" s="557">
        <v>8</v>
      </c>
      <c r="D60" s="558" t="s">
        <v>259</v>
      </c>
      <c r="E60" s="558" t="s">
        <v>259</v>
      </c>
      <c r="F60" s="558" t="s">
        <v>259</v>
      </c>
      <c r="G60" s="558" t="s">
        <v>259</v>
      </c>
      <c r="H60" s="558" t="s">
        <v>259</v>
      </c>
      <c r="I60" s="555"/>
      <c r="J60" s="555"/>
      <c r="K60" s="555"/>
      <c r="L60" s="555"/>
      <c r="M60" s="555"/>
      <c r="N60" s="535" t="s">
        <v>182</v>
      </c>
      <c r="O60" s="536"/>
      <c r="P60" s="303"/>
      <c r="AF60" s="35"/>
      <c r="AG60" s="35"/>
      <c r="AH60" s="35"/>
      <c r="AI60" s="35"/>
      <c r="AJ60" s="35"/>
      <c r="AK60" s="35"/>
      <c r="AL60" s="35"/>
      <c r="AM60" s="35"/>
      <c r="AN60" s="35"/>
      <c r="AO60" s="35"/>
      <c r="AP60" s="35"/>
      <c r="AQ60" s="35"/>
      <c r="AR60" s="35"/>
      <c r="CC60" s="34"/>
    </row>
    <row r="61" spans="1:81" ht="19.5" customHeight="1" x14ac:dyDescent="0.15">
      <c r="A61" s="559">
        <v>9</v>
      </c>
      <c r="B61" s="557">
        <v>10</v>
      </c>
      <c r="C61" s="557">
        <v>10</v>
      </c>
      <c r="D61" s="558" t="s">
        <v>260</v>
      </c>
      <c r="E61" s="558" t="s">
        <v>260</v>
      </c>
      <c r="F61" s="558" t="s">
        <v>260</v>
      </c>
      <c r="G61" s="558" t="s">
        <v>260</v>
      </c>
      <c r="H61" s="558" t="s">
        <v>260</v>
      </c>
      <c r="I61" s="555"/>
      <c r="J61" s="555"/>
      <c r="K61" s="555"/>
      <c r="L61" s="555"/>
      <c r="M61" s="555"/>
      <c r="N61" s="535" t="s">
        <v>182</v>
      </c>
      <c r="O61" s="536"/>
      <c r="P61" s="303"/>
      <c r="AF61" s="35"/>
      <c r="AG61" s="35"/>
      <c r="AH61" s="35"/>
      <c r="AI61" s="35"/>
      <c r="AJ61" s="35"/>
      <c r="AK61" s="35"/>
      <c r="AL61" s="35"/>
      <c r="AM61" s="35"/>
      <c r="AN61" s="35"/>
      <c r="AO61" s="35"/>
      <c r="AP61" s="35"/>
      <c r="AQ61" s="35"/>
      <c r="AR61" s="35"/>
      <c r="CC61" s="34"/>
    </row>
    <row r="62" spans="1:81" ht="19.5" customHeight="1" x14ac:dyDescent="0.15">
      <c r="A62" s="559">
        <v>10</v>
      </c>
      <c r="B62" s="557">
        <v>11</v>
      </c>
      <c r="C62" s="557">
        <v>11</v>
      </c>
      <c r="D62" s="558" t="s">
        <v>261</v>
      </c>
      <c r="E62" s="558" t="s">
        <v>261</v>
      </c>
      <c r="F62" s="558" t="s">
        <v>261</v>
      </c>
      <c r="G62" s="558" t="s">
        <v>261</v>
      </c>
      <c r="H62" s="558" t="s">
        <v>261</v>
      </c>
      <c r="I62" s="555"/>
      <c r="J62" s="555"/>
      <c r="K62" s="555"/>
      <c r="L62" s="555"/>
      <c r="M62" s="555"/>
      <c r="N62" s="535" t="s">
        <v>182</v>
      </c>
      <c r="O62" s="536"/>
      <c r="P62" s="303"/>
      <c r="AF62" s="35"/>
      <c r="AG62" s="35"/>
      <c r="AH62" s="35"/>
      <c r="AI62" s="35"/>
      <c r="AJ62" s="35"/>
      <c r="AK62" s="35"/>
      <c r="AL62" s="35"/>
      <c r="AM62" s="35"/>
      <c r="AN62" s="35"/>
      <c r="AO62" s="35"/>
      <c r="AP62" s="35"/>
      <c r="AQ62" s="35"/>
      <c r="AR62" s="35"/>
      <c r="CC62" s="34"/>
    </row>
    <row r="63" spans="1:81" ht="19.5" customHeight="1" x14ac:dyDescent="0.15">
      <c r="A63" s="559">
        <v>11</v>
      </c>
      <c r="B63" s="557">
        <v>12</v>
      </c>
      <c r="C63" s="557">
        <v>12</v>
      </c>
      <c r="D63" s="558" t="s">
        <v>262</v>
      </c>
      <c r="E63" s="558" t="s">
        <v>262</v>
      </c>
      <c r="F63" s="558" t="s">
        <v>262</v>
      </c>
      <c r="G63" s="558" t="s">
        <v>262</v>
      </c>
      <c r="H63" s="558" t="s">
        <v>262</v>
      </c>
      <c r="I63" s="555"/>
      <c r="J63" s="555"/>
      <c r="K63" s="555"/>
      <c r="L63" s="555"/>
      <c r="M63" s="555"/>
      <c r="N63" s="535" t="s">
        <v>182</v>
      </c>
      <c r="O63" s="536"/>
      <c r="P63" s="303"/>
      <c r="AF63" s="35"/>
      <c r="AG63" s="35"/>
      <c r="AH63" s="35"/>
      <c r="AI63" s="35"/>
      <c r="AJ63" s="35"/>
      <c r="AK63" s="35"/>
      <c r="AL63" s="35"/>
      <c r="AM63" s="35"/>
      <c r="AN63" s="35"/>
      <c r="AO63" s="35"/>
      <c r="AP63" s="35"/>
      <c r="AQ63" s="35"/>
      <c r="AR63" s="35"/>
      <c r="CC63" s="34"/>
    </row>
    <row r="64" spans="1:81" ht="19.5" customHeight="1" x14ac:dyDescent="0.15">
      <c r="A64" s="559">
        <v>12</v>
      </c>
      <c r="B64" s="557">
        <v>14</v>
      </c>
      <c r="C64" s="557">
        <v>14</v>
      </c>
      <c r="D64" s="558" t="s">
        <v>263</v>
      </c>
      <c r="E64" s="558" t="s">
        <v>263</v>
      </c>
      <c r="F64" s="558" t="s">
        <v>263</v>
      </c>
      <c r="G64" s="558" t="s">
        <v>263</v>
      </c>
      <c r="H64" s="558" t="s">
        <v>263</v>
      </c>
      <c r="I64" s="555"/>
      <c r="J64" s="555"/>
      <c r="K64" s="555"/>
      <c r="L64" s="555"/>
      <c r="M64" s="555"/>
      <c r="N64" s="535" t="s">
        <v>182</v>
      </c>
      <c r="O64" s="536"/>
      <c r="P64" s="304"/>
      <c r="AF64" s="35"/>
      <c r="AG64" s="35"/>
      <c r="AH64" s="35"/>
      <c r="AI64" s="35"/>
      <c r="AJ64" s="35"/>
      <c r="AK64" s="35"/>
      <c r="AL64" s="35"/>
      <c r="AM64" s="35"/>
      <c r="AN64" s="35"/>
      <c r="AO64" s="35"/>
      <c r="AP64" s="35"/>
      <c r="AQ64" s="35"/>
      <c r="AR64" s="35"/>
      <c r="CC64" s="34"/>
    </row>
    <row r="65" spans="1:81" ht="19.5" customHeight="1" x14ac:dyDescent="0.15">
      <c r="A65" s="559">
        <v>13</v>
      </c>
      <c r="B65" s="557">
        <v>16</v>
      </c>
      <c r="C65" s="557">
        <v>16</v>
      </c>
      <c r="D65" s="558" t="s">
        <v>264</v>
      </c>
      <c r="E65" s="558" t="s">
        <v>264</v>
      </c>
      <c r="F65" s="558" t="s">
        <v>264</v>
      </c>
      <c r="G65" s="558" t="s">
        <v>264</v>
      </c>
      <c r="H65" s="558" t="s">
        <v>264</v>
      </c>
      <c r="I65" s="555"/>
      <c r="J65" s="555"/>
      <c r="K65" s="555"/>
      <c r="L65" s="555"/>
      <c r="M65" s="555"/>
      <c r="N65" s="535" t="s">
        <v>182</v>
      </c>
      <c r="O65" s="536"/>
      <c r="P65" s="304"/>
      <c r="AF65" s="35"/>
      <c r="AG65" s="35"/>
      <c r="AH65" s="35"/>
      <c r="AI65" s="35"/>
      <c r="AJ65" s="35"/>
      <c r="AK65" s="35"/>
      <c r="AL65" s="35"/>
      <c r="AM65" s="35"/>
      <c r="AN65" s="35"/>
      <c r="AO65" s="35"/>
      <c r="AP65" s="35"/>
      <c r="AQ65" s="35"/>
      <c r="AR65" s="35"/>
      <c r="CC65" s="34"/>
    </row>
    <row r="66" spans="1:81" ht="19.5" customHeight="1" x14ac:dyDescent="0.15">
      <c r="A66" s="559">
        <v>14</v>
      </c>
      <c r="B66" s="557">
        <v>18</v>
      </c>
      <c r="C66" s="557">
        <v>18</v>
      </c>
      <c r="D66" s="558" t="s">
        <v>265</v>
      </c>
      <c r="E66" s="558" t="s">
        <v>265</v>
      </c>
      <c r="F66" s="558" t="s">
        <v>265</v>
      </c>
      <c r="G66" s="558" t="s">
        <v>265</v>
      </c>
      <c r="H66" s="558" t="s">
        <v>265</v>
      </c>
      <c r="I66" s="555"/>
      <c r="J66" s="555"/>
      <c r="K66" s="555"/>
      <c r="L66" s="555"/>
      <c r="M66" s="555"/>
      <c r="N66" s="535" t="s">
        <v>182</v>
      </c>
      <c r="O66" s="536"/>
      <c r="P66" s="304"/>
      <c r="AF66" s="35"/>
      <c r="AG66" s="35"/>
      <c r="AH66" s="35"/>
      <c r="AI66" s="35"/>
      <c r="AJ66" s="35"/>
      <c r="AK66" s="35"/>
      <c r="AL66" s="35"/>
      <c r="AM66" s="35"/>
      <c r="AN66" s="35"/>
      <c r="AO66" s="35"/>
      <c r="AP66" s="35"/>
      <c r="AQ66" s="35"/>
      <c r="AR66" s="35"/>
      <c r="CC66" s="34"/>
    </row>
    <row r="67" spans="1:81" ht="19.5" customHeight="1" x14ac:dyDescent="0.15">
      <c r="A67" s="559">
        <v>15</v>
      </c>
      <c r="B67" s="557">
        <v>20</v>
      </c>
      <c r="C67" s="557">
        <v>20</v>
      </c>
      <c r="D67" s="558" t="s">
        <v>266</v>
      </c>
      <c r="E67" s="558" t="s">
        <v>266</v>
      </c>
      <c r="F67" s="558" t="s">
        <v>266</v>
      </c>
      <c r="G67" s="558" t="s">
        <v>266</v>
      </c>
      <c r="H67" s="558" t="s">
        <v>266</v>
      </c>
      <c r="I67" s="555"/>
      <c r="J67" s="555"/>
      <c r="K67" s="555"/>
      <c r="L67" s="555"/>
      <c r="M67" s="555"/>
      <c r="N67" s="535" t="s">
        <v>182</v>
      </c>
      <c r="O67" s="536"/>
      <c r="P67" s="304"/>
      <c r="AF67" s="35"/>
      <c r="AG67" s="35"/>
      <c r="AH67" s="35"/>
      <c r="AI67" s="35"/>
      <c r="AJ67" s="35"/>
      <c r="AK67" s="35"/>
      <c r="AL67" s="35"/>
      <c r="AM67" s="35"/>
      <c r="AN67" s="35"/>
      <c r="AO67" s="35"/>
      <c r="AP67" s="35"/>
      <c r="AQ67" s="35"/>
      <c r="AR67" s="35"/>
      <c r="CC67" s="34"/>
    </row>
    <row r="68" spans="1:81" x14ac:dyDescent="0.15">
      <c r="A68" s="305"/>
      <c r="B68" s="305"/>
      <c r="C68" s="305"/>
      <c r="D68" s="305"/>
      <c r="E68" s="305"/>
      <c r="F68" s="305"/>
      <c r="G68" s="305"/>
      <c r="H68" s="305"/>
      <c r="I68" s="305"/>
      <c r="J68" s="305"/>
      <c r="K68" s="305"/>
      <c r="L68" s="305"/>
      <c r="M68" s="305"/>
      <c r="N68" s="305"/>
      <c r="O68" s="305"/>
      <c r="P68" s="305"/>
      <c r="AM68" s="35"/>
      <c r="AN68" s="35"/>
      <c r="AO68" s="35"/>
      <c r="AP68" s="35"/>
      <c r="AQ68" s="35"/>
      <c r="AR68" s="35"/>
    </row>
    <row r="69" spans="1:81" x14ac:dyDescent="0.15">
      <c r="A69" s="305"/>
      <c r="B69" s="305"/>
      <c r="C69" s="305"/>
      <c r="D69" s="305"/>
      <c r="E69" s="305"/>
      <c r="F69" s="305"/>
      <c r="G69" s="305"/>
      <c r="H69" s="305"/>
      <c r="I69" s="305"/>
      <c r="J69" s="305"/>
      <c r="K69" s="305"/>
      <c r="L69" s="305"/>
      <c r="M69" s="305"/>
      <c r="N69" s="305"/>
      <c r="O69" s="305"/>
      <c r="P69" s="305"/>
      <c r="AH69" s="313" t="s">
        <v>1</v>
      </c>
      <c r="AI69" s="313" t="s">
        <v>155</v>
      </c>
      <c r="AJ69" s="313" t="s">
        <v>3</v>
      </c>
      <c r="AK69" s="313" t="s">
        <v>4</v>
      </c>
      <c r="AL69" s="313" t="s">
        <v>216</v>
      </c>
      <c r="AM69" s="57" t="s">
        <v>5</v>
      </c>
      <c r="AN69" s="35"/>
      <c r="AO69" s="35"/>
      <c r="AP69" s="35"/>
      <c r="AQ69" s="35"/>
      <c r="AR69" s="35"/>
      <c r="AS69" s="35"/>
      <c r="AT69" s="35"/>
      <c r="AU69" s="35"/>
      <c r="AV69" s="35"/>
      <c r="AW69" s="35"/>
    </row>
    <row r="70" spans="1:81" ht="74.25" customHeight="1" x14ac:dyDescent="0.15">
      <c r="AH70" s="314">
        <f>H14</f>
        <v>0</v>
      </c>
      <c r="AI70" s="314">
        <f>H15</f>
        <v>0</v>
      </c>
      <c r="AJ70" s="314">
        <f>H16</f>
        <v>0</v>
      </c>
      <c r="AK70" s="314">
        <f>H17</f>
        <v>0</v>
      </c>
      <c r="AL70" s="314">
        <f>H18</f>
        <v>0</v>
      </c>
      <c r="AM70" s="42">
        <f>H19</f>
        <v>0</v>
      </c>
      <c r="AN70" s="35"/>
      <c r="AO70" s="35"/>
      <c r="AP70" s="35"/>
      <c r="AQ70" s="35"/>
      <c r="AR70" s="35"/>
      <c r="AS70" s="35"/>
      <c r="AT70" s="35"/>
      <c r="AU70" s="35"/>
      <c r="AV70" s="35"/>
      <c r="AW70" s="35"/>
    </row>
    <row r="71" spans="1:81" x14ac:dyDescent="0.15">
      <c r="AM71" s="35"/>
      <c r="AN71" s="35"/>
      <c r="AO71" s="35"/>
      <c r="AP71" s="35"/>
      <c r="AQ71" s="35"/>
      <c r="AR71" s="35"/>
      <c r="AS71" s="35"/>
      <c r="AT71" s="35"/>
      <c r="AU71" s="35"/>
      <c r="AV71" s="35"/>
      <c r="AW71" s="35"/>
    </row>
    <row r="72" spans="1:81" x14ac:dyDescent="0.15">
      <c r="AM72" s="35"/>
      <c r="AN72" s="35"/>
      <c r="AO72" s="35"/>
      <c r="AP72" s="35"/>
      <c r="AQ72" s="35"/>
      <c r="AR72" s="35"/>
      <c r="AS72" s="35"/>
      <c r="AT72" s="35"/>
      <c r="AU72" s="35"/>
      <c r="AV72" s="35"/>
      <c r="AW72" s="35"/>
    </row>
    <row r="73" spans="1:81" x14ac:dyDescent="0.15">
      <c r="AM73" s="35"/>
      <c r="AN73" s="35"/>
      <c r="AO73" s="35"/>
      <c r="AP73" s="35"/>
      <c r="AQ73" s="35"/>
      <c r="AR73" s="35"/>
      <c r="AS73" s="35"/>
      <c r="AT73" s="35"/>
      <c r="AU73" s="35"/>
      <c r="AV73" s="35"/>
      <c r="AW73" s="35"/>
    </row>
  </sheetData>
  <mergeCells count="106">
    <mergeCell ref="A31:AE31"/>
    <mergeCell ref="N52:O52"/>
    <mergeCell ref="A52:C52"/>
    <mergeCell ref="I52:M52"/>
    <mergeCell ref="D52:H52"/>
    <mergeCell ref="A59:C59"/>
    <mergeCell ref="A60:C60"/>
    <mergeCell ref="A61:C61"/>
    <mergeCell ref="A62:C62"/>
    <mergeCell ref="N63:O63"/>
    <mergeCell ref="D57:H57"/>
    <mergeCell ref="I57:M57"/>
    <mergeCell ref="D58:H58"/>
    <mergeCell ref="I58:M58"/>
    <mergeCell ref="D61:H61"/>
    <mergeCell ref="I61:M61"/>
    <mergeCell ref="D59:H59"/>
    <mergeCell ref="I59:M59"/>
    <mergeCell ref="D60:H60"/>
    <mergeCell ref="I60:M60"/>
    <mergeCell ref="N61:O61"/>
    <mergeCell ref="N62:O62"/>
    <mergeCell ref="N60:O60"/>
    <mergeCell ref="N58:O58"/>
    <mergeCell ref="N59:O59"/>
    <mergeCell ref="D67:H67"/>
    <mergeCell ref="I67:M67"/>
    <mergeCell ref="A65:C65"/>
    <mergeCell ref="A66:C66"/>
    <mergeCell ref="A67:C67"/>
    <mergeCell ref="D66:H66"/>
    <mergeCell ref="I66:M66"/>
    <mergeCell ref="D64:H64"/>
    <mergeCell ref="I64:M64"/>
    <mergeCell ref="D65:H65"/>
    <mergeCell ref="N66:O66"/>
    <mergeCell ref="I65:M65"/>
    <mergeCell ref="A53:C53"/>
    <mergeCell ref="A54:C54"/>
    <mergeCell ref="A55:C55"/>
    <mergeCell ref="A56:C56"/>
    <mergeCell ref="A57:C57"/>
    <mergeCell ref="A58:C58"/>
    <mergeCell ref="D62:H62"/>
    <mergeCell ref="N56:O56"/>
    <mergeCell ref="A63:C63"/>
    <mergeCell ref="A64:C64"/>
    <mergeCell ref="I53:M53"/>
    <mergeCell ref="D53:H53"/>
    <mergeCell ref="D54:H54"/>
    <mergeCell ref="I54:M54"/>
    <mergeCell ref="I56:M56"/>
    <mergeCell ref="D56:H56"/>
    <mergeCell ref="D55:H55"/>
    <mergeCell ref="I55:M55"/>
    <mergeCell ref="I62:M62"/>
    <mergeCell ref="D63:H63"/>
    <mergeCell ref="I63:M63"/>
    <mergeCell ref="N67:O67"/>
    <mergeCell ref="N57:O57"/>
    <mergeCell ref="N65:O65"/>
    <mergeCell ref="N64:O64"/>
    <mergeCell ref="AG1:AG19"/>
    <mergeCell ref="Y3:AE3"/>
    <mergeCell ref="A7:AE7"/>
    <mergeCell ref="A12:AE12"/>
    <mergeCell ref="A20:AE20"/>
    <mergeCell ref="A24:AE24"/>
    <mergeCell ref="A25:AE25"/>
    <mergeCell ref="A14:G14"/>
    <mergeCell ref="H14:AE14"/>
    <mergeCell ref="A15:G15"/>
    <mergeCell ref="H15:AE15"/>
    <mergeCell ref="A16:G16"/>
    <mergeCell ref="A18:G18"/>
    <mergeCell ref="H18:AE18"/>
    <mergeCell ref="A19:G19"/>
    <mergeCell ref="H19:AE19"/>
    <mergeCell ref="N55:O55"/>
    <mergeCell ref="N53:O53"/>
    <mergeCell ref="N54:O54"/>
    <mergeCell ref="P52:R52"/>
    <mergeCell ref="A9:AE10"/>
    <mergeCell ref="A21:AE21"/>
    <mergeCell ref="A22:AE22"/>
    <mergeCell ref="A40:AE40"/>
    <mergeCell ref="A36:B36"/>
    <mergeCell ref="A37:B37"/>
    <mergeCell ref="A38:B38"/>
    <mergeCell ref="A39:B39"/>
    <mergeCell ref="A35:AE35"/>
    <mergeCell ref="C36:AE36"/>
    <mergeCell ref="C37:AE37"/>
    <mergeCell ref="C38:AE38"/>
    <mergeCell ref="C39:AE39"/>
    <mergeCell ref="A28:AE28"/>
    <mergeCell ref="A29:AE29"/>
    <mergeCell ref="A33:AE33"/>
    <mergeCell ref="A34:AE34"/>
    <mergeCell ref="A27:AE27"/>
    <mergeCell ref="A23:AE23"/>
    <mergeCell ref="H16:AE16"/>
    <mergeCell ref="A17:G17"/>
    <mergeCell ref="H17:AE17"/>
    <mergeCell ref="A30:AE30"/>
    <mergeCell ref="A26:AE26"/>
  </mergeCells>
  <phoneticPr fontId="1"/>
  <conditionalFormatting sqref="AH70:AM70">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94" orientation="portrait" r:id="rId1"/>
  <headerFooter alignWithMargins="0"/>
  <rowBreaks count="1" manualBreakCount="1">
    <brk id="4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
  <sheetViews>
    <sheetView view="pageBreakPreview" zoomScaleNormal="100" zoomScaleSheetLayoutView="100" workbookViewId="0">
      <selection activeCell="D11" sqref="D11:F11"/>
    </sheetView>
  </sheetViews>
  <sheetFormatPr defaultRowHeight="13.5" x14ac:dyDescent="0.15"/>
  <cols>
    <col min="1" max="1" width="1.75" style="63" customWidth="1"/>
    <col min="2" max="2" width="7" style="63" customWidth="1"/>
    <col min="3" max="3" width="13.125" style="63" customWidth="1"/>
    <col min="4" max="4" width="9.125" style="63" customWidth="1"/>
    <col min="5" max="5" width="17.125" style="63" customWidth="1"/>
    <col min="6" max="6" width="38.75" style="63" customWidth="1"/>
    <col min="7" max="7" width="2.875" style="63" bestFit="1" customWidth="1"/>
    <col min="8" max="16384" width="9" style="63"/>
  </cols>
  <sheetData>
    <row r="1" spans="1:12" ht="16.5" customHeight="1" x14ac:dyDescent="0.15">
      <c r="B1" s="60"/>
      <c r="C1" s="61"/>
      <c r="D1" s="61"/>
      <c r="E1" s="61"/>
      <c r="F1" s="290" t="s">
        <v>210</v>
      </c>
      <c r="G1" s="564" t="s">
        <v>172</v>
      </c>
    </row>
    <row r="2" spans="1:12" ht="16.5" customHeight="1" x14ac:dyDescent="0.15">
      <c r="B2" s="60"/>
      <c r="C2" s="61"/>
      <c r="D2" s="61"/>
      <c r="E2" s="61"/>
      <c r="F2" s="62"/>
      <c r="G2" s="564"/>
    </row>
    <row r="3" spans="1:12" ht="16.5" customHeight="1" x14ac:dyDescent="0.15">
      <c r="B3" s="60"/>
      <c r="C3" s="61"/>
      <c r="D3" s="61"/>
      <c r="E3" s="61"/>
      <c r="F3" s="64" t="s">
        <v>419</v>
      </c>
      <c r="G3" s="564"/>
      <c r="H3" s="65"/>
      <c r="I3" s="65"/>
      <c r="J3" s="65"/>
      <c r="K3" s="65"/>
      <c r="L3" s="65"/>
    </row>
    <row r="4" spans="1:12" ht="20.100000000000001" customHeight="1" x14ac:dyDescent="0.15">
      <c r="B4" s="60"/>
      <c r="C4" s="61"/>
      <c r="D4" s="61"/>
      <c r="E4" s="61"/>
      <c r="F4" s="64"/>
      <c r="G4" s="564"/>
      <c r="H4" s="65"/>
      <c r="I4" s="65"/>
      <c r="J4" s="65"/>
      <c r="K4" s="65"/>
      <c r="L4" s="65"/>
    </row>
    <row r="5" spans="1:12" s="66" customFormat="1" ht="20.100000000000001" customHeight="1" x14ac:dyDescent="0.15">
      <c r="B5" s="66" t="s">
        <v>233</v>
      </c>
      <c r="G5" s="564"/>
    </row>
    <row r="6" spans="1:12" s="66" customFormat="1" ht="20.100000000000001" customHeight="1" x14ac:dyDescent="0.15">
      <c r="G6" s="564"/>
    </row>
    <row r="7" spans="1:12" ht="20.100000000000001" customHeight="1" x14ac:dyDescent="0.15">
      <c r="B7" s="565" t="s">
        <v>423</v>
      </c>
      <c r="C7" s="565"/>
      <c r="D7" s="565"/>
      <c r="E7" s="565"/>
      <c r="F7" s="565"/>
      <c r="G7" s="564"/>
    </row>
    <row r="8" spans="1:12" s="66" customFormat="1" ht="20.100000000000001" customHeight="1" x14ac:dyDescent="0.15">
      <c r="G8" s="564"/>
    </row>
    <row r="9" spans="1:12" ht="36.75" customHeight="1" x14ac:dyDescent="0.15">
      <c r="A9" s="63" t="s">
        <v>227</v>
      </c>
      <c r="B9" s="566" t="s">
        <v>424</v>
      </c>
      <c r="C9" s="566"/>
      <c r="D9" s="566"/>
      <c r="E9" s="566"/>
      <c r="F9" s="566"/>
      <c r="G9" s="564"/>
    </row>
    <row r="10" spans="1:12" ht="21" customHeight="1" x14ac:dyDescent="0.15">
      <c r="B10" s="567" t="s">
        <v>173</v>
      </c>
      <c r="C10" s="67" t="s">
        <v>158</v>
      </c>
      <c r="D10" s="560"/>
      <c r="E10" s="561"/>
      <c r="F10" s="562"/>
      <c r="G10" s="564"/>
    </row>
    <row r="11" spans="1:12" ht="21" customHeight="1" x14ac:dyDescent="0.15">
      <c r="B11" s="568"/>
      <c r="C11" s="67" t="s">
        <v>157</v>
      </c>
      <c r="D11" s="560"/>
      <c r="E11" s="561"/>
      <c r="F11" s="562"/>
      <c r="G11" s="564"/>
    </row>
    <row r="12" spans="1:12" ht="21" customHeight="1" x14ac:dyDescent="0.15">
      <c r="B12" s="568"/>
      <c r="C12" s="68" t="s">
        <v>159</v>
      </c>
      <c r="D12" s="560"/>
      <c r="E12" s="561"/>
      <c r="F12" s="562"/>
      <c r="G12" s="564"/>
    </row>
    <row r="13" spans="1:12" ht="21" customHeight="1" x14ac:dyDescent="0.15">
      <c r="B13" s="568"/>
      <c r="C13" s="68" t="s">
        <v>174</v>
      </c>
      <c r="D13" s="560"/>
      <c r="E13" s="561"/>
      <c r="F13" s="562"/>
      <c r="G13" s="564"/>
    </row>
    <row r="14" spans="1:12" ht="21" customHeight="1" x14ac:dyDescent="0.15">
      <c r="B14" s="568"/>
      <c r="C14" s="68" t="s">
        <v>126</v>
      </c>
      <c r="D14" s="560"/>
      <c r="E14" s="561"/>
      <c r="F14" s="562"/>
      <c r="G14" s="564"/>
    </row>
    <row r="15" spans="1:12" ht="21" customHeight="1" x14ac:dyDescent="0.15">
      <c r="B15" s="568"/>
      <c r="C15" s="68" t="s">
        <v>175</v>
      </c>
      <c r="D15" s="560"/>
      <c r="E15" s="561"/>
      <c r="F15" s="562"/>
      <c r="G15" s="564"/>
    </row>
    <row r="16" spans="1:12" ht="21" customHeight="1" x14ac:dyDescent="0.15">
      <c r="B16" s="569"/>
      <c r="C16" s="68" t="s">
        <v>176</v>
      </c>
      <c r="D16" s="560"/>
      <c r="E16" s="561"/>
      <c r="F16" s="562"/>
      <c r="G16" s="564"/>
    </row>
    <row r="17" spans="2:7" ht="21" customHeight="1" x14ac:dyDescent="0.15">
      <c r="B17" s="69"/>
      <c r="C17" s="69"/>
      <c r="D17" s="69"/>
      <c r="E17" s="69"/>
      <c r="F17" s="69"/>
      <c r="G17" s="564"/>
    </row>
    <row r="18" spans="2:7" ht="45.75" customHeight="1" thickBot="1" x14ac:dyDescent="0.2">
      <c r="B18" s="70" t="s">
        <v>177</v>
      </c>
      <c r="C18" s="70" t="s">
        <v>178</v>
      </c>
      <c r="D18" s="70" t="s">
        <v>179</v>
      </c>
      <c r="E18" s="70" t="s">
        <v>180</v>
      </c>
      <c r="F18" s="70" t="s">
        <v>6</v>
      </c>
      <c r="G18" s="564"/>
    </row>
    <row r="19" spans="2:7" ht="72.75" customHeight="1" thickTop="1" x14ac:dyDescent="0.15">
      <c r="B19" s="468">
        <v>1</v>
      </c>
      <c r="C19" s="71" t="s">
        <v>425</v>
      </c>
      <c r="D19" s="71" t="s">
        <v>426</v>
      </c>
      <c r="E19" s="71" t="s">
        <v>427</v>
      </c>
      <c r="F19" s="72"/>
      <c r="G19" s="564"/>
    </row>
    <row r="20" spans="2:7" ht="72.75" customHeight="1" x14ac:dyDescent="0.15">
      <c r="B20" s="468"/>
      <c r="C20" s="71"/>
      <c r="D20" s="71"/>
      <c r="E20" s="71"/>
      <c r="F20" s="72"/>
      <c r="G20" s="564"/>
    </row>
    <row r="21" spans="2:7" ht="72.75" customHeight="1" x14ac:dyDescent="0.15">
      <c r="B21" s="468"/>
      <c r="C21" s="71"/>
      <c r="D21" s="71"/>
      <c r="E21" s="71"/>
      <c r="F21" s="72"/>
      <c r="G21" s="564"/>
    </row>
    <row r="22" spans="2:7" ht="74.25" customHeight="1" x14ac:dyDescent="0.15">
      <c r="B22" s="73"/>
      <c r="C22" s="469"/>
      <c r="D22" s="469"/>
      <c r="E22" s="469"/>
      <c r="F22" s="74"/>
      <c r="G22" s="564"/>
    </row>
    <row r="23" spans="2:7" ht="68.25" customHeight="1" x14ac:dyDescent="0.15">
      <c r="B23" s="563" t="s">
        <v>181</v>
      </c>
      <c r="C23" s="563"/>
      <c r="D23" s="563"/>
      <c r="E23" s="563"/>
      <c r="F23" s="563"/>
      <c r="G23" s="564"/>
    </row>
    <row r="24" spans="2:7" x14ac:dyDescent="0.15">
      <c r="B24" s="29" t="s">
        <v>125</v>
      </c>
    </row>
    <row r="27" spans="2:7" x14ac:dyDescent="0.15">
      <c r="B27" s="75"/>
      <c r="C27" s="76"/>
      <c r="D27" s="76"/>
      <c r="E27" s="76"/>
      <c r="F27" s="77"/>
    </row>
  </sheetData>
  <mergeCells count="12">
    <mergeCell ref="D16:F16"/>
    <mergeCell ref="B23:F23"/>
    <mergeCell ref="G1:G23"/>
    <mergeCell ref="B7:F7"/>
    <mergeCell ref="B9:F9"/>
    <mergeCell ref="B10:B16"/>
    <mergeCell ref="D10:F10"/>
    <mergeCell ref="D11:F11"/>
    <mergeCell ref="D12:F12"/>
    <mergeCell ref="D13:F13"/>
    <mergeCell ref="D14:F14"/>
    <mergeCell ref="D15:F15"/>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2B7F-04D9-4062-987E-BE2D7F5EAEB5}">
  <sheetPr>
    <tabColor rgb="FFFFFF00"/>
  </sheetPr>
  <dimension ref="A1:C38"/>
  <sheetViews>
    <sheetView view="pageBreakPreview" zoomScaleNormal="100" zoomScaleSheetLayoutView="100" workbookViewId="0">
      <selection activeCell="C7" sqref="C7"/>
    </sheetView>
  </sheetViews>
  <sheetFormatPr defaultRowHeight="13.5" x14ac:dyDescent="0.15"/>
  <cols>
    <col min="1" max="1" width="3.5" style="372" bestFit="1" customWidth="1"/>
    <col min="2" max="2" width="17.375" style="373" customWidth="1"/>
    <col min="3" max="3" width="75.625" style="373" customWidth="1"/>
  </cols>
  <sheetData>
    <row r="1" spans="1:3" s="373" customFormat="1" x14ac:dyDescent="0.15">
      <c r="C1" s="290" t="s">
        <v>386</v>
      </c>
    </row>
    <row r="2" spans="1:3" s="373" customFormat="1" ht="25.5" customHeight="1" x14ac:dyDescent="0.15">
      <c r="A2" s="574" t="s">
        <v>428</v>
      </c>
      <c r="B2" s="574"/>
      <c r="C2" s="574"/>
    </row>
    <row r="3" spans="1:3" s="373" customFormat="1" ht="15" customHeight="1" x14ac:dyDescent="0.15">
      <c r="A3" s="575" t="s">
        <v>333</v>
      </c>
      <c r="B3" s="575"/>
      <c r="C3" s="575"/>
    </row>
    <row r="4" spans="1:3" s="373" customFormat="1" ht="24" customHeight="1" x14ac:dyDescent="0.15">
      <c r="A4" s="358" t="s">
        <v>334</v>
      </c>
      <c r="B4" s="359" t="s">
        <v>335</v>
      </c>
      <c r="C4" s="360"/>
    </row>
    <row r="5" spans="1:3" s="373" customFormat="1" ht="24" customHeight="1" x14ac:dyDescent="0.15">
      <c r="A5" s="361" t="s">
        <v>336</v>
      </c>
      <c r="B5" s="362" t="s">
        <v>337</v>
      </c>
      <c r="C5" s="363"/>
    </row>
    <row r="6" spans="1:3" s="373" customFormat="1" ht="24" customHeight="1" x14ac:dyDescent="0.15">
      <c r="A6" s="361" t="s">
        <v>338</v>
      </c>
      <c r="B6" s="362" t="s">
        <v>339</v>
      </c>
      <c r="C6" s="363"/>
    </row>
    <row r="7" spans="1:3" s="373" customFormat="1" ht="24" customHeight="1" x14ac:dyDescent="0.15">
      <c r="A7" s="364" t="s">
        <v>340</v>
      </c>
      <c r="B7" s="365" t="s">
        <v>341</v>
      </c>
      <c r="C7" s="366"/>
    </row>
    <row r="8" spans="1:3" s="373" customFormat="1" ht="15" customHeight="1" x14ac:dyDescent="0.15">
      <c r="A8" s="572" t="s">
        <v>342</v>
      </c>
      <c r="B8" s="573"/>
      <c r="C8" s="573"/>
    </row>
    <row r="9" spans="1:3" s="373" customFormat="1" ht="24" customHeight="1" x14ac:dyDescent="0.15">
      <c r="A9" s="358" t="s">
        <v>343</v>
      </c>
      <c r="B9" s="359" t="s">
        <v>344</v>
      </c>
      <c r="C9" s="360"/>
    </row>
    <row r="10" spans="1:3" s="373" customFormat="1" ht="24" customHeight="1" x14ac:dyDescent="0.15">
      <c r="A10" s="361" t="s">
        <v>345</v>
      </c>
      <c r="B10" s="362" t="s">
        <v>346</v>
      </c>
      <c r="C10" s="363"/>
    </row>
    <row r="11" spans="1:3" s="373" customFormat="1" ht="24" customHeight="1" x14ac:dyDescent="0.15">
      <c r="A11" s="364" t="s">
        <v>347</v>
      </c>
      <c r="B11" s="365" t="s">
        <v>348</v>
      </c>
      <c r="C11" s="366"/>
    </row>
    <row r="12" spans="1:3" s="373" customFormat="1" ht="15" customHeight="1" x14ac:dyDescent="0.15">
      <c r="A12" s="572" t="s">
        <v>349</v>
      </c>
      <c r="B12" s="573"/>
      <c r="C12" s="573"/>
    </row>
    <row r="13" spans="1:3" s="373" customFormat="1" ht="24" customHeight="1" x14ac:dyDescent="0.15">
      <c r="A13" s="358" t="s">
        <v>350</v>
      </c>
      <c r="B13" s="359" t="s">
        <v>351</v>
      </c>
      <c r="C13" s="360"/>
    </row>
    <row r="14" spans="1:3" s="373" customFormat="1" ht="24" customHeight="1" x14ac:dyDescent="0.15">
      <c r="A14" s="361" t="s">
        <v>352</v>
      </c>
      <c r="B14" s="362" t="s">
        <v>353</v>
      </c>
      <c r="C14" s="363"/>
    </row>
    <row r="15" spans="1:3" s="373" customFormat="1" ht="24" customHeight="1" x14ac:dyDescent="0.15">
      <c r="A15" s="361">
        <v>10</v>
      </c>
      <c r="B15" s="362" t="s">
        <v>354</v>
      </c>
      <c r="C15" s="363"/>
    </row>
    <row r="16" spans="1:3" s="373" customFormat="1" ht="24" customHeight="1" x14ac:dyDescent="0.15">
      <c r="A16" s="361">
        <v>11</v>
      </c>
      <c r="B16" s="362" t="s">
        <v>355</v>
      </c>
      <c r="C16" s="363"/>
    </row>
    <row r="17" spans="1:3" s="373" customFormat="1" ht="24" customHeight="1" x14ac:dyDescent="0.15">
      <c r="A17" s="361">
        <v>12</v>
      </c>
      <c r="B17" s="362" t="s">
        <v>356</v>
      </c>
      <c r="C17" s="367"/>
    </row>
    <row r="18" spans="1:3" s="373" customFormat="1" ht="24" customHeight="1" x14ac:dyDescent="0.15">
      <c r="A18" s="364">
        <v>13</v>
      </c>
      <c r="B18" s="368" t="s">
        <v>357</v>
      </c>
      <c r="C18" s="366"/>
    </row>
    <row r="19" spans="1:3" s="373" customFormat="1" ht="15" customHeight="1" x14ac:dyDescent="0.15">
      <c r="A19" s="572" t="s">
        <v>358</v>
      </c>
      <c r="B19" s="573"/>
      <c r="C19" s="573"/>
    </row>
    <row r="20" spans="1:3" s="373" customFormat="1" ht="24" customHeight="1" x14ac:dyDescent="0.15">
      <c r="A20" s="358">
        <v>14</v>
      </c>
      <c r="B20" s="359" t="s">
        <v>359</v>
      </c>
      <c r="C20" s="360"/>
    </row>
    <row r="21" spans="1:3" s="373" customFormat="1" ht="24" customHeight="1" x14ac:dyDescent="0.15">
      <c r="A21" s="361">
        <v>15</v>
      </c>
      <c r="B21" s="362" t="s">
        <v>360</v>
      </c>
      <c r="C21" s="369"/>
    </row>
    <row r="22" spans="1:3" s="373" customFormat="1" ht="24" customHeight="1" x14ac:dyDescent="0.15">
      <c r="A22" s="374">
        <v>16</v>
      </c>
      <c r="B22" s="368" t="s">
        <v>361</v>
      </c>
      <c r="C22" s="370"/>
    </row>
    <row r="23" spans="1:3" s="373" customFormat="1" ht="15" customHeight="1" x14ac:dyDescent="0.15">
      <c r="A23" s="572" t="s">
        <v>362</v>
      </c>
      <c r="B23" s="573"/>
      <c r="C23" s="573"/>
    </row>
    <row r="24" spans="1:3" s="373" customFormat="1" ht="24" customHeight="1" x14ac:dyDescent="0.15">
      <c r="A24" s="358">
        <v>17</v>
      </c>
      <c r="B24" s="359" t="s">
        <v>351</v>
      </c>
      <c r="C24" s="360"/>
    </row>
    <row r="25" spans="1:3" s="373" customFormat="1" ht="24" customHeight="1" x14ac:dyDescent="0.15">
      <c r="A25" s="361">
        <v>18</v>
      </c>
      <c r="B25" s="362" t="s">
        <v>353</v>
      </c>
      <c r="C25" s="363"/>
    </row>
    <row r="26" spans="1:3" s="373" customFormat="1" ht="24" customHeight="1" x14ac:dyDescent="0.15">
      <c r="A26" s="361">
        <v>19</v>
      </c>
      <c r="B26" s="362" t="s">
        <v>354</v>
      </c>
      <c r="C26" s="363"/>
    </row>
    <row r="27" spans="1:3" s="373" customFormat="1" ht="24" customHeight="1" x14ac:dyDescent="0.15">
      <c r="A27" s="361">
        <v>20</v>
      </c>
      <c r="B27" s="362" t="s">
        <v>355</v>
      </c>
      <c r="C27" s="363"/>
    </row>
    <row r="28" spans="1:3" s="373" customFormat="1" ht="24" customHeight="1" x14ac:dyDescent="0.15">
      <c r="A28" s="361">
        <v>21</v>
      </c>
      <c r="B28" s="362" t="s">
        <v>356</v>
      </c>
      <c r="C28" s="367"/>
    </row>
    <row r="29" spans="1:3" s="373" customFormat="1" ht="24" customHeight="1" x14ac:dyDescent="0.15">
      <c r="A29" s="364">
        <v>22</v>
      </c>
      <c r="B29" s="368" t="s">
        <v>357</v>
      </c>
      <c r="C29" s="366"/>
    </row>
    <row r="30" spans="1:3" s="373" customFormat="1" ht="15" customHeight="1" x14ac:dyDescent="0.15">
      <c r="A30" s="371" t="s">
        <v>363</v>
      </c>
      <c r="B30" s="571" t="s">
        <v>364</v>
      </c>
      <c r="C30" s="571"/>
    </row>
    <row r="31" spans="1:3" s="373" customFormat="1" ht="15" customHeight="1" x14ac:dyDescent="0.15">
      <c r="A31" s="371" t="s">
        <v>363</v>
      </c>
      <c r="B31" s="571" t="s">
        <v>365</v>
      </c>
      <c r="C31" s="571"/>
    </row>
    <row r="32" spans="1:3" s="373" customFormat="1" ht="26.45" customHeight="1" x14ac:dyDescent="0.15">
      <c r="A32" s="371" t="s">
        <v>363</v>
      </c>
      <c r="B32" s="570" t="s">
        <v>366</v>
      </c>
      <c r="C32" s="570"/>
    </row>
    <row r="33" spans="1:3" s="373" customFormat="1" ht="62.45" customHeight="1" x14ac:dyDescent="0.15">
      <c r="A33" s="371" t="s">
        <v>363</v>
      </c>
      <c r="B33" s="570" t="s">
        <v>367</v>
      </c>
      <c r="C33" s="570"/>
    </row>
    <row r="34" spans="1:3" s="373" customFormat="1" ht="15" customHeight="1" x14ac:dyDescent="0.15">
      <c r="A34" s="371" t="s">
        <v>363</v>
      </c>
      <c r="B34" s="570" t="s">
        <v>368</v>
      </c>
      <c r="C34" s="570"/>
    </row>
    <row r="35" spans="1:3" s="373" customFormat="1" ht="15" customHeight="1" x14ac:dyDescent="0.15">
      <c r="A35" s="371" t="s">
        <v>363</v>
      </c>
      <c r="B35" s="570" t="s">
        <v>369</v>
      </c>
      <c r="C35" s="570"/>
    </row>
    <row r="36" spans="1:3" s="373" customFormat="1" ht="63" customHeight="1" x14ac:dyDescent="0.15">
      <c r="A36" s="371" t="s">
        <v>363</v>
      </c>
      <c r="B36" s="570" t="s">
        <v>370</v>
      </c>
      <c r="C36" s="570"/>
    </row>
    <row r="37" spans="1:3" s="373" customFormat="1" ht="74.45" customHeight="1" x14ac:dyDescent="0.15">
      <c r="A37" s="371" t="s">
        <v>363</v>
      </c>
      <c r="B37" s="570" t="s">
        <v>371</v>
      </c>
      <c r="C37" s="570"/>
    </row>
    <row r="38" spans="1:3" s="373" customFormat="1" x14ac:dyDescent="0.15">
      <c r="A38" s="372"/>
    </row>
  </sheetData>
  <mergeCells count="14">
    <mergeCell ref="A23:C23"/>
    <mergeCell ref="A2:C2"/>
    <mergeCell ref="A3:C3"/>
    <mergeCell ref="A8:C8"/>
    <mergeCell ref="A12:C12"/>
    <mergeCell ref="A19:C19"/>
    <mergeCell ref="B36:C36"/>
    <mergeCell ref="B37:C37"/>
    <mergeCell ref="B30:C30"/>
    <mergeCell ref="B31:C31"/>
    <mergeCell ref="B32:C32"/>
    <mergeCell ref="B33:C33"/>
    <mergeCell ref="B34:C34"/>
    <mergeCell ref="B35:C35"/>
  </mergeCells>
  <phoneticPr fontId="1"/>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D8BB-18C8-47A1-8831-DD28102C5438}">
  <sheetPr>
    <tabColor rgb="FFFFFF00"/>
    <pageSetUpPr fitToPage="1"/>
  </sheetPr>
  <dimension ref="A1:C46"/>
  <sheetViews>
    <sheetView view="pageBreakPreview" zoomScaleNormal="100" zoomScaleSheetLayoutView="100" workbookViewId="0">
      <selection activeCell="C10" sqref="C10"/>
    </sheetView>
  </sheetViews>
  <sheetFormatPr defaultRowHeight="13.5" x14ac:dyDescent="0.15"/>
  <cols>
    <col min="1" max="1" width="3.5" style="372" customWidth="1"/>
    <col min="2" max="2" width="17.375" style="373" customWidth="1"/>
    <col min="3" max="3" width="73.75" style="373" customWidth="1"/>
  </cols>
  <sheetData>
    <row r="1" spans="1:3" s="373" customFormat="1" x14ac:dyDescent="0.15">
      <c r="C1" s="290" t="s">
        <v>386</v>
      </c>
    </row>
    <row r="2" spans="1:3" s="373" customFormat="1" ht="25.5" customHeight="1" x14ac:dyDescent="0.15">
      <c r="A2" s="574" t="s">
        <v>429</v>
      </c>
      <c r="B2" s="574"/>
      <c r="C2" s="574"/>
    </row>
    <row r="3" spans="1:3" s="373" customFormat="1" ht="15" customHeight="1" x14ac:dyDescent="0.15">
      <c r="A3" s="575" t="s">
        <v>333</v>
      </c>
      <c r="B3" s="575"/>
      <c r="C3" s="575"/>
    </row>
    <row r="4" spans="1:3" s="373" customFormat="1" ht="22.5" customHeight="1" x14ac:dyDescent="0.15">
      <c r="A4" s="358" t="s">
        <v>334</v>
      </c>
      <c r="B4" s="359" t="s">
        <v>382</v>
      </c>
      <c r="C4" s="360"/>
    </row>
    <row r="5" spans="1:3" s="373" customFormat="1" ht="22.5" customHeight="1" x14ac:dyDescent="0.15">
      <c r="A5" s="361" t="s">
        <v>336</v>
      </c>
      <c r="B5" s="362" t="s">
        <v>383</v>
      </c>
      <c r="C5" s="363"/>
    </row>
    <row r="6" spans="1:3" s="373" customFormat="1" ht="22.5" customHeight="1" x14ac:dyDescent="0.15">
      <c r="A6" s="361" t="s">
        <v>338</v>
      </c>
      <c r="B6" s="362" t="s">
        <v>384</v>
      </c>
      <c r="C6" s="363"/>
    </row>
    <row r="7" spans="1:3" s="373" customFormat="1" ht="22.5" customHeight="1" x14ac:dyDescent="0.15">
      <c r="A7" s="364" t="s">
        <v>340</v>
      </c>
      <c r="B7" s="365" t="s">
        <v>385</v>
      </c>
      <c r="C7" s="366"/>
    </row>
    <row r="8" spans="1:3" s="373" customFormat="1" ht="15" customHeight="1" x14ac:dyDescent="0.15">
      <c r="A8" s="572" t="s">
        <v>342</v>
      </c>
      <c r="B8" s="573"/>
      <c r="C8" s="573"/>
    </row>
    <row r="9" spans="1:3" s="373" customFormat="1" ht="22.5" customHeight="1" x14ac:dyDescent="0.15">
      <c r="A9" s="358" t="s">
        <v>343</v>
      </c>
      <c r="B9" s="359" t="s">
        <v>344</v>
      </c>
      <c r="C9" s="360"/>
    </row>
    <row r="10" spans="1:3" s="373" customFormat="1" ht="22.5" customHeight="1" x14ac:dyDescent="0.15">
      <c r="A10" s="361" t="s">
        <v>345</v>
      </c>
      <c r="B10" s="362" t="s">
        <v>346</v>
      </c>
      <c r="C10" s="363"/>
    </row>
    <row r="11" spans="1:3" s="373" customFormat="1" ht="22.5" customHeight="1" x14ac:dyDescent="0.15">
      <c r="A11" s="364" t="s">
        <v>347</v>
      </c>
      <c r="B11" s="365" t="s">
        <v>348</v>
      </c>
      <c r="C11" s="366"/>
    </row>
    <row r="12" spans="1:3" s="373" customFormat="1" ht="15" customHeight="1" x14ac:dyDescent="0.15">
      <c r="A12" s="572" t="s">
        <v>358</v>
      </c>
      <c r="B12" s="573"/>
      <c r="C12" s="573"/>
    </row>
    <row r="13" spans="1:3" s="373" customFormat="1" ht="22.5" customHeight="1" x14ac:dyDescent="0.15">
      <c r="A13" s="358" t="s">
        <v>350</v>
      </c>
      <c r="B13" s="359" t="s">
        <v>359</v>
      </c>
      <c r="C13" s="385"/>
    </row>
    <row r="14" spans="1:3" s="373" customFormat="1" ht="22.5" customHeight="1" x14ac:dyDescent="0.15">
      <c r="A14" s="361" t="s">
        <v>352</v>
      </c>
      <c r="B14" s="377" t="s">
        <v>360</v>
      </c>
      <c r="C14" s="386"/>
    </row>
    <row r="15" spans="1:3" s="373" customFormat="1" ht="22.5" customHeight="1" x14ac:dyDescent="0.15">
      <c r="A15" s="374">
        <v>10</v>
      </c>
      <c r="B15" s="380" t="s">
        <v>377</v>
      </c>
      <c r="C15" s="387"/>
    </row>
    <row r="16" spans="1:3" s="373" customFormat="1" ht="22.5" customHeight="1" x14ac:dyDescent="0.15">
      <c r="A16" s="374">
        <v>11</v>
      </c>
      <c r="B16" s="380" t="s">
        <v>378</v>
      </c>
      <c r="C16" s="387"/>
    </row>
    <row r="17" spans="1:3" s="373" customFormat="1" ht="22.5" customHeight="1" x14ac:dyDescent="0.15">
      <c r="A17" s="374">
        <v>12</v>
      </c>
      <c r="B17" s="378" t="s">
        <v>379</v>
      </c>
      <c r="C17" s="387"/>
    </row>
    <row r="18" spans="1:3" s="373" customFormat="1" ht="10.5" customHeight="1" x14ac:dyDescent="0.15">
      <c r="A18" s="577">
        <v>13</v>
      </c>
      <c r="B18" s="378" t="s">
        <v>380</v>
      </c>
      <c r="C18" s="579"/>
    </row>
    <row r="19" spans="1:3" s="373" customFormat="1" ht="10.5" customHeight="1" x14ac:dyDescent="0.15">
      <c r="A19" s="578"/>
      <c r="B19" s="381" t="s">
        <v>381</v>
      </c>
      <c r="C19" s="580"/>
    </row>
    <row r="20" spans="1:3" s="373" customFormat="1" ht="15" customHeight="1" x14ac:dyDescent="0.15">
      <c r="A20" s="572" t="s">
        <v>406</v>
      </c>
      <c r="B20" s="573"/>
      <c r="C20" s="573"/>
    </row>
    <row r="21" spans="1:3" s="373" customFormat="1" ht="21.75" customHeight="1" x14ac:dyDescent="0.15">
      <c r="A21" s="358">
        <v>14</v>
      </c>
      <c r="B21" s="376" t="s">
        <v>351</v>
      </c>
      <c r="C21" s="360"/>
    </row>
    <row r="22" spans="1:3" s="373" customFormat="1" ht="21.75" customHeight="1" x14ac:dyDescent="0.15">
      <c r="A22" s="361">
        <v>15</v>
      </c>
      <c r="B22" s="377" t="s">
        <v>372</v>
      </c>
      <c r="C22" s="363"/>
    </row>
    <row r="23" spans="1:3" s="373" customFormat="1" ht="21.75" customHeight="1" x14ac:dyDescent="0.15">
      <c r="A23" s="361">
        <v>16</v>
      </c>
      <c r="B23" s="377" t="s">
        <v>373</v>
      </c>
      <c r="C23" s="363"/>
    </row>
    <row r="24" spans="1:3" s="373" customFormat="1" ht="21.75" customHeight="1" x14ac:dyDescent="0.15">
      <c r="A24" s="361">
        <v>17</v>
      </c>
      <c r="B24" s="377" t="s">
        <v>374</v>
      </c>
      <c r="C24" s="363"/>
    </row>
    <row r="25" spans="1:3" s="373" customFormat="1" ht="21.75" customHeight="1" x14ac:dyDescent="0.15">
      <c r="A25" s="361">
        <v>18</v>
      </c>
      <c r="B25" s="377" t="s">
        <v>356</v>
      </c>
      <c r="C25" s="367"/>
    </row>
    <row r="26" spans="1:3" s="373" customFormat="1" ht="21.75" customHeight="1" x14ac:dyDescent="0.15">
      <c r="A26" s="374">
        <v>19</v>
      </c>
      <c r="B26" s="378" t="s">
        <v>376</v>
      </c>
      <c r="C26" s="375"/>
    </row>
    <row r="27" spans="1:3" s="373" customFormat="1" ht="21.75" customHeight="1" x14ac:dyDescent="0.15">
      <c r="A27" s="364">
        <v>20</v>
      </c>
      <c r="B27" s="379" t="s">
        <v>375</v>
      </c>
      <c r="C27" s="366"/>
    </row>
    <row r="28" spans="1:3" s="384" customFormat="1" ht="15" customHeight="1" x14ac:dyDescent="0.15">
      <c r="A28" s="383" t="s">
        <v>363</v>
      </c>
      <c r="B28" s="576" t="s">
        <v>387</v>
      </c>
      <c r="C28" s="576"/>
    </row>
    <row r="29" spans="1:3" s="384" customFormat="1" ht="15" customHeight="1" x14ac:dyDescent="0.15">
      <c r="A29" s="383" t="s">
        <v>363</v>
      </c>
      <c r="B29" s="576" t="s">
        <v>388</v>
      </c>
      <c r="C29" s="576"/>
    </row>
    <row r="30" spans="1:3" s="384" customFormat="1" ht="15" customHeight="1" x14ac:dyDescent="0.15">
      <c r="A30" s="383" t="s">
        <v>363</v>
      </c>
      <c r="B30" s="576" t="s">
        <v>389</v>
      </c>
      <c r="C30" s="576"/>
    </row>
    <row r="31" spans="1:3" s="384" customFormat="1" ht="27.6" customHeight="1" x14ac:dyDescent="0.15">
      <c r="A31" s="383" t="s">
        <v>363</v>
      </c>
      <c r="B31" s="576" t="s">
        <v>390</v>
      </c>
      <c r="C31" s="576"/>
    </row>
    <row r="32" spans="1:3" s="384" customFormat="1" ht="40.5" customHeight="1" x14ac:dyDescent="0.15">
      <c r="A32" s="383" t="s">
        <v>363</v>
      </c>
      <c r="B32" s="576" t="s">
        <v>391</v>
      </c>
      <c r="C32" s="576"/>
    </row>
    <row r="33" spans="1:3" s="384" customFormat="1" ht="40.15" customHeight="1" x14ac:dyDescent="0.15">
      <c r="A33" s="383" t="s">
        <v>363</v>
      </c>
      <c r="B33" s="576" t="s">
        <v>392</v>
      </c>
      <c r="C33" s="576"/>
    </row>
    <row r="34" spans="1:3" s="384" customFormat="1" ht="19.5" customHeight="1" x14ac:dyDescent="0.15">
      <c r="A34" s="383"/>
      <c r="B34" s="576" t="s">
        <v>393</v>
      </c>
      <c r="C34" s="576"/>
    </row>
    <row r="35" spans="1:3" s="384" customFormat="1" ht="12" x14ac:dyDescent="0.15">
      <c r="A35" s="383"/>
      <c r="B35" s="576" t="s">
        <v>394</v>
      </c>
      <c r="C35" s="576"/>
    </row>
    <row r="36" spans="1:3" s="384" customFormat="1" ht="12" x14ac:dyDescent="0.15">
      <c r="A36" s="383"/>
      <c r="B36" s="576" t="s">
        <v>395</v>
      </c>
      <c r="C36" s="576"/>
    </row>
    <row r="37" spans="1:3" s="384" customFormat="1" ht="12" x14ac:dyDescent="0.15">
      <c r="A37" s="383"/>
      <c r="B37" s="576" t="s">
        <v>396</v>
      </c>
      <c r="C37" s="576"/>
    </row>
    <row r="38" spans="1:3" s="384" customFormat="1" ht="12" x14ac:dyDescent="0.15">
      <c r="A38" s="383"/>
      <c r="B38" s="576" t="s">
        <v>397</v>
      </c>
      <c r="C38" s="576"/>
    </row>
    <row r="39" spans="1:3" s="384" customFormat="1" ht="12" x14ac:dyDescent="0.15">
      <c r="A39" s="383"/>
      <c r="B39" s="576" t="s">
        <v>398</v>
      </c>
      <c r="C39" s="576"/>
    </row>
    <row r="40" spans="1:3" s="384" customFormat="1" ht="12" x14ac:dyDescent="0.15">
      <c r="A40" s="383"/>
      <c r="B40" s="576" t="s">
        <v>399</v>
      </c>
      <c r="C40" s="576"/>
    </row>
    <row r="41" spans="1:3" s="384" customFormat="1" ht="12" x14ac:dyDescent="0.15">
      <c r="A41" s="383"/>
      <c r="B41" s="576" t="s">
        <v>400</v>
      </c>
      <c r="C41" s="576"/>
    </row>
    <row r="42" spans="1:3" s="384" customFormat="1" ht="12" x14ac:dyDescent="0.15">
      <c r="A42" s="383"/>
      <c r="B42" s="576" t="s">
        <v>401</v>
      </c>
      <c r="C42" s="576"/>
    </row>
    <row r="43" spans="1:3" s="384" customFormat="1" ht="78.75" customHeight="1" x14ac:dyDescent="0.15">
      <c r="A43" s="383" t="s">
        <v>363</v>
      </c>
      <c r="B43" s="576" t="s">
        <v>402</v>
      </c>
      <c r="C43" s="576"/>
    </row>
    <row r="44" spans="1:3" s="384" customFormat="1" ht="27" customHeight="1" x14ac:dyDescent="0.15">
      <c r="A44" s="383" t="s">
        <v>363</v>
      </c>
      <c r="B44" s="576" t="s">
        <v>403</v>
      </c>
      <c r="C44" s="576"/>
    </row>
    <row r="45" spans="1:3" s="384" customFormat="1" ht="65.25" customHeight="1" x14ac:dyDescent="0.15">
      <c r="A45" s="383" t="s">
        <v>363</v>
      </c>
      <c r="B45" s="576" t="s">
        <v>404</v>
      </c>
      <c r="C45" s="576"/>
    </row>
    <row r="46" spans="1:3" s="384" customFormat="1" ht="25.5" customHeight="1" x14ac:dyDescent="0.15">
      <c r="A46" s="383" t="s">
        <v>363</v>
      </c>
      <c r="B46" s="576" t="s">
        <v>405</v>
      </c>
      <c r="C46" s="576"/>
    </row>
  </sheetData>
  <mergeCells count="26">
    <mergeCell ref="B33:C33"/>
    <mergeCell ref="A2:C2"/>
    <mergeCell ref="A3:C3"/>
    <mergeCell ref="A8:C8"/>
    <mergeCell ref="A12:C12"/>
    <mergeCell ref="A18:A19"/>
    <mergeCell ref="A20:C20"/>
    <mergeCell ref="C18:C19"/>
    <mergeCell ref="B28:C28"/>
    <mergeCell ref="B29:C29"/>
    <mergeCell ref="B30:C30"/>
    <mergeCell ref="B31:C31"/>
    <mergeCell ref="B32:C32"/>
    <mergeCell ref="B46:C46"/>
    <mergeCell ref="B34:C34"/>
    <mergeCell ref="B35:C35"/>
    <mergeCell ref="B37:C37"/>
    <mergeCell ref="B39:C39"/>
    <mergeCell ref="B40:C40"/>
    <mergeCell ref="B36:C36"/>
    <mergeCell ref="B38:C38"/>
    <mergeCell ref="B41:C41"/>
    <mergeCell ref="B42:C42"/>
    <mergeCell ref="B43:C43"/>
    <mergeCell ref="B44:C44"/>
    <mergeCell ref="B45:C45"/>
  </mergeCells>
  <phoneticPr fontId="3"/>
  <pageMargins left="0.7" right="0.7" top="0.75" bottom="0.75" header="0.3" footer="0.3"/>
  <pageSetup paperSize="9" scale="8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7"/>
  <sheetViews>
    <sheetView showZeros="0" zoomScaleNormal="100" zoomScaleSheetLayoutView="85" workbookViewId="0">
      <selection activeCell="F2" sqref="F2"/>
    </sheetView>
  </sheetViews>
  <sheetFormatPr defaultColWidth="7.875" defaultRowHeight="13.5" customHeight="1" x14ac:dyDescent="0.15"/>
  <cols>
    <col min="1" max="1" width="7.25" style="470" customWidth="1"/>
    <col min="2" max="2" width="11.5" style="470" customWidth="1"/>
    <col min="3" max="4" width="5.875" style="470" customWidth="1"/>
    <col min="5" max="10" width="5.875" style="471" customWidth="1"/>
    <col min="11" max="11" width="6.25" style="471" bestFit="1" customWidth="1"/>
    <col min="12" max="12" width="5.875" style="470" customWidth="1"/>
    <col min="13" max="20" width="5.875" style="471" customWidth="1"/>
    <col min="21" max="16384" width="7.875" style="471"/>
  </cols>
  <sheetData>
    <row r="1" spans="1:20" ht="13.5" customHeight="1" x14ac:dyDescent="0.15">
      <c r="T1" s="472" t="s">
        <v>187</v>
      </c>
    </row>
    <row r="2" spans="1:20" ht="13.5" customHeight="1" x14ac:dyDescent="0.15">
      <c r="A2" s="3" t="s">
        <v>19</v>
      </c>
    </row>
    <row r="3" spans="1:20" ht="13.5" customHeight="1" x14ac:dyDescent="0.15">
      <c r="A3" s="471"/>
      <c r="K3" s="4" t="s">
        <v>154</v>
      </c>
    </row>
    <row r="4" spans="1:20" ht="13.5" customHeight="1" x14ac:dyDescent="0.15">
      <c r="A4" s="584" t="s">
        <v>188</v>
      </c>
      <c r="B4" s="587" t="s">
        <v>189</v>
      </c>
      <c r="C4" s="589" t="s">
        <v>409</v>
      </c>
      <c r="D4" s="590"/>
      <c r="E4" s="590"/>
      <c r="F4" s="590"/>
      <c r="G4" s="590"/>
      <c r="H4" s="590"/>
      <c r="I4" s="590"/>
      <c r="J4" s="591"/>
      <c r="K4" s="592" t="s">
        <v>18</v>
      </c>
      <c r="L4" s="593"/>
      <c r="M4" s="593"/>
      <c r="N4" s="593"/>
      <c r="O4" s="593"/>
      <c r="P4" s="593"/>
      <c r="Q4" s="593"/>
      <c r="R4" s="593"/>
      <c r="S4" s="593"/>
      <c r="T4" s="594"/>
    </row>
    <row r="5" spans="1:20" ht="13.5" customHeight="1" x14ac:dyDescent="0.15">
      <c r="A5" s="585"/>
      <c r="B5" s="588"/>
      <c r="C5" s="595" t="s">
        <v>17</v>
      </c>
      <c r="D5" s="597" t="s">
        <v>16</v>
      </c>
      <c r="E5" s="581" t="s">
        <v>15</v>
      </c>
      <c r="F5" s="582"/>
      <c r="G5" s="582"/>
      <c r="H5" s="582"/>
      <c r="I5" s="582"/>
      <c r="J5" s="599"/>
      <c r="K5" s="600" t="s">
        <v>190</v>
      </c>
      <c r="L5" s="601" t="s">
        <v>17</v>
      </c>
      <c r="M5" s="581" t="s">
        <v>15</v>
      </c>
      <c r="N5" s="582"/>
      <c r="O5" s="582"/>
      <c r="P5" s="582"/>
      <c r="Q5" s="582"/>
      <c r="R5" s="582"/>
      <c r="S5" s="582"/>
      <c r="T5" s="583"/>
    </row>
    <row r="6" spans="1:20" ht="13.5" customHeight="1" x14ac:dyDescent="0.15">
      <c r="A6" s="586"/>
      <c r="B6" s="588"/>
      <c r="C6" s="596"/>
      <c r="D6" s="598"/>
      <c r="E6" s="581" t="s">
        <v>14</v>
      </c>
      <c r="F6" s="582"/>
      <c r="G6" s="583"/>
      <c r="H6" s="581" t="s">
        <v>13</v>
      </c>
      <c r="I6" s="582"/>
      <c r="J6" s="599"/>
      <c r="K6" s="595"/>
      <c r="L6" s="602"/>
      <c r="M6" s="581" t="s">
        <v>14</v>
      </c>
      <c r="N6" s="582"/>
      <c r="O6" s="582"/>
      <c r="P6" s="583"/>
      <c r="Q6" s="581" t="s">
        <v>13</v>
      </c>
      <c r="R6" s="582"/>
      <c r="S6" s="582"/>
      <c r="T6" s="583"/>
    </row>
    <row r="7" spans="1:20" ht="67.5" x14ac:dyDescent="0.15">
      <c r="A7" s="586"/>
      <c r="B7" s="588"/>
      <c r="C7" s="473" t="s">
        <v>191</v>
      </c>
      <c r="D7" s="474" t="s">
        <v>207</v>
      </c>
      <c r="E7" s="475" t="s">
        <v>8</v>
      </c>
      <c r="F7" s="476" t="s">
        <v>12</v>
      </c>
      <c r="G7" s="476" t="s">
        <v>11</v>
      </c>
      <c r="H7" s="475" t="s">
        <v>8</v>
      </c>
      <c r="I7" s="476" t="s">
        <v>12</v>
      </c>
      <c r="J7" s="476" t="s">
        <v>11</v>
      </c>
      <c r="K7" s="595"/>
      <c r="L7" s="477" t="s">
        <v>191</v>
      </c>
      <c r="M7" s="475" t="s">
        <v>8</v>
      </c>
      <c r="N7" s="476" t="s">
        <v>10</v>
      </c>
      <c r="O7" s="476" t="s">
        <v>192</v>
      </c>
      <c r="P7" s="476" t="s">
        <v>9</v>
      </c>
      <c r="Q7" s="475" t="s">
        <v>8</v>
      </c>
      <c r="R7" s="476" t="s">
        <v>7</v>
      </c>
      <c r="S7" s="476" t="s">
        <v>193</v>
      </c>
      <c r="T7" s="475" t="s">
        <v>194</v>
      </c>
    </row>
    <row r="8" spans="1:20" ht="15" customHeight="1" x14ac:dyDescent="0.15">
      <c r="A8" s="603">
        <v>1</v>
      </c>
      <c r="B8" s="605" t="s">
        <v>239</v>
      </c>
      <c r="C8" s="607">
        <f>E8+H8+E9+H9</f>
        <v>175</v>
      </c>
      <c r="D8" s="608">
        <v>113</v>
      </c>
      <c r="E8" s="478">
        <v>75</v>
      </c>
      <c r="F8" s="479"/>
      <c r="G8" s="480"/>
      <c r="H8" s="478">
        <v>100</v>
      </c>
      <c r="I8" s="481"/>
      <c r="J8" s="482"/>
      <c r="K8" s="609"/>
      <c r="L8" s="610">
        <f t="shared" ref="L8" si="0">+M8+M9+Q8+Q9</f>
        <v>0</v>
      </c>
      <c r="M8" s="483"/>
      <c r="N8" s="481">
        <f t="shared" ref="N8:N35" si="1">+M8/210*1000</f>
        <v>0</v>
      </c>
      <c r="O8" s="484"/>
      <c r="P8" s="485">
        <f t="shared" ref="P8:P35" si="2">IF(N8=0,0,O8/N8*100)</f>
        <v>0</v>
      </c>
      <c r="Q8" s="483"/>
      <c r="R8" s="481">
        <f t="shared" ref="R8:R35" si="3">+Q8/210/SQRT(3)*1000</f>
        <v>0</v>
      </c>
      <c r="S8" s="484"/>
      <c r="T8" s="486">
        <f t="shared" ref="T8:T35" si="4">IF(R8=0,0,S8/R8*100)</f>
        <v>0</v>
      </c>
    </row>
    <row r="9" spans="1:20" ht="15" customHeight="1" x14ac:dyDescent="0.15">
      <c r="A9" s="604"/>
      <c r="B9" s="606"/>
      <c r="C9" s="607"/>
      <c r="D9" s="608"/>
      <c r="E9" s="487"/>
      <c r="F9" s="488"/>
      <c r="G9" s="489"/>
      <c r="H9" s="487"/>
      <c r="I9" s="490"/>
      <c r="J9" s="491"/>
      <c r="K9" s="609"/>
      <c r="L9" s="610"/>
      <c r="M9" s="483"/>
      <c r="N9" s="481">
        <f t="shared" si="1"/>
        <v>0</v>
      </c>
      <c r="O9" s="484"/>
      <c r="P9" s="485">
        <f t="shared" si="2"/>
        <v>0</v>
      </c>
      <c r="Q9" s="483"/>
      <c r="R9" s="481">
        <f t="shared" si="3"/>
        <v>0</v>
      </c>
      <c r="S9" s="484"/>
      <c r="T9" s="486">
        <f t="shared" si="4"/>
        <v>0</v>
      </c>
    </row>
    <row r="10" spans="1:20" ht="15" customHeight="1" x14ac:dyDescent="0.15">
      <c r="A10" s="603">
        <f t="shared" ref="A10" si="5">A8+1</f>
        <v>2</v>
      </c>
      <c r="B10" s="605" t="s">
        <v>247</v>
      </c>
      <c r="C10" s="607">
        <f t="shared" ref="C10" si="6">E10+H10+E11+H11</f>
        <v>175</v>
      </c>
      <c r="D10" s="608">
        <v>76</v>
      </c>
      <c r="E10" s="478">
        <v>100</v>
      </c>
      <c r="F10" s="479"/>
      <c r="G10" s="480"/>
      <c r="H10" s="478">
        <v>75</v>
      </c>
      <c r="I10" s="481"/>
      <c r="J10" s="482"/>
      <c r="K10" s="609"/>
      <c r="L10" s="610">
        <f t="shared" ref="L10" si="7">+M10+M11+Q10+Q11</f>
        <v>0</v>
      </c>
      <c r="M10" s="483"/>
      <c r="N10" s="481">
        <f t="shared" si="1"/>
        <v>0</v>
      </c>
      <c r="O10" s="484"/>
      <c r="P10" s="485">
        <f t="shared" si="2"/>
        <v>0</v>
      </c>
      <c r="Q10" s="483"/>
      <c r="R10" s="481">
        <f t="shared" si="3"/>
        <v>0</v>
      </c>
      <c r="S10" s="484"/>
      <c r="T10" s="486">
        <f t="shared" si="4"/>
        <v>0</v>
      </c>
    </row>
    <row r="11" spans="1:20" ht="15" customHeight="1" x14ac:dyDescent="0.15">
      <c r="A11" s="604"/>
      <c r="B11" s="606"/>
      <c r="C11" s="607"/>
      <c r="D11" s="608"/>
      <c r="E11" s="487"/>
      <c r="F11" s="488"/>
      <c r="G11" s="489"/>
      <c r="H11" s="487"/>
      <c r="I11" s="490"/>
      <c r="J11" s="491"/>
      <c r="K11" s="609"/>
      <c r="L11" s="610"/>
      <c r="M11" s="483"/>
      <c r="N11" s="481">
        <f t="shared" si="1"/>
        <v>0</v>
      </c>
      <c r="O11" s="484"/>
      <c r="P11" s="485">
        <f t="shared" si="2"/>
        <v>0</v>
      </c>
      <c r="Q11" s="483"/>
      <c r="R11" s="481">
        <f t="shared" si="3"/>
        <v>0</v>
      </c>
      <c r="S11" s="484"/>
      <c r="T11" s="486">
        <f t="shared" si="4"/>
        <v>0</v>
      </c>
    </row>
    <row r="12" spans="1:20" ht="15" customHeight="1" x14ac:dyDescent="0.15">
      <c r="A12" s="603">
        <f t="shared" ref="A12" si="8">A10+1</f>
        <v>3</v>
      </c>
      <c r="B12" s="605" t="s">
        <v>240</v>
      </c>
      <c r="C12" s="607">
        <f t="shared" ref="C12" si="9">E12+H12+E13+H13</f>
        <v>165</v>
      </c>
      <c r="D12" s="608">
        <v>117</v>
      </c>
      <c r="E12" s="478">
        <v>75</v>
      </c>
      <c r="F12" s="479"/>
      <c r="G12" s="480"/>
      <c r="H12" s="478">
        <v>75</v>
      </c>
      <c r="I12" s="481"/>
      <c r="J12" s="482"/>
      <c r="K12" s="609"/>
      <c r="L12" s="610">
        <f t="shared" ref="L12" si="10">+M12+M13+Q12+Q13</f>
        <v>0</v>
      </c>
      <c r="M12" s="483"/>
      <c r="N12" s="481">
        <f t="shared" si="1"/>
        <v>0</v>
      </c>
      <c r="O12" s="484"/>
      <c r="P12" s="485">
        <f t="shared" si="2"/>
        <v>0</v>
      </c>
      <c r="Q12" s="483"/>
      <c r="R12" s="481">
        <f t="shared" si="3"/>
        <v>0</v>
      </c>
      <c r="S12" s="484"/>
      <c r="T12" s="486">
        <f t="shared" si="4"/>
        <v>0</v>
      </c>
    </row>
    <row r="13" spans="1:20" ht="15" customHeight="1" x14ac:dyDescent="0.15">
      <c r="A13" s="604"/>
      <c r="B13" s="606"/>
      <c r="C13" s="607"/>
      <c r="D13" s="608"/>
      <c r="E13" s="487"/>
      <c r="F13" s="488"/>
      <c r="G13" s="489"/>
      <c r="H13" s="478">
        <v>15</v>
      </c>
      <c r="I13" s="490"/>
      <c r="J13" s="491"/>
      <c r="K13" s="609"/>
      <c r="L13" s="610"/>
      <c r="M13" s="483"/>
      <c r="N13" s="481">
        <f t="shared" si="1"/>
        <v>0</v>
      </c>
      <c r="O13" s="484"/>
      <c r="P13" s="485">
        <f t="shared" si="2"/>
        <v>0</v>
      </c>
      <c r="Q13" s="483"/>
      <c r="R13" s="481">
        <f t="shared" si="3"/>
        <v>0</v>
      </c>
      <c r="S13" s="484"/>
      <c r="T13" s="486">
        <f t="shared" si="4"/>
        <v>0</v>
      </c>
    </row>
    <row r="14" spans="1:20" ht="15" customHeight="1" x14ac:dyDescent="0.15">
      <c r="A14" s="603">
        <f t="shared" ref="A14" si="11">A12+1</f>
        <v>4</v>
      </c>
      <c r="B14" s="605" t="s">
        <v>241</v>
      </c>
      <c r="C14" s="607">
        <f t="shared" ref="C14" si="12">E14+H14+E15+H15</f>
        <v>195</v>
      </c>
      <c r="D14" s="608">
        <v>153</v>
      </c>
      <c r="E14" s="478">
        <v>75</v>
      </c>
      <c r="F14" s="479"/>
      <c r="G14" s="480"/>
      <c r="H14" s="478">
        <v>100</v>
      </c>
      <c r="I14" s="481"/>
      <c r="J14" s="482"/>
      <c r="K14" s="609"/>
      <c r="L14" s="610">
        <f t="shared" ref="L14" si="13">+M14+M15+Q14+Q15</f>
        <v>0</v>
      </c>
      <c r="M14" s="483"/>
      <c r="N14" s="481">
        <f t="shared" si="1"/>
        <v>0</v>
      </c>
      <c r="O14" s="484"/>
      <c r="P14" s="485">
        <f t="shared" si="2"/>
        <v>0</v>
      </c>
      <c r="Q14" s="483"/>
      <c r="R14" s="481">
        <f t="shared" si="3"/>
        <v>0</v>
      </c>
      <c r="S14" s="484"/>
      <c r="T14" s="486">
        <f t="shared" si="4"/>
        <v>0</v>
      </c>
    </row>
    <row r="15" spans="1:20" ht="15" customHeight="1" x14ac:dyDescent="0.15">
      <c r="A15" s="604"/>
      <c r="B15" s="606"/>
      <c r="C15" s="607"/>
      <c r="D15" s="608"/>
      <c r="E15" s="487"/>
      <c r="F15" s="488"/>
      <c r="G15" s="489"/>
      <c r="H15" s="478">
        <v>20</v>
      </c>
      <c r="I15" s="490"/>
      <c r="J15" s="491"/>
      <c r="K15" s="609"/>
      <c r="L15" s="610"/>
      <c r="M15" s="483"/>
      <c r="N15" s="481">
        <f t="shared" si="1"/>
        <v>0</v>
      </c>
      <c r="O15" s="484"/>
      <c r="P15" s="485">
        <f t="shared" si="2"/>
        <v>0</v>
      </c>
      <c r="Q15" s="483"/>
      <c r="R15" s="481">
        <f t="shared" si="3"/>
        <v>0</v>
      </c>
      <c r="S15" s="484"/>
      <c r="T15" s="486">
        <f t="shared" si="4"/>
        <v>0</v>
      </c>
    </row>
    <row r="16" spans="1:20" ht="15" customHeight="1" x14ac:dyDescent="0.15">
      <c r="A16" s="603">
        <f t="shared" ref="A16" si="14">A14+1</f>
        <v>5</v>
      </c>
      <c r="B16" s="605" t="s">
        <v>242</v>
      </c>
      <c r="C16" s="607">
        <f t="shared" ref="C16" si="15">E16+H16+E17+H17</f>
        <v>175</v>
      </c>
      <c r="D16" s="608">
        <v>100</v>
      </c>
      <c r="E16" s="478">
        <v>75</v>
      </c>
      <c r="F16" s="479"/>
      <c r="G16" s="480"/>
      <c r="H16" s="478">
        <v>100</v>
      </c>
      <c r="I16" s="481"/>
      <c r="J16" s="482"/>
      <c r="K16" s="609"/>
      <c r="L16" s="610">
        <f t="shared" ref="L16" si="16">+M16+M17+Q16+Q17</f>
        <v>0</v>
      </c>
      <c r="M16" s="483"/>
      <c r="N16" s="481">
        <f t="shared" si="1"/>
        <v>0</v>
      </c>
      <c r="O16" s="484"/>
      <c r="P16" s="485">
        <f t="shared" si="2"/>
        <v>0</v>
      </c>
      <c r="Q16" s="483"/>
      <c r="R16" s="481">
        <f t="shared" si="3"/>
        <v>0</v>
      </c>
      <c r="S16" s="484"/>
      <c r="T16" s="486">
        <f t="shared" si="4"/>
        <v>0</v>
      </c>
    </row>
    <row r="17" spans="1:20" ht="15" customHeight="1" x14ac:dyDescent="0.15">
      <c r="A17" s="604"/>
      <c r="B17" s="606"/>
      <c r="C17" s="607"/>
      <c r="D17" s="608"/>
      <c r="E17" s="487"/>
      <c r="F17" s="488"/>
      <c r="G17" s="489"/>
      <c r="H17" s="487"/>
      <c r="I17" s="490"/>
      <c r="J17" s="491"/>
      <c r="K17" s="609"/>
      <c r="L17" s="610"/>
      <c r="M17" s="483"/>
      <c r="N17" s="481">
        <f t="shared" si="1"/>
        <v>0</v>
      </c>
      <c r="O17" s="484"/>
      <c r="P17" s="485">
        <f t="shared" si="2"/>
        <v>0</v>
      </c>
      <c r="Q17" s="483"/>
      <c r="R17" s="481">
        <f t="shared" si="3"/>
        <v>0</v>
      </c>
      <c r="S17" s="484"/>
      <c r="T17" s="486">
        <f t="shared" si="4"/>
        <v>0</v>
      </c>
    </row>
    <row r="18" spans="1:20" ht="15" customHeight="1" x14ac:dyDescent="0.15">
      <c r="A18" s="603">
        <f t="shared" ref="A18" si="17">A16+1</f>
        <v>6</v>
      </c>
      <c r="B18" s="605" t="s">
        <v>243</v>
      </c>
      <c r="C18" s="607">
        <f t="shared" ref="C18" si="18">E18+H18+E19+H19</f>
        <v>150</v>
      </c>
      <c r="D18" s="608">
        <v>91</v>
      </c>
      <c r="E18" s="478">
        <v>75</v>
      </c>
      <c r="F18" s="479"/>
      <c r="G18" s="480"/>
      <c r="H18" s="478">
        <v>75</v>
      </c>
      <c r="I18" s="481"/>
      <c r="J18" s="482"/>
      <c r="K18" s="609"/>
      <c r="L18" s="610">
        <f t="shared" ref="L18" si="19">+M18+M19+Q18+Q19</f>
        <v>0</v>
      </c>
      <c r="M18" s="483"/>
      <c r="N18" s="481">
        <f t="shared" si="1"/>
        <v>0</v>
      </c>
      <c r="O18" s="484"/>
      <c r="P18" s="485">
        <f t="shared" si="2"/>
        <v>0</v>
      </c>
      <c r="Q18" s="483"/>
      <c r="R18" s="481">
        <f t="shared" si="3"/>
        <v>0</v>
      </c>
      <c r="S18" s="484"/>
      <c r="T18" s="486">
        <f t="shared" si="4"/>
        <v>0</v>
      </c>
    </row>
    <row r="19" spans="1:20" ht="15" customHeight="1" x14ac:dyDescent="0.15">
      <c r="A19" s="604"/>
      <c r="B19" s="606"/>
      <c r="C19" s="607"/>
      <c r="D19" s="608"/>
      <c r="E19" s="487"/>
      <c r="F19" s="488"/>
      <c r="G19" s="489"/>
      <c r="H19" s="487"/>
      <c r="I19" s="490"/>
      <c r="J19" s="491"/>
      <c r="K19" s="609"/>
      <c r="L19" s="610"/>
      <c r="M19" s="483"/>
      <c r="N19" s="481">
        <f t="shared" si="1"/>
        <v>0</v>
      </c>
      <c r="O19" s="484"/>
      <c r="P19" s="485">
        <f t="shared" si="2"/>
        <v>0</v>
      </c>
      <c r="Q19" s="483"/>
      <c r="R19" s="481">
        <f t="shared" si="3"/>
        <v>0</v>
      </c>
      <c r="S19" s="484"/>
      <c r="T19" s="486">
        <f t="shared" si="4"/>
        <v>0</v>
      </c>
    </row>
    <row r="20" spans="1:20" ht="15" customHeight="1" x14ac:dyDescent="0.15">
      <c r="A20" s="603">
        <f t="shared" ref="A20" si="20">A18+1</f>
        <v>7</v>
      </c>
      <c r="B20" s="605" t="s">
        <v>236</v>
      </c>
      <c r="C20" s="607">
        <f t="shared" ref="C20" si="21">E20+H20+E21+H21</f>
        <v>160</v>
      </c>
      <c r="D20" s="608">
        <v>114</v>
      </c>
      <c r="E20" s="478">
        <v>75</v>
      </c>
      <c r="F20" s="479"/>
      <c r="G20" s="480"/>
      <c r="H20" s="478">
        <v>75</v>
      </c>
      <c r="I20" s="481"/>
      <c r="J20" s="482"/>
      <c r="K20" s="609"/>
      <c r="L20" s="610">
        <f t="shared" ref="L20" si="22">+M20+M21+Q20+Q21</f>
        <v>0</v>
      </c>
      <c r="M20" s="483"/>
      <c r="N20" s="481">
        <f t="shared" si="1"/>
        <v>0</v>
      </c>
      <c r="O20" s="484"/>
      <c r="P20" s="485">
        <f t="shared" si="2"/>
        <v>0</v>
      </c>
      <c r="Q20" s="483"/>
      <c r="R20" s="481">
        <f t="shared" si="3"/>
        <v>0</v>
      </c>
      <c r="S20" s="484"/>
      <c r="T20" s="486">
        <f t="shared" si="4"/>
        <v>0</v>
      </c>
    </row>
    <row r="21" spans="1:20" ht="15" customHeight="1" x14ac:dyDescent="0.15">
      <c r="A21" s="604"/>
      <c r="B21" s="606"/>
      <c r="C21" s="607"/>
      <c r="D21" s="608"/>
      <c r="E21" s="487"/>
      <c r="F21" s="488"/>
      <c r="G21" s="489"/>
      <c r="H21" s="478">
        <v>10</v>
      </c>
      <c r="I21" s="490"/>
      <c r="J21" s="491"/>
      <c r="K21" s="609"/>
      <c r="L21" s="610"/>
      <c r="M21" s="483"/>
      <c r="N21" s="481">
        <f t="shared" si="1"/>
        <v>0</v>
      </c>
      <c r="O21" s="484"/>
      <c r="P21" s="485">
        <f t="shared" si="2"/>
        <v>0</v>
      </c>
      <c r="Q21" s="483"/>
      <c r="R21" s="481">
        <f t="shared" si="3"/>
        <v>0</v>
      </c>
      <c r="S21" s="484"/>
      <c r="T21" s="486">
        <f t="shared" si="4"/>
        <v>0</v>
      </c>
    </row>
    <row r="22" spans="1:20" ht="15" customHeight="1" x14ac:dyDescent="0.15">
      <c r="A22" s="603">
        <f t="shared" ref="A22:A36" si="23">A20+1</f>
        <v>8</v>
      </c>
      <c r="B22" s="605" t="s">
        <v>244</v>
      </c>
      <c r="C22" s="607">
        <f t="shared" ref="C22" si="24">E22+H22+E23+H23</f>
        <v>150</v>
      </c>
      <c r="D22" s="608">
        <v>109</v>
      </c>
      <c r="E22" s="478">
        <v>75</v>
      </c>
      <c r="F22" s="479"/>
      <c r="G22" s="480"/>
      <c r="H22" s="478">
        <v>75</v>
      </c>
      <c r="I22" s="481"/>
      <c r="J22" s="482"/>
      <c r="K22" s="609"/>
      <c r="L22" s="610">
        <f t="shared" ref="L22" si="25">+M22+M23+Q22+Q23</f>
        <v>0</v>
      </c>
      <c r="M22" s="483"/>
      <c r="N22" s="481">
        <f t="shared" si="1"/>
        <v>0</v>
      </c>
      <c r="O22" s="484"/>
      <c r="P22" s="485">
        <f t="shared" si="2"/>
        <v>0</v>
      </c>
      <c r="Q22" s="483"/>
      <c r="R22" s="481">
        <f t="shared" si="3"/>
        <v>0</v>
      </c>
      <c r="S22" s="484"/>
      <c r="T22" s="486">
        <f t="shared" si="4"/>
        <v>0</v>
      </c>
    </row>
    <row r="23" spans="1:20" ht="15" customHeight="1" x14ac:dyDescent="0.15">
      <c r="A23" s="604"/>
      <c r="B23" s="606"/>
      <c r="C23" s="607"/>
      <c r="D23" s="608"/>
      <c r="E23" s="487"/>
      <c r="F23" s="488"/>
      <c r="G23" s="489"/>
      <c r="H23" s="487"/>
      <c r="I23" s="490"/>
      <c r="J23" s="491"/>
      <c r="K23" s="609"/>
      <c r="L23" s="610"/>
      <c r="M23" s="483"/>
      <c r="N23" s="481">
        <f t="shared" si="1"/>
        <v>0</v>
      </c>
      <c r="O23" s="484"/>
      <c r="P23" s="485">
        <f t="shared" si="2"/>
        <v>0</v>
      </c>
      <c r="Q23" s="483"/>
      <c r="R23" s="481">
        <f t="shared" si="3"/>
        <v>0</v>
      </c>
      <c r="S23" s="484"/>
      <c r="T23" s="486">
        <f t="shared" si="4"/>
        <v>0</v>
      </c>
    </row>
    <row r="24" spans="1:20" ht="15" customHeight="1" x14ac:dyDescent="0.15">
      <c r="A24" s="603">
        <f t="shared" si="23"/>
        <v>9</v>
      </c>
      <c r="B24" s="605" t="s">
        <v>237</v>
      </c>
      <c r="C24" s="607">
        <f t="shared" ref="C24" si="26">E24+H24+E25+H25</f>
        <v>170</v>
      </c>
      <c r="D24" s="608">
        <v>73</v>
      </c>
      <c r="E24" s="478">
        <v>75</v>
      </c>
      <c r="F24" s="479"/>
      <c r="G24" s="480"/>
      <c r="H24" s="478">
        <v>75</v>
      </c>
      <c r="I24" s="481"/>
      <c r="J24" s="482"/>
      <c r="K24" s="609"/>
      <c r="L24" s="610">
        <f t="shared" ref="L24" si="27">+M24+M25+Q24+Q25</f>
        <v>0</v>
      </c>
      <c r="M24" s="483"/>
      <c r="N24" s="481">
        <f t="shared" si="1"/>
        <v>0</v>
      </c>
      <c r="O24" s="484"/>
      <c r="P24" s="485">
        <f t="shared" si="2"/>
        <v>0</v>
      </c>
      <c r="Q24" s="483"/>
      <c r="R24" s="481">
        <f t="shared" si="3"/>
        <v>0</v>
      </c>
      <c r="S24" s="484"/>
      <c r="T24" s="486">
        <f t="shared" si="4"/>
        <v>0</v>
      </c>
    </row>
    <row r="25" spans="1:20" ht="15" customHeight="1" x14ac:dyDescent="0.15">
      <c r="A25" s="604"/>
      <c r="B25" s="606"/>
      <c r="C25" s="607"/>
      <c r="D25" s="608"/>
      <c r="E25" s="487"/>
      <c r="F25" s="488"/>
      <c r="G25" s="489"/>
      <c r="H25" s="478">
        <v>20</v>
      </c>
      <c r="I25" s="490"/>
      <c r="J25" s="491"/>
      <c r="K25" s="609"/>
      <c r="L25" s="610"/>
      <c r="M25" s="483"/>
      <c r="N25" s="481">
        <f t="shared" si="1"/>
        <v>0</v>
      </c>
      <c r="O25" s="484"/>
      <c r="P25" s="485">
        <f t="shared" si="2"/>
        <v>0</v>
      </c>
      <c r="Q25" s="483"/>
      <c r="R25" s="481">
        <f t="shared" si="3"/>
        <v>0</v>
      </c>
      <c r="S25" s="484"/>
      <c r="T25" s="486">
        <f t="shared" si="4"/>
        <v>0</v>
      </c>
    </row>
    <row r="26" spans="1:20" ht="15" customHeight="1" x14ac:dyDescent="0.15">
      <c r="A26" s="603">
        <f t="shared" si="23"/>
        <v>10</v>
      </c>
      <c r="B26" s="605" t="s">
        <v>245</v>
      </c>
      <c r="C26" s="607">
        <f t="shared" ref="C26" si="28">E26+H26+E27+H27</f>
        <v>160</v>
      </c>
      <c r="D26" s="608">
        <v>80</v>
      </c>
      <c r="E26" s="478">
        <v>75</v>
      </c>
      <c r="F26" s="479"/>
      <c r="G26" s="480"/>
      <c r="H26" s="478">
        <v>75</v>
      </c>
      <c r="I26" s="481"/>
      <c r="J26" s="482"/>
      <c r="K26" s="609"/>
      <c r="L26" s="610">
        <f t="shared" ref="L26" si="29">+M26+M27+Q26+Q27</f>
        <v>0</v>
      </c>
      <c r="M26" s="483"/>
      <c r="N26" s="481">
        <f t="shared" si="1"/>
        <v>0</v>
      </c>
      <c r="O26" s="484"/>
      <c r="P26" s="485">
        <f t="shared" si="2"/>
        <v>0</v>
      </c>
      <c r="Q26" s="483"/>
      <c r="R26" s="481">
        <f t="shared" si="3"/>
        <v>0</v>
      </c>
      <c r="S26" s="484"/>
      <c r="T26" s="486">
        <f t="shared" si="4"/>
        <v>0</v>
      </c>
    </row>
    <row r="27" spans="1:20" ht="15" customHeight="1" x14ac:dyDescent="0.15">
      <c r="A27" s="604"/>
      <c r="B27" s="606"/>
      <c r="C27" s="607"/>
      <c r="D27" s="608"/>
      <c r="E27" s="487"/>
      <c r="F27" s="488"/>
      <c r="G27" s="489"/>
      <c r="H27" s="478">
        <v>10</v>
      </c>
      <c r="I27" s="490"/>
      <c r="J27" s="491"/>
      <c r="K27" s="609"/>
      <c r="L27" s="610"/>
      <c r="M27" s="483"/>
      <c r="N27" s="481">
        <f t="shared" si="1"/>
        <v>0</v>
      </c>
      <c r="O27" s="484"/>
      <c r="P27" s="485">
        <f t="shared" si="2"/>
        <v>0</v>
      </c>
      <c r="Q27" s="483"/>
      <c r="R27" s="481">
        <f t="shared" si="3"/>
        <v>0</v>
      </c>
      <c r="S27" s="484"/>
      <c r="T27" s="486">
        <f t="shared" si="4"/>
        <v>0</v>
      </c>
    </row>
    <row r="28" spans="1:20" ht="15" customHeight="1" x14ac:dyDescent="0.15">
      <c r="A28" s="603">
        <f t="shared" si="23"/>
        <v>11</v>
      </c>
      <c r="B28" s="605" t="s">
        <v>246</v>
      </c>
      <c r="C28" s="607">
        <f t="shared" ref="C28" si="30">E28+H28+E29+H29</f>
        <v>200</v>
      </c>
      <c r="D28" s="608">
        <v>96</v>
      </c>
      <c r="E28" s="478">
        <v>100</v>
      </c>
      <c r="F28" s="479"/>
      <c r="G28" s="480"/>
      <c r="H28" s="478">
        <v>100</v>
      </c>
      <c r="I28" s="481"/>
      <c r="J28" s="482"/>
      <c r="K28" s="609"/>
      <c r="L28" s="610">
        <f t="shared" ref="L28" si="31">+M28+M29+Q28+Q29</f>
        <v>0</v>
      </c>
      <c r="M28" s="483"/>
      <c r="N28" s="481">
        <f t="shared" si="1"/>
        <v>0</v>
      </c>
      <c r="O28" s="484"/>
      <c r="P28" s="485">
        <f t="shared" si="2"/>
        <v>0</v>
      </c>
      <c r="Q28" s="483"/>
      <c r="R28" s="481">
        <f t="shared" si="3"/>
        <v>0</v>
      </c>
      <c r="S28" s="484"/>
      <c r="T28" s="486">
        <f t="shared" si="4"/>
        <v>0</v>
      </c>
    </row>
    <row r="29" spans="1:20" ht="15" customHeight="1" x14ac:dyDescent="0.15">
      <c r="A29" s="604"/>
      <c r="B29" s="606"/>
      <c r="C29" s="607"/>
      <c r="D29" s="608"/>
      <c r="E29" s="487"/>
      <c r="F29" s="488"/>
      <c r="G29" s="489"/>
      <c r="H29" s="487"/>
      <c r="I29" s="490"/>
      <c r="J29" s="491"/>
      <c r="K29" s="609"/>
      <c r="L29" s="610"/>
      <c r="M29" s="483"/>
      <c r="N29" s="481">
        <f t="shared" si="1"/>
        <v>0</v>
      </c>
      <c r="O29" s="484"/>
      <c r="P29" s="485">
        <f t="shared" si="2"/>
        <v>0</v>
      </c>
      <c r="Q29" s="483"/>
      <c r="R29" s="481">
        <f t="shared" si="3"/>
        <v>0</v>
      </c>
      <c r="S29" s="484"/>
      <c r="T29" s="486">
        <f t="shared" si="4"/>
        <v>0</v>
      </c>
    </row>
    <row r="30" spans="1:20" ht="15" customHeight="1" x14ac:dyDescent="0.15">
      <c r="A30" s="603">
        <f t="shared" si="23"/>
        <v>12</v>
      </c>
      <c r="B30" s="605" t="s">
        <v>238</v>
      </c>
      <c r="C30" s="607">
        <f t="shared" ref="C30" si="32">E30+H30+E31+H31</f>
        <v>250</v>
      </c>
      <c r="D30" s="608">
        <v>117</v>
      </c>
      <c r="E30" s="478">
        <v>75</v>
      </c>
      <c r="F30" s="479"/>
      <c r="G30" s="480"/>
      <c r="H30" s="478">
        <v>100</v>
      </c>
      <c r="I30" s="481"/>
      <c r="J30" s="482"/>
      <c r="K30" s="609"/>
      <c r="L30" s="610">
        <f t="shared" ref="L30" si="33">+M30+M31+Q30+Q31</f>
        <v>0</v>
      </c>
      <c r="M30" s="483"/>
      <c r="N30" s="481">
        <f t="shared" si="1"/>
        <v>0</v>
      </c>
      <c r="O30" s="484"/>
      <c r="P30" s="485">
        <f t="shared" si="2"/>
        <v>0</v>
      </c>
      <c r="Q30" s="483"/>
      <c r="R30" s="481">
        <f t="shared" si="3"/>
        <v>0</v>
      </c>
      <c r="S30" s="484"/>
      <c r="T30" s="486">
        <f t="shared" si="4"/>
        <v>0</v>
      </c>
    </row>
    <row r="31" spans="1:20" ht="15" customHeight="1" x14ac:dyDescent="0.15">
      <c r="A31" s="604"/>
      <c r="B31" s="606"/>
      <c r="C31" s="607"/>
      <c r="D31" s="608"/>
      <c r="E31" s="487"/>
      <c r="F31" s="488"/>
      <c r="G31" s="489"/>
      <c r="H31" s="478">
        <v>75</v>
      </c>
      <c r="I31" s="490"/>
      <c r="J31" s="491"/>
      <c r="K31" s="609"/>
      <c r="L31" s="610"/>
      <c r="M31" s="483"/>
      <c r="N31" s="481">
        <f t="shared" si="1"/>
        <v>0</v>
      </c>
      <c r="O31" s="484"/>
      <c r="P31" s="485">
        <f t="shared" si="2"/>
        <v>0</v>
      </c>
      <c r="Q31" s="483"/>
      <c r="R31" s="481">
        <f t="shared" si="3"/>
        <v>0</v>
      </c>
      <c r="S31" s="484"/>
      <c r="T31" s="486">
        <f t="shared" si="4"/>
        <v>0</v>
      </c>
    </row>
    <row r="32" spans="1:20" ht="15" customHeight="1" x14ac:dyDescent="0.15">
      <c r="A32" s="603">
        <f t="shared" si="23"/>
        <v>13</v>
      </c>
      <c r="B32" s="605" t="s">
        <v>248</v>
      </c>
      <c r="C32" s="607">
        <f t="shared" ref="C32" si="34">E32+H32+E33+H33</f>
        <v>170</v>
      </c>
      <c r="D32" s="608">
        <v>99</v>
      </c>
      <c r="E32" s="478">
        <v>75</v>
      </c>
      <c r="F32" s="479"/>
      <c r="G32" s="480"/>
      <c r="H32" s="478">
        <v>75</v>
      </c>
      <c r="I32" s="481"/>
      <c r="J32" s="482"/>
      <c r="K32" s="609"/>
      <c r="L32" s="610">
        <f t="shared" ref="L32" si="35">+M32+M33+Q32+Q33</f>
        <v>0</v>
      </c>
      <c r="M32" s="483"/>
      <c r="N32" s="481">
        <f t="shared" si="1"/>
        <v>0</v>
      </c>
      <c r="O32" s="484"/>
      <c r="P32" s="485">
        <f t="shared" si="2"/>
        <v>0</v>
      </c>
      <c r="Q32" s="483"/>
      <c r="R32" s="481">
        <f t="shared" si="3"/>
        <v>0</v>
      </c>
      <c r="S32" s="484"/>
      <c r="T32" s="486">
        <f t="shared" si="4"/>
        <v>0</v>
      </c>
    </row>
    <row r="33" spans="1:20" ht="15" customHeight="1" x14ac:dyDescent="0.15">
      <c r="A33" s="604"/>
      <c r="B33" s="606"/>
      <c r="C33" s="607"/>
      <c r="D33" s="608"/>
      <c r="E33" s="487"/>
      <c r="F33" s="488"/>
      <c r="G33" s="489"/>
      <c r="H33" s="478">
        <v>20</v>
      </c>
      <c r="I33" s="490"/>
      <c r="J33" s="491"/>
      <c r="K33" s="609"/>
      <c r="L33" s="610"/>
      <c r="M33" s="483"/>
      <c r="N33" s="481">
        <f t="shared" si="1"/>
        <v>0</v>
      </c>
      <c r="O33" s="484"/>
      <c r="P33" s="485">
        <f t="shared" si="2"/>
        <v>0</v>
      </c>
      <c r="Q33" s="483"/>
      <c r="R33" s="481">
        <f t="shared" si="3"/>
        <v>0</v>
      </c>
      <c r="S33" s="484"/>
      <c r="T33" s="486">
        <f t="shared" si="4"/>
        <v>0</v>
      </c>
    </row>
    <row r="34" spans="1:20" ht="15" customHeight="1" x14ac:dyDescent="0.15">
      <c r="A34" s="603">
        <f t="shared" si="23"/>
        <v>14</v>
      </c>
      <c r="B34" s="605" t="s">
        <v>249</v>
      </c>
      <c r="C34" s="607">
        <f t="shared" ref="C34" si="36">E34+H34+E35+H35</f>
        <v>185</v>
      </c>
      <c r="D34" s="608">
        <v>119</v>
      </c>
      <c r="E34" s="478">
        <v>75</v>
      </c>
      <c r="F34" s="479"/>
      <c r="G34" s="480"/>
      <c r="H34" s="478">
        <v>100</v>
      </c>
      <c r="I34" s="481"/>
      <c r="J34" s="482"/>
      <c r="K34" s="609"/>
      <c r="L34" s="610">
        <f t="shared" ref="L34" si="37">+M34+M35+Q34+Q35</f>
        <v>0</v>
      </c>
      <c r="M34" s="483"/>
      <c r="N34" s="481">
        <f t="shared" si="1"/>
        <v>0</v>
      </c>
      <c r="O34" s="484"/>
      <c r="P34" s="485">
        <f t="shared" si="2"/>
        <v>0</v>
      </c>
      <c r="Q34" s="483"/>
      <c r="R34" s="481">
        <f t="shared" si="3"/>
        <v>0</v>
      </c>
      <c r="S34" s="484"/>
      <c r="T34" s="486">
        <f t="shared" si="4"/>
        <v>0</v>
      </c>
    </row>
    <row r="35" spans="1:20" ht="15" customHeight="1" x14ac:dyDescent="0.15">
      <c r="A35" s="604"/>
      <c r="B35" s="606"/>
      <c r="C35" s="607"/>
      <c r="D35" s="608"/>
      <c r="E35" s="487"/>
      <c r="F35" s="488"/>
      <c r="G35" s="489"/>
      <c r="H35" s="478">
        <v>10</v>
      </c>
      <c r="I35" s="490"/>
      <c r="J35" s="491"/>
      <c r="K35" s="609"/>
      <c r="L35" s="610"/>
      <c r="M35" s="483"/>
      <c r="N35" s="481">
        <f t="shared" si="1"/>
        <v>0</v>
      </c>
      <c r="O35" s="484"/>
      <c r="P35" s="485">
        <f t="shared" si="2"/>
        <v>0</v>
      </c>
      <c r="Q35" s="483"/>
      <c r="R35" s="481">
        <f t="shared" si="3"/>
        <v>0</v>
      </c>
      <c r="S35" s="484"/>
      <c r="T35" s="486">
        <f t="shared" si="4"/>
        <v>0</v>
      </c>
    </row>
    <row r="36" spans="1:20" ht="15" customHeight="1" x14ac:dyDescent="0.15">
      <c r="A36" s="603">
        <f t="shared" si="23"/>
        <v>15</v>
      </c>
      <c r="B36" s="605" t="s">
        <v>250</v>
      </c>
      <c r="C36" s="607">
        <f t="shared" ref="C36" si="38">E36+H36+E37+H37</f>
        <v>225</v>
      </c>
      <c r="D36" s="608">
        <v>131</v>
      </c>
      <c r="E36" s="478">
        <v>75</v>
      </c>
      <c r="F36" s="479"/>
      <c r="G36" s="480"/>
      <c r="H36" s="478">
        <v>75</v>
      </c>
      <c r="I36" s="481"/>
      <c r="J36" s="482"/>
      <c r="K36" s="609"/>
      <c r="L36" s="610">
        <f t="shared" ref="L36" si="39">+M36+M37+Q36+Q37</f>
        <v>0</v>
      </c>
      <c r="M36" s="483"/>
      <c r="N36" s="481">
        <f t="shared" ref="N36:N37" si="40">+M36/210*1000</f>
        <v>0</v>
      </c>
      <c r="O36" s="484"/>
      <c r="P36" s="485">
        <f t="shared" ref="P36:P37" si="41">IF(N36=0,0,O36/N36*100)</f>
        <v>0</v>
      </c>
      <c r="Q36" s="483"/>
      <c r="R36" s="481">
        <f t="shared" ref="R36:R37" si="42">+Q36/210/SQRT(3)*1000</f>
        <v>0</v>
      </c>
      <c r="S36" s="484"/>
      <c r="T36" s="486">
        <f t="shared" ref="T36:T37" si="43">IF(R36=0,0,S36/R36*100)</f>
        <v>0</v>
      </c>
    </row>
    <row r="37" spans="1:20" ht="15" customHeight="1" x14ac:dyDescent="0.15">
      <c r="A37" s="604"/>
      <c r="B37" s="606"/>
      <c r="C37" s="607"/>
      <c r="D37" s="608"/>
      <c r="E37" s="478">
        <v>75</v>
      </c>
      <c r="F37" s="488"/>
      <c r="G37" s="489"/>
      <c r="H37" s="487"/>
      <c r="I37" s="490"/>
      <c r="J37" s="491"/>
      <c r="K37" s="609"/>
      <c r="L37" s="610"/>
      <c r="M37" s="483"/>
      <c r="N37" s="481">
        <f t="shared" si="40"/>
        <v>0</v>
      </c>
      <c r="O37" s="484"/>
      <c r="P37" s="485">
        <f t="shared" si="41"/>
        <v>0</v>
      </c>
      <c r="Q37" s="483"/>
      <c r="R37" s="481">
        <f t="shared" si="42"/>
        <v>0</v>
      </c>
      <c r="S37" s="484"/>
      <c r="T37" s="486">
        <f t="shared" si="43"/>
        <v>0</v>
      </c>
    </row>
  </sheetData>
  <mergeCells count="104">
    <mergeCell ref="A36:A37"/>
    <mergeCell ref="B36:B37"/>
    <mergeCell ref="C36:C37"/>
    <mergeCell ref="D36:D37"/>
    <mergeCell ref="K36:K37"/>
    <mergeCell ref="L36:L37"/>
    <mergeCell ref="A34:A35"/>
    <mergeCell ref="B34:B35"/>
    <mergeCell ref="C34:C35"/>
    <mergeCell ref="D34:D35"/>
    <mergeCell ref="K34:K35"/>
    <mergeCell ref="L34:L35"/>
    <mergeCell ref="A28:A29"/>
    <mergeCell ref="B28:B29"/>
    <mergeCell ref="C28:C29"/>
    <mergeCell ref="D28:D29"/>
    <mergeCell ref="K28:K29"/>
    <mergeCell ref="L28:L29"/>
    <mergeCell ref="K32:K33"/>
    <mergeCell ref="L32:L33"/>
    <mergeCell ref="A30:A31"/>
    <mergeCell ref="B30:B31"/>
    <mergeCell ref="C30:C31"/>
    <mergeCell ref="D30:D31"/>
    <mergeCell ref="K30:K31"/>
    <mergeCell ref="L30:L31"/>
    <mergeCell ref="A32:A33"/>
    <mergeCell ref="B32:B33"/>
    <mergeCell ref="C32:C33"/>
    <mergeCell ref="D32:D33"/>
    <mergeCell ref="A24:A25"/>
    <mergeCell ref="B24:B25"/>
    <mergeCell ref="C24:C25"/>
    <mergeCell ref="D24:D25"/>
    <mergeCell ref="K24:K25"/>
    <mergeCell ref="L24:L25"/>
    <mergeCell ref="A26:A27"/>
    <mergeCell ref="B26:B27"/>
    <mergeCell ref="C26:C27"/>
    <mergeCell ref="D26:D27"/>
    <mergeCell ref="K26:K27"/>
    <mergeCell ref="L26:L27"/>
    <mergeCell ref="A20:A21"/>
    <mergeCell ref="B20:B21"/>
    <mergeCell ref="C20:C21"/>
    <mergeCell ref="D20:D21"/>
    <mergeCell ref="K20:K21"/>
    <mergeCell ref="L20:L21"/>
    <mergeCell ref="A22:A23"/>
    <mergeCell ref="B22:B23"/>
    <mergeCell ref="C22:C23"/>
    <mergeCell ref="D22:D23"/>
    <mergeCell ref="K22:K23"/>
    <mergeCell ref="L22:L23"/>
    <mergeCell ref="A16:A17"/>
    <mergeCell ref="B16:B17"/>
    <mergeCell ref="C16:C17"/>
    <mergeCell ref="D16:D17"/>
    <mergeCell ref="K16:K17"/>
    <mergeCell ref="L16:L17"/>
    <mergeCell ref="A18:A19"/>
    <mergeCell ref="B18:B19"/>
    <mergeCell ref="C18:C19"/>
    <mergeCell ref="D18:D19"/>
    <mergeCell ref="K18:K19"/>
    <mergeCell ref="L18:L19"/>
    <mergeCell ref="A12:A13"/>
    <mergeCell ref="B12:B13"/>
    <mergeCell ref="C12:C13"/>
    <mergeCell ref="D12:D13"/>
    <mergeCell ref="K12:K13"/>
    <mergeCell ref="L12:L13"/>
    <mergeCell ref="A14:A15"/>
    <mergeCell ref="B14:B15"/>
    <mergeCell ref="C14:C15"/>
    <mergeCell ref="D14:D15"/>
    <mergeCell ref="K14:K15"/>
    <mergeCell ref="L14:L15"/>
    <mergeCell ref="A8:A9"/>
    <mergeCell ref="B8:B9"/>
    <mergeCell ref="C8:C9"/>
    <mergeCell ref="D8:D9"/>
    <mergeCell ref="K8:K9"/>
    <mergeCell ref="L8:L9"/>
    <mergeCell ref="A10:A11"/>
    <mergeCell ref="B10:B11"/>
    <mergeCell ref="C10:C11"/>
    <mergeCell ref="D10:D11"/>
    <mergeCell ref="K10:K11"/>
    <mergeCell ref="L10:L11"/>
    <mergeCell ref="Q6:T6"/>
    <mergeCell ref="A4:A7"/>
    <mergeCell ref="B4:B7"/>
    <mergeCell ref="C4:J4"/>
    <mergeCell ref="K4:T4"/>
    <mergeCell ref="C5:C6"/>
    <mergeCell ref="D5:D6"/>
    <mergeCell ref="E5:J5"/>
    <mergeCell ref="K5:K7"/>
    <mergeCell ref="L5:L6"/>
    <mergeCell ref="M5:T5"/>
    <mergeCell ref="E6:G6"/>
    <mergeCell ref="H6:J6"/>
    <mergeCell ref="M6:P6"/>
  </mergeCells>
  <phoneticPr fontId="1"/>
  <dataValidations count="1">
    <dataValidation type="list" allowBlank="1" showInputMessage="1" showErrorMessage="1" sqref="K8:K37" xr:uid="{00000000-0002-0000-0500-000000000000}">
      <formula1>"有,無"</formula1>
    </dataValidation>
  </dataValidations>
  <printOptions horizontalCentered="1"/>
  <pageMargins left="0.78740157480314965" right="0.78740157480314965" top="0.51181102362204722" bottom="0.55118110236220474" header="0.51181102362204722" footer="0.3"/>
  <pageSetup paperSize="8" scale="78" orientation="portrait" r:id="rId1"/>
  <headerFooter alignWithMargins="0">
    <oddFooter>&amp;L&amp;"ＭＳ Ｐ明朝,標準"※「計画」欄は、変圧器増設分及び新規空調について記入してください。　※「現状」欄の数値等は参考とし、現地の値を優先とします。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zoomScaleNormal="100" zoomScaleSheetLayoutView="75" workbookViewId="0">
      <selection activeCell="A39" sqref="A39"/>
    </sheetView>
  </sheetViews>
  <sheetFormatPr defaultRowHeight="13.5" customHeight="1" x14ac:dyDescent="0.15"/>
  <cols>
    <col min="1" max="1" width="7.125" style="2" customWidth="1"/>
    <col min="2" max="2" width="9.375" style="2" customWidth="1"/>
    <col min="3" max="3" width="5" style="2" bestFit="1" customWidth="1"/>
    <col min="4" max="6" width="12.5" style="2" customWidth="1"/>
    <col min="7" max="7" width="12.5" style="1" customWidth="1"/>
    <col min="8" max="8" width="12.5" style="2" customWidth="1"/>
    <col min="9" max="12" width="12.5" style="1" customWidth="1"/>
    <col min="13" max="217" width="9" style="1"/>
    <col min="218" max="218" width="5" style="1" bestFit="1" customWidth="1"/>
    <col min="219" max="219" width="13.375" style="1" customWidth="1"/>
    <col min="220" max="220" width="5" style="1" bestFit="1" customWidth="1"/>
    <col min="221" max="221" width="9" style="1"/>
    <col min="222" max="225" width="8.5" style="1" customWidth="1"/>
    <col min="226" max="226" width="8.25" style="1" bestFit="1" customWidth="1"/>
    <col min="227" max="230" width="8.5" style="1" customWidth="1"/>
    <col min="231" max="231" width="9.75" style="1" customWidth="1"/>
    <col min="232" max="473" width="9" style="1"/>
    <col min="474" max="474" width="5" style="1" bestFit="1" customWidth="1"/>
    <col min="475" max="475" width="13.375" style="1" customWidth="1"/>
    <col min="476" max="476" width="5" style="1" bestFit="1" customWidth="1"/>
    <col min="477" max="477" width="9" style="1"/>
    <col min="478" max="481" width="8.5" style="1" customWidth="1"/>
    <col min="482" max="482" width="8.25" style="1" bestFit="1" customWidth="1"/>
    <col min="483" max="486" width="8.5" style="1" customWidth="1"/>
    <col min="487" max="487" width="9.75" style="1" customWidth="1"/>
    <col min="488" max="729" width="9" style="1"/>
    <col min="730" max="730" width="5" style="1" bestFit="1" customWidth="1"/>
    <col min="731" max="731" width="13.375" style="1" customWidth="1"/>
    <col min="732" max="732" width="5" style="1" bestFit="1" customWidth="1"/>
    <col min="733" max="733" width="9" style="1"/>
    <col min="734" max="737" width="8.5" style="1" customWidth="1"/>
    <col min="738" max="738" width="8.25" style="1" bestFit="1" customWidth="1"/>
    <col min="739" max="742" width="8.5" style="1" customWidth="1"/>
    <col min="743" max="743" width="9.75" style="1" customWidth="1"/>
    <col min="744" max="985" width="9" style="1"/>
    <col min="986" max="986" width="5" style="1" bestFit="1" customWidth="1"/>
    <col min="987" max="987" width="13.375" style="1" customWidth="1"/>
    <col min="988" max="988" width="5" style="1" bestFit="1" customWidth="1"/>
    <col min="989" max="989" width="9" style="1"/>
    <col min="990" max="993" width="8.5" style="1" customWidth="1"/>
    <col min="994" max="994" width="8.25" style="1" bestFit="1" customWidth="1"/>
    <col min="995" max="998" width="8.5" style="1" customWidth="1"/>
    <col min="999" max="999" width="9.75" style="1" customWidth="1"/>
    <col min="1000" max="1241" width="9" style="1"/>
    <col min="1242" max="1242" width="5" style="1" bestFit="1" customWidth="1"/>
    <col min="1243" max="1243" width="13.375" style="1" customWidth="1"/>
    <col min="1244" max="1244" width="5" style="1" bestFit="1" customWidth="1"/>
    <col min="1245" max="1245" width="9" style="1"/>
    <col min="1246" max="1249" width="8.5" style="1" customWidth="1"/>
    <col min="1250" max="1250" width="8.25" style="1" bestFit="1" customWidth="1"/>
    <col min="1251" max="1254" width="8.5" style="1" customWidth="1"/>
    <col min="1255" max="1255" width="9.75" style="1" customWidth="1"/>
    <col min="1256" max="1497" width="9" style="1"/>
    <col min="1498" max="1498" width="5" style="1" bestFit="1" customWidth="1"/>
    <col min="1499" max="1499" width="13.375" style="1" customWidth="1"/>
    <col min="1500" max="1500" width="5" style="1" bestFit="1" customWidth="1"/>
    <col min="1501" max="1501" width="9" style="1"/>
    <col min="1502" max="1505" width="8.5" style="1" customWidth="1"/>
    <col min="1506" max="1506" width="8.25" style="1" bestFit="1" customWidth="1"/>
    <col min="1507" max="1510" width="8.5" style="1" customWidth="1"/>
    <col min="1511" max="1511" width="9.75" style="1" customWidth="1"/>
    <col min="1512" max="1753" width="9" style="1"/>
    <col min="1754" max="1754" width="5" style="1" bestFit="1" customWidth="1"/>
    <col min="1755" max="1755" width="13.375" style="1" customWidth="1"/>
    <col min="1756" max="1756" width="5" style="1" bestFit="1" customWidth="1"/>
    <col min="1757" max="1757" width="9" style="1"/>
    <col min="1758" max="1761" width="8.5" style="1" customWidth="1"/>
    <col min="1762" max="1762" width="8.25" style="1" bestFit="1" customWidth="1"/>
    <col min="1763" max="1766" width="8.5" style="1" customWidth="1"/>
    <col min="1767" max="1767" width="9.75" style="1" customWidth="1"/>
    <col min="1768" max="2009" width="9" style="1"/>
    <col min="2010" max="2010" width="5" style="1" bestFit="1" customWidth="1"/>
    <col min="2011" max="2011" width="13.375" style="1" customWidth="1"/>
    <col min="2012" max="2012" width="5" style="1" bestFit="1" customWidth="1"/>
    <col min="2013" max="2013" width="9" style="1"/>
    <col min="2014" max="2017" width="8.5" style="1" customWidth="1"/>
    <col min="2018" max="2018" width="8.25" style="1" bestFit="1" customWidth="1"/>
    <col min="2019" max="2022" width="8.5" style="1" customWidth="1"/>
    <col min="2023" max="2023" width="9.75" style="1" customWidth="1"/>
    <col min="2024" max="2265" width="9" style="1"/>
    <col min="2266" max="2266" width="5" style="1" bestFit="1" customWidth="1"/>
    <col min="2267" max="2267" width="13.375" style="1" customWidth="1"/>
    <col min="2268" max="2268" width="5" style="1" bestFit="1" customWidth="1"/>
    <col min="2269" max="2269" width="9" style="1"/>
    <col min="2270" max="2273" width="8.5" style="1" customWidth="1"/>
    <col min="2274" max="2274" width="8.25" style="1" bestFit="1" customWidth="1"/>
    <col min="2275" max="2278" width="8.5" style="1" customWidth="1"/>
    <col min="2279" max="2279" width="9.75" style="1" customWidth="1"/>
    <col min="2280" max="2521" width="9" style="1"/>
    <col min="2522" max="2522" width="5" style="1" bestFit="1" customWidth="1"/>
    <col min="2523" max="2523" width="13.375" style="1" customWidth="1"/>
    <col min="2524" max="2524" width="5" style="1" bestFit="1" customWidth="1"/>
    <col min="2525" max="2525" width="9" style="1"/>
    <col min="2526" max="2529" width="8.5" style="1" customWidth="1"/>
    <col min="2530" max="2530" width="8.25" style="1" bestFit="1" customWidth="1"/>
    <col min="2531" max="2534" width="8.5" style="1" customWidth="1"/>
    <col min="2535" max="2535" width="9.75" style="1" customWidth="1"/>
    <col min="2536" max="2777" width="9" style="1"/>
    <col min="2778" max="2778" width="5" style="1" bestFit="1" customWidth="1"/>
    <col min="2779" max="2779" width="13.375" style="1" customWidth="1"/>
    <col min="2780" max="2780" width="5" style="1" bestFit="1" customWidth="1"/>
    <col min="2781" max="2781" width="9" style="1"/>
    <col min="2782" max="2785" width="8.5" style="1" customWidth="1"/>
    <col min="2786" max="2786" width="8.25" style="1" bestFit="1" customWidth="1"/>
    <col min="2787" max="2790" width="8.5" style="1" customWidth="1"/>
    <col min="2791" max="2791" width="9.75" style="1" customWidth="1"/>
    <col min="2792" max="3033" width="9" style="1"/>
    <col min="3034" max="3034" width="5" style="1" bestFit="1" customWidth="1"/>
    <col min="3035" max="3035" width="13.375" style="1" customWidth="1"/>
    <col min="3036" max="3036" width="5" style="1" bestFit="1" customWidth="1"/>
    <col min="3037" max="3037" width="9" style="1"/>
    <col min="3038" max="3041" width="8.5" style="1" customWidth="1"/>
    <col min="3042" max="3042" width="8.25" style="1" bestFit="1" customWidth="1"/>
    <col min="3043" max="3046" width="8.5" style="1" customWidth="1"/>
    <col min="3047" max="3047" width="9.75" style="1" customWidth="1"/>
    <col min="3048" max="3289" width="9" style="1"/>
    <col min="3290" max="3290" width="5" style="1" bestFit="1" customWidth="1"/>
    <col min="3291" max="3291" width="13.375" style="1" customWidth="1"/>
    <col min="3292" max="3292" width="5" style="1" bestFit="1" customWidth="1"/>
    <col min="3293" max="3293" width="9" style="1"/>
    <col min="3294" max="3297" width="8.5" style="1" customWidth="1"/>
    <col min="3298" max="3298" width="8.25" style="1" bestFit="1" customWidth="1"/>
    <col min="3299" max="3302" width="8.5" style="1" customWidth="1"/>
    <col min="3303" max="3303" width="9.75" style="1" customWidth="1"/>
    <col min="3304" max="3545" width="9" style="1"/>
    <col min="3546" max="3546" width="5" style="1" bestFit="1" customWidth="1"/>
    <col min="3547" max="3547" width="13.375" style="1" customWidth="1"/>
    <col min="3548" max="3548" width="5" style="1" bestFit="1" customWidth="1"/>
    <col min="3549" max="3549" width="9" style="1"/>
    <col min="3550" max="3553" width="8.5" style="1" customWidth="1"/>
    <col min="3554" max="3554" width="8.25" style="1" bestFit="1" customWidth="1"/>
    <col min="3555" max="3558" width="8.5" style="1" customWidth="1"/>
    <col min="3559" max="3559" width="9.75" style="1" customWidth="1"/>
    <col min="3560" max="3801" width="9" style="1"/>
    <col min="3802" max="3802" width="5" style="1" bestFit="1" customWidth="1"/>
    <col min="3803" max="3803" width="13.375" style="1" customWidth="1"/>
    <col min="3804" max="3804" width="5" style="1" bestFit="1" customWidth="1"/>
    <col min="3805" max="3805" width="9" style="1"/>
    <col min="3806" max="3809" width="8.5" style="1" customWidth="1"/>
    <col min="3810" max="3810" width="8.25" style="1" bestFit="1" customWidth="1"/>
    <col min="3811" max="3814" width="8.5" style="1" customWidth="1"/>
    <col min="3815" max="3815" width="9.75" style="1" customWidth="1"/>
    <col min="3816" max="4057" width="9" style="1"/>
    <col min="4058" max="4058" width="5" style="1" bestFit="1" customWidth="1"/>
    <col min="4059" max="4059" width="13.375" style="1" customWidth="1"/>
    <col min="4060" max="4060" width="5" style="1" bestFit="1" customWidth="1"/>
    <col min="4061" max="4061" width="9" style="1"/>
    <col min="4062" max="4065" width="8.5" style="1" customWidth="1"/>
    <col min="4066" max="4066" width="8.25" style="1" bestFit="1" customWidth="1"/>
    <col min="4067" max="4070" width="8.5" style="1" customWidth="1"/>
    <col min="4071" max="4071" width="9.75" style="1" customWidth="1"/>
    <col min="4072" max="4313" width="9" style="1"/>
    <col min="4314" max="4314" width="5" style="1" bestFit="1" customWidth="1"/>
    <col min="4315" max="4315" width="13.375" style="1" customWidth="1"/>
    <col min="4316" max="4316" width="5" style="1" bestFit="1" customWidth="1"/>
    <col min="4317" max="4317" width="9" style="1"/>
    <col min="4318" max="4321" width="8.5" style="1" customWidth="1"/>
    <col min="4322" max="4322" width="8.25" style="1" bestFit="1" customWidth="1"/>
    <col min="4323" max="4326" width="8.5" style="1" customWidth="1"/>
    <col min="4327" max="4327" width="9.75" style="1" customWidth="1"/>
    <col min="4328" max="4569" width="9" style="1"/>
    <col min="4570" max="4570" width="5" style="1" bestFit="1" customWidth="1"/>
    <col min="4571" max="4571" width="13.375" style="1" customWidth="1"/>
    <col min="4572" max="4572" width="5" style="1" bestFit="1" customWidth="1"/>
    <col min="4573" max="4573" width="9" style="1"/>
    <col min="4574" max="4577" width="8.5" style="1" customWidth="1"/>
    <col min="4578" max="4578" width="8.25" style="1" bestFit="1" customWidth="1"/>
    <col min="4579" max="4582" width="8.5" style="1" customWidth="1"/>
    <col min="4583" max="4583" width="9.75" style="1" customWidth="1"/>
    <col min="4584" max="4825" width="9" style="1"/>
    <col min="4826" max="4826" width="5" style="1" bestFit="1" customWidth="1"/>
    <col min="4827" max="4827" width="13.375" style="1" customWidth="1"/>
    <col min="4828" max="4828" width="5" style="1" bestFit="1" customWidth="1"/>
    <col min="4829" max="4829" width="9" style="1"/>
    <col min="4830" max="4833" width="8.5" style="1" customWidth="1"/>
    <col min="4834" max="4834" width="8.25" style="1" bestFit="1" customWidth="1"/>
    <col min="4835" max="4838" width="8.5" style="1" customWidth="1"/>
    <col min="4839" max="4839" width="9.75" style="1" customWidth="1"/>
    <col min="4840" max="5081" width="9" style="1"/>
    <col min="5082" max="5082" width="5" style="1" bestFit="1" customWidth="1"/>
    <col min="5083" max="5083" width="13.375" style="1" customWidth="1"/>
    <col min="5084" max="5084" width="5" style="1" bestFit="1" customWidth="1"/>
    <col min="5085" max="5085" width="9" style="1"/>
    <col min="5086" max="5089" width="8.5" style="1" customWidth="1"/>
    <col min="5090" max="5090" width="8.25" style="1" bestFit="1" customWidth="1"/>
    <col min="5091" max="5094" width="8.5" style="1" customWidth="1"/>
    <col min="5095" max="5095" width="9.75" style="1" customWidth="1"/>
    <col min="5096" max="5337" width="9" style="1"/>
    <col min="5338" max="5338" width="5" style="1" bestFit="1" customWidth="1"/>
    <col min="5339" max="5339" width="13.375" style="1" customWidth="1"/>
    <col min="5340" max="5340" width="5" style="1" bestFit="1" customWidth="1"/>
    <col min="5341" max="5341" width="9" style="1"/>
    <col min="5342" max="5345" width="8.5" style="1" customWidth="1"/>
    <col min="5346" max="5346" width="8.25" style="1" bestFit="1" customWidth="1"/>
    <col min="5347" max="5350" width="8.5" style="1" customWidth="1"/>
    <col min="5351" max="5351" width="9.75" style="1" customWidth="1"/>
    <col min="5352" max="5593" width="9" style="1"/>
    <col min="5594" max="5594" width="5" style="1" bestFit="1" customWidth="1"/>
    <col min="5595" max="5595" width="13.375" style="1" customWidth="1"/>
    <col min="5596" max="5596" width="5" style="1" bestFit="1" customWidth="1"/>
    <col min="5597" max="5597" width="9" style="1"/>
    <col min="5598" max="5601" width="8.5" style="1" customWidth="1"/>
    <col min="5602" max="5602" width="8.25" style="1" bestFit="1" customWidth="1"/>
    <col min="5603" max="5606" width="8.5" style="1" customWidth="1"/>
    <col min="5607" max="5607" width="9.75" style="1" customWidth="1"/>
    <col min="5608" max="5849" width="9" style="1"/>
    <col min="5850" max="5850" width="5" style="1" bestFit="1" customWidth="1"/>
    <col min="5851" max="5851" width="13.375" style="1" customWidth="1"/>
    <col min="5852" max="5852" width="5" style="1" bestFit="1" customWidth="1"/>
    <col min="5853" max="5853" width="9" style="1"/>
    <col min="5854" max="5857" width="8.5" style="1" customWidth="1"/>
    <col min="5858" max="5858" width="8.25" style="1" bestFit="1" customWidth="1"/>
    <col min="5859" max="5862" width="8.5" style="1" customWidth="1"/>
    <col min="5863" max="5863" width="9.75" style="1" customWidth="1"/>
    <col min="5864" max="6105" width="9" style="1"/>
    <col min="6106" max="6106" width="5" style="1" bestFit="1" customWidth="1"/>
    <col min="6107" max="6107" width="13.375" style="1" customWidth="1"/>
    <col min="6108" max="6108" width="5" style="1" bestFit="1" customWidth="1"/>
    <col min="6109" max="6109" width="9" style="1"/>
    <col min="6110" max="6113" width="8.5" style="1" customWidth="1"/>
    <col min="6114" max="6114" width="8.25" style="1" bestFit="1" customWidth="1"/>
    <col min="6115" max="6118" width="8.5" style="1" customWidth="1"/>
    <col min="6119" max="6119" width="9.75" style="1" customWidth="1"/>
    <col min="6120" max="6361" width="9" style="1"/>
    <col min="6362" max="6362" width="5" style="1" bestFit="1" customWidth="1"/>
    <col min="6363" max="6363" width="13.375" style="1" customWidth="1"/>
    <col min="6364" max="6364" width="5" style="1" bestFit="1" customWidth="1"/>
    <col min="6365" max="6365" width="9" style="1"/>
    <col min="6366" max="6369" width="8.5" style="1" customWidth="1"/>
    <col min="6370" max="6370" width="8.25" style="1" bestFit="1" customWidth="1"/>
    <col min="6371" max="6374" width="8.5" style="1" customWidth="1"/>
    <col min="6375" max="6375" width="9.75" style="1" customWidth="1"/>
    <col min="6376" max="6617" width="9" style="1"/>
    <col min="6618" max="6618" width="5" style="1" bestFit="1" customWidth="1"/>
    <col min="6619" max="6619" width="13.375" style="1" customWidth="1"/>
    <col min="6620" max="6620" width="5" style="1" bestFit="1" customWidth="1"/>
    <col min="6621" max="6621" width="9" style="1"/>
    <col min="6622" max="6625" width="8.5" style="1" customWidth="1"/>
    <col min="6626" max="6626" width="8.25" style="1" bestFit="1" customWidth="1"/>
    <col min="6627" max="6630" width="8.5" style="1" customWidth="1"/>
    <col min="6631" max="6631" width="9.75" style="1" customWidth="1"/>
    <col min="6632" max="6873" width="9" style="1"/>
    <col min="6874" max="6874" width="5" style="1" bestFit="1" customWidth="1"/>
    <col min="6875" max="6875" width="13.375" style="1" customWidth="1"/>
    <col min="6876" max="6876" width="5" style="1" bestFit="1" customWidth="1"/>
    <col min="6877" max="6877" width="9" style="1"/>
    <col min="6878" max="6881" width="8.5" style="1" customWidth="1"/>
    <col min="6882" max="6882" width="8.25" style="1" bestFit="1" customWidth="1"/>
    <col min="6883" max="6886" width="8.5" style="1" customWidth="1"/>
    <col min="6887" max="6887" width="9.75" style="1" customWidth="1"/>
    <col min="6888" max="7129" width="9" style="1"/>
    <col min="7130" max="7130" width="5" style="1" bestFit="1" customWidth="1"/>
    <col min="7131" max="7131" width="13.375" style="1" customWidth="1"/>
    <col min="7132" max="7132" width="5" style="1" bestFit="1" customWidth="1"/>
    <col min="7133" max="7133" width="9" style="1"/>
    <col min="7134" max="7137" width="8.5" style="1" customWidth="1"/>
    <col min="7138" max="7138" width="8.25" style="1" bestFit="1" customWidth="1"/>
    <col min="7139" max="7142" width="8.5" style="1" customWidth="1"/>
    <col min="7143" max="7143" width="9.75" style="1" customWidth="1"/>
    <col min="7144" max="7385" width="9" style="1"/>
    <col min="7386" max="7386" width="5" style="1" bestFit="1" customWidth="1"/>
    <col min="7387" max="7387" width="13.375" style="1" customWidth="1"/>
    <col min="7388" max="7388" width="5" style="1" bestFit="1" customWidth="1"/>
    <col min="7389" max="7389" width="9" style="1"/>
    <col min="7390" max="7393" width="8.5" style="1" customWidth="1"/>
    <col min="7394" max="7394" width="8.25" style="1" bestFit="1" customWidth="1"/>
    <col min="7395" max="7398" width="8.5" style="1" customWidth="1"/>
    <col min="7399" max="7399" width="9.75" style="1" customWidth="1"/>
    <col min="7400" max="7641" width="9" style="1"/>
    <col min="7642" max="7642" width="5" style="1" bestFit="1" customWidth="1"/>
    <col min="7643" max="7643" width="13.375" style="1" customWidth="1"/>
    <col min="7644" max="7644" width="5" style="1" bestFit="1" customWidth="1"/>
    <col min="7645" max="7645" width="9" style="1"/>
    <col min="7646" max="7649" width="8.5" style="1" customWidth="1"/>
    <col min="7650" max="7650" width="8.25" style="1" bestFit="1" customWidth="1"/>
    <col min="7651" max="7654" width="8.5" style="1" customWidth="1"/>
    <col min="7655" max="7655" width="9.75" style="1" customWidth="1"/>
    <col min="7656" max="7897" width="9" style="1"/>
    <col min="7898" max="7898" width="5" style="1" bestFit="1" customWidth="1"/>
    <col min="7899" max="7899" width="13.375" style="1" customWidth="1"/>
    <col min="7900" max="7900" width="5" style="1" bestFit="1" customWidth="1"/>
    <col min="7901" max="7901" width="9" style="1"/>
    <col min="7902" max="7905" width="8.5" style="1" customWidth="1"/>
    <col min="7906" max="7906" width="8.25" style="1" bestFit="1" customWidth="1"/>
    <col min="7907" max="7910" width="8.5" style="1" customWidth="1"/>
    <col min="7911" max="7911" width="9.75" style="1" customWidth="1"/>
    <col min="7912" max="8153" width="9" style="1"/>
    <col min="8154" max="8154" width="5" style="1" bestFit="1" customWidth="1"/>
    <col min="8155" max="8155" width="13.375" style="1" customWidth="1"/>
    <col min="8156" max="8156" width="5" style="1" bestFit="1" customWidth="1"/>
    <col min="8157" max="8157" width="9" style="1"/>
    <col min="8158" max="8161" width="8.5" style="1" customWidth="1"/>
    <col min="8162" max="8162" width="8.25" style="1" bestFit="1" customWidth="1"/>
    <col min="8163" max="8166" width="8.5" style="1" customWidth="1"/>
    <col min="8167" max="8167" width="9.75" style="1" customWidth="1"/>
    <col min="8168" max="8409" width="9" style="1"/>
    <col min="8410" max="8410" width="5" style="1" bestFit="1" customWidth="1"/>
    <col min="8411" max="8411" width="13.375" style="1" customWidth="1"/>
    <col min="8412" max="8412" width="5" style="1" bestFit="1" customWidth="1"/>
    <col min="8413" max="8413" width="9" style="1"/>
    <col min="8414" max="8417" width="8.5" style="1" customWidth="1"/>
    <col min="8418" max="8418" width="8.25" style="1" bestFit="1" customWidth="1"/>
    <col min="8419" max="8422" width="8.5" style="1" customWidth="1"/>
    <col min="8423" max="8423" width="9.75" style="1" customWidth="1"/>
    <col min="8424" max="8665" width="9" style="1"/>
    <col min="8666" max="8666" width="5" style="1" bestFit="1" customWidth="1"/>
    <col min="8667" max="8667" width="13.375" style="1" customWidth="1"/>
    <col min="8668" max="8668" width="5" style="1" bestFit="1" customWidth="1"/>
    <col min="8669" max="8669" width="9" style="1"/>
    <col min="8670" max="8673" width="8.5" style="1" customWidth="1"/>
    <col min="8674" max="8674" width="8.25" style="1" bestFit="1" customWidth="1"/>
    <col min="8675" max="8678" width="8.5" style="1" customWidth="1"/>
    <col min="8679" max="8679" width="9.75" style="1" customWidth="1"/>
    <col min="8680" max="8921" width="9" style="1"/>
    <col min="8922" max="8922" width="5" style="1" bestFit="1" customWidth="1"/>
    <col min="8923" max="8923" width="13.375" style="1" customWidth="1"/>
    <col min="8924" max="8924" width="5" style="1" bestFit="1" customWidth="1"/>
    <col min="8925" max="8925" width="9" style="1"/>
    <col min="8926" max="8929" width="8.5" style="1" customWidth="1"/>
    <col min="8930" max="8930" width="8.25" style="1" bestFit="1" customWidth="1"/>
    <col min="8931" max="8934" width="8.5" style="1" customWidth="1"/>
    <col min="8935" max="8935" width="9.75" style="1" customWidth="1"/>
    <col min="8936" max="9177" width="9" style="1"/>
    <col min="9178" max="9178" width="5" style="1" bestFit="1" customWidth="1"/>
    <col min="9179" max="9179" width="13.375" style="1" customWidth="1"/>
    <col min="9180" max="9180" width="5" style="1" bestFit="1" customWidth="1"/>
    <col min="9181" max="9181" width="9" style="1"/>
    <col min="9182" max="9185" width="8.5" style="1" customWidth="1"/>
    <col min="9186" max="9186" width="8.25" style="1" bestFit="1" customWidth="1"/>
    <col min="9187" max="9190" width="8.5" style="1" customWidth="1"/>
    <col min="9191" max="9191" width="9.75" style="1" customWidth="1"/>
    <col min="9192" max="9433" width="9" style="1"/>
    <col min="9434" max="9434" width="5" style="1" bestFit="1" customWidth="1"/>
    <col min="9435" max="9435" width="13.375" style="1" customWidth="1"/>
    <col min="9436" max="9436" width="5" style="1" bestFit="1" customWidth="1"/>
    <col min="9437" max="9437" width="9" style="1"/>
    <col min="9438" max="9441" width="8.5" style="1" customWidth="1"/>
    <col min="9442" max="9442" width="8.25" style="1" bestFit="1" customWidth="1"/>
    <col min="9443" max="9446" width="8.5" style="1" customWidth="1"/>
    <col min="9447" max="9447" width="9.75" style="1" customWidth="1"/>
    <col min="9448" max="9689" width="9" style="1"/>
    <col min="9690" max="9690" width="5" style="1" bestFit="1" customWidth="1"/>
    <col min="9691" max="9691" width="13.375" style="1" customWidth="1"/>
    <col min="9692" max="9692" width="5" style="1" bestFit="1" customWidth="1"/>
    <col min="9693" max="9693" width="9" style="1"/>
    <col min="9694" max="9697" width="8.5" style="1" customWidth="1"/>
    <col min="9698" max="9698" width="8.25" style="1" bestFit="1" customWidth="1"/>
    <col min="9699" max="9702" width="8.5" style="1" customWidth="1"/>
    <col min="9703" max="9703" width="9.75" style="1" customWidth="1"/>
    <col min="9704" max="9945" width="9" style="1"/>
    <col min="9946" max="9946" width="5" style="1" bestFit="1" customWidth="1"/>
    <col min="9947" max="9947" width="13.375" style="1" customWidth="1"/>
    <col min="9948" max="9948" width="5" style="1" bestFit="1" customWidth="1"/>
    <col min="9949" max="9949" width="9" style="1"/>
    <col min="9950" max="9953" width="8.5" style="1" customWidth="1"/>
    <col min="9954" max="9954" width="8.25" style="1" bestFit="1" customWidth="1"/>
    <col min="9955" max="9958" width="8.5" style="1" customWidth="1"/>
    <col min="9959" max="9959" width="9.75" style="1" customWidth="1"/>
    <col min="9960" max="10201" width="9" style="1"/>
    <col min="10202" max="10202" width="5" style="1" bestFit="1" customWidth="1"/>
    <col min="10203" max="10203" width="13.375" style="1" customWidth="1"/>
    <col min="10204" max="10204" width="5" style="1" bestFit="1" customWidth="1"/>
    <col min="10205" max="10205" width="9" style="1"/>
    <col min="10206" max="10209" width="8.5" style="1" customWidth="1"/>
    <col min="10210" max="10210" width="8.25" style="1" bestFit="1" customWidth="1"/>
    <col min="10211" max="10214" width="8.5" style="1" customWidth="1"/>
    <col min="10215" max="10215" width="9.75" style="1" customWidth="1"/>
    <col min="10216" max="10457" width="9" style="1"/>
    <col min="10458" max="10458" width="5" style="1" bestFit="1" customWidth="1"/>
    <col min="10459" max="10459" width="13.375" style="1" customWidth="1"/>
    <col min="10460" max="10460" width="5" style="1" bestFit="1" customWidth="1"/>
    <col min="10461" max="10461" width="9" style="1"/>
    <col min="10462" max="10465" width="8.5" style="1" customWidth="1"/>
    <col min="10466" max="10466" width="8.25" style="1" bestFit="1" customWidth="1"/>
    <col min="10467" max="10470" width="8.5" style="1" customWidth="1"/>
    <col min="10471" max="10471" width="9.75" style="1" customWidth="1"/>
    <col min="10472" max="10713" width="9" style="1"/>
    <col min="10714" max="10714" width="5" style="1" bestFit="1" customWidth="1"/>
    <col min="10715" max="10715" width="13.375" style="1" customWidth="1"/>
    <col min="10716" max="10716" width="5" style="1" bestFit="1" customWidth="1"/>
    <col min="10717" max="10717" width="9" style="1"/>
    <col min="10718" max="10721" width="8.5" style="1" customWidth="1"/>
    <col min="10722" max="10722" width="8.25" style="1" bestFit="1" customWidth="1"/>
    <col min="10723" max="10726" width="8.5" style="1" customWidth="1"/>
    <col min="10727" max="10727" width="9.75" style="1" customWidth="1"/>
    <col min="10728" max="10969" width="9" style="1"/>
    <col min="10970" max="10970" width="5" style="1" bestFit="1" customWidth="1"/>
    <col min="10971" max="10971" width="13.375" style="1" customWidth="1"/>
    <col min="10972" max="10972" width="5" style="1" bestFit="1" customWidth="1"/>
    <col min="10973" max="10973" width="9" style="1"/>
    <col min="10974" max="10977" width="8.5" style="1" customWidth="1"/>
    <col min="10978" max="10978" width="8.25" style="1" bestFit="1" customWidth="1"/>
    <col min="10979" max="10982" width="8.5" style="1" customWidth="1"/>
    <col min="10983" max="10983" width="9.75" style="1" customWidth="1"/>
    <col min="10984" max="11225" width="9" style="1"/>
    <col min="11226" max="11226" width="5" style="1" bestFit="1" customWidth="1"/>
    <col min="11227" max="11227" width="13.375" style="1" customWidth="1"/>
    <col min="11228" max="11228" width="5" style="1" bestFit="1" customWidth="1"/>
    <col min="11229" max="11229" width="9" style="1"/>
    <col min="11230" max="11233" width="8.5" style="1" customWidth="1"/>
    <col min="11234" max="11234" width="8.25" style="1" bestFit="1" customWidth="1"/>
    <col min="11235" max="11238" width="8.5" style="1" customWidth="1"/>
    <col min="11239" max="11239" width="9.75" style="1" customWidth="1"/>
    <col min="11240" max="11481" width="9" style="1"/>
    <col min="11482" max="11482" width="5" style="1" bestFit="1" customWidth="1"/>
    <col min="11483" max="11483" width="13.375" style="1" customWidth="1"/>
    <col min="11484" max="11484" width="5" style="1" bestFit="1" customWidth="1"/>
    <col min="11485" max="11485" width="9" style="1"/>
    <col min="11486" max="11489" width="8.5" style="1" customWidth="1"/>
    <col min="11490" max="11490" width="8.25" style="1" bestFit="1" customWidth="1"/>
    <col min="11491" max="11494" width="8.5" style="1" customWidth="1"/>
    <col min="11495" max="11495" width="9.75" style="1" customWidth="1"/>
    <col min="11496" max="11737" width="9" style="1"/>
    <col min="11738" max="11738" width="5" style="1" bestFit="1" customWidth="1"/>
    <col min="11739" max="11739" width="13.375" style="1" customWidth="1"/>
    <col min="11740" max="11740" width="5" style="1" bestFit="1" customWidth="1"/>
    <col min="11741" max="11741" width="9" style="1"/>
    <col min="11742" max="11745" width="8.5" style="1" customWidth="1"/>
    <col min="11746" max="11746" width="8.25" style="1" bestFit="1" customWidth="1"/>
    <col min="11747" max="11750" width="8.5" style="1" customWidth="1"/>
    <col min="11751" max="11751" width="9.75" style="1" customWidth="1"/>
    <col min="11752" max="11993" width="9" style="1"/>
    <col min="11994" max="11994" width="5" style="1" bestFit="1" customWidth="1"/>
    <col min="11995" max="11995" width="13.375" style="1" customWidth="1"/>
    <col min="11996" max="11996" width="5" style="1" bestFit="1" customWidth="1"/>
    <col min="11997" max="11997" width="9" style="1"/>
    <col min="11998" max="12001" width="8.5" style="1" customWidth="1"/>
    <col min="12002" max="12002" width="8.25" style="1" bestFit="1" customWidth="1"/>
    <col min="12003" max="12006" width="8.5" style="1" customWidth="1"/>
    <col min="12007" max="12007" width="9.75" style="1" customWidth="1"/>
    <col min="12008" max="12249" width="9" style="1"/>
    <col min="12250" max="12250" width="5" style="1" bestFit="1" customWidth="1"/>
    <col min="12251" max="12251" width="13.375" style="1" customWidth="1"/>
    <col min="12252" max="12252" width="5" style="1" bestFit="1" customWidth="1"/>
    <col min="12253" max="12253" width="9" style="1"/>
    <col min="12254" max="12257" width="8.5" style="1" customWidth="1"/>
    <col min="12258" max="12258" width="8.25" style="1" bestFit="1" customWidth="1"/>
    <col min="12259" max="12262" width="8.5" style="1" customWidth="1"/>
    <col min="12263" max="12263" width="9.75" style="1" customWidth="1"/>
    <col min="12264" max="12505" width="9" style="1"/>
    <col min="12506" max="12506" width="5" style="1" bestFit="1" customWidth="1"/>
    <col min="12507" max="12507" width="13.375" style="1" customWidth="1"/>
    <col min="12508" max="12508" width="5" style="1" bestFit="1" customWidth="1"/>
    <col min="12509" max="12509" width="9" style="1"/>
    <col min="12510" max="12513" width="8.5" style="1" customWidth="1"/>
    <col min="12514" max="12514" width="8.25" style="1" bestFit="1" customWidth="1"/>
    <col min="12515" max="12518" width="8.5" style="1" customWidth="1"/>
    <col min="12519" max="12519" width="9.75" style="1" customWidth="1"/>
    <col min="12520" max="12761" width="9" style="1"/>
    <col min="12762" max="12762" width="5" style="1" bestFit="1" customWidth="1"/>
    <col min="12763" max="12763" width="13.375" style="1" customWidth="1"/>
    <col min="12764" max="12764" width="5" style="1" bestFit="1" customWidth="1"/>
    <col min="12765" max="12765" width="9" style="1"/>
    <col min="12766" max="12769" width="8.5" style="1" customWidth="1"/>
    <col min="12770" max="12770" width="8.25" style="1" bestFit="1" customWidth="1"/>
    <col min="12771" max="12774" width="8.5" style="1" customWidth="1"/>
    <col min="12775" max="12775" width="9.75" style="1" customWidth="1"/>
    <col min="12776" max="13017" width="9" style="1"/>
    <col min="13018" max="13018" width="5" style="1" bestFit="1" customWidth="1"/>
    <col min="13019" max="13019" width="13.375" style="1" customWidth="1"/>
    <col min="13020" max="13020" width="5" style="1" bestFit="1" customWidth="1"/>
    <col min="13021" max="13021" width="9" style="1"/>
    <col min="13022" max="13025" width="8.5" style="1" customWidth="1"/>
    <col min="13026" max="13026" width="8.25" style="1" bestFit="1" customWidth="1"/>
    <col min="13027" max="13030" width="8.5" style="1" customWidth="1"/>
    <col min="13031" max="13031" width="9.75" style="1" customWidth="1"/>
    <col min="13032" max="13273" width="9" style="1"/>
    <col min="13274" max="13274" width="5" style="1" bestFit="1" customWidth="1"/>
    <col min="13275" max="13275" width="13.375" style="1" customWidth="1"/>
    <col min="13276" max="13276" width="5" style="1" bestFit="1" customWidth="1"/>
    <col min="13277" max="13277" width="9" style="1"/>
    <col min="13278" max="13281" width="8.5" style="1" customWidth="1"/>
    <col min="13282" max="13282" width="8.25" style="1" bestFit="1" customWidth="1"/>
    <col min="13283" max="13286" width="8.5" style="1" customWidth="1"/>
    <col min="13287" max="13287" width="9.75" style="1" customWidth="1"/>
    <col min="13288" max="13529" width="9" style="1"/>
    <col min="13530" max="13530" width="5" style="1" bestFit="1" customWidth="1"/>
    <col min="13531" max="13531" width="13.375" style="1" customWidth="1"/>
    <col min="13532" max="13532" width="5" style="1" bestFit="1" customWidth="1"/>
    <col min="13533" max="13533" width="9" style="1"/>
    <col min="13534" max="13537" width="8.5" style="1" customWidth="1"/>
    <col min="13538" max="13538" width="8.25" style="1" bestFit="1" customWidth="1"/>
    <col min="13539" max="13542" width="8.5" style="1" customWidth="1"/>
    <col min="13543" max="13543" width="9.75" style="1" customWidth="1"/>
    <col min="13544" max="13785" width="9" style="1"/>
    <col min="13786" max="13786" width="5" style="1" bestFit="1" customWidth="1"/>
    <col min="13787" max="13787" width="13.375" style="1" customWidth="1"/>
    <col min="13788" max="13788" width="5" style="1" bestFit="1" customWidth="1"/>
    <col min="13789" max="13789" width="9" style="1"/>
    <col min="13790" max="13793" width="8.5" style="1" customWidth="1"/>
    <col min="13794" max="13794" width="8.25" style="1" bestFit="1" customWidth="1"/>
    <col min="13795" max="13798" width="8.5" style="1" customWidth="1"/>
    <col min="13799" max="13799" width="9.75" style="1" customWidth="1"/>
    <col min="13800" max="14041" width="9" style="1"/>
    <col min="14042" max="14042" width="5" style="1" bestFit="1" customWidth="1"/>
    <col min="14043" max="14043" width="13.375" style="1" customWidth="1"/>
    <col min="14044" max="14044" width="5" style="1" bestFit="1" customWidth="1"/>
    <col min="14045" max="14045" width="9" style="1"/>
    <col min="14046" max="14049" width="8.5" style="1" customWidth="1"/>
    <col min="14050" max="14050" width="8.25" style="1" bestFit="1" customWidth="1"/>
    <col min="14051" max="14054" width="8.5" style="1" customWidth="1"/>
    <col min="14055" max="14055" width="9.75" style="1" customWidth="1"/>
    <col min="14056" max="14297" width="9" style="1"/>
    <col min="14298" max="14298" width="5" style="1" bestFit="1" customWidth="1"/>
    <col min="14299" max="14299" width="13.375" style="1" customWidth="1"/>
    <col min="14300" max="14300" width="5" style="1" bestFit="1" customWidth="1"/>
    <col min="14301" max="14301" width="9" style="1"/>
    <col min="14302" max="14305" width="8.5" style="1" customWidth="1"/>
    <col min="14306" max="14306" width="8.25" style="1" bestFit="1" customWidth="1"/>
    <col min="14307" max="14310" width="8.5" style="1" customWidth="1"/>
    <col min="14311" max="14311" width="9.75" style="1" customWidth="1"/>
    <col min="14312" max="14553" width="9" style="1"/>
    <col min="14554" max="14554" width="5" style="1" bestFit="1" customWidth="1"/>
    <col min="14555" max="14555" width="13.375" style="1" customWidth="1"/>
    <col min="14556" max="14556" width="5" style="1" bestFit="1" customWidth="1"/>
    <col min="14557" max="14557" width="9" style="1"/>
    <col min="14558" max="14561" width="8.5" style="1" customWidth="1"/>
    <col min="14562" max="14562" width="8.25" style="1" bestFit="1" customWidth="1"/>
    <col min="14563" max="14566" width="8.5" style="1" customWidth="1"/>
    <col min="14567" max="14567" width="9.75" style="1" customWidth="1"/>
    <col min="14568" max="14809" width="9" style="1"/>
    <col min="14810" max="14810" width="5" style="1" bestFit="1" customWidth="1"/>
    <col min="14811" max="14811" width="13.375" style="1" customWidth="1"/>
    <col min="14812" max="14812" width="5" style="1" bestFit="1" customWidth="1"/>
    <col min="14813" max="14813" width="9" style="1"/>
    <col min="14814" max="14817" width="8.5" style="1" customWidth="1"/>
    <col min="14818" max="14818" width="8.25" style="1" bestFit="1" customWidth="1"/>
    <col min="14819" max="14822" width="8.5" style="1" customWidth="1"/>
    <col min="14823" max="14823" width="9.75" style="1" customWidth="1"/>
    <col min="14824" max="15065" width="9" style="1"/>
    <col min="15066" max="15066" width="5" style="1" bestFit="1" customWidth="1"/>
    <col min="15067" max="15067" width="13.375" style="1" customWidth="1"/>
    <col min="15068" max="15068" width="5" style="1" bestFit="1" customWidth="1"/>
    <col min="15069" max="15069" width="9" style="1"/>
    <col min="15070" max="15073" width="8.5" style="1" customWidth="1"/>
    <col min="15074" max="15074" width="8.25" style="1" bestFit="1" customWidth="1"/>
    <col min="15075" max="15078" width="8.5" style="1" customWidth="1"/>
    <col min="15079" max="15079" width="9.75" style="1" customWidth="1"/>
    <col min="15080" max="15321" width="9" style="1"/>
    <col min="15322" max="15322" width="5" style="1" bestFit="1" customWidth="1"/>
    <col min="15323" max="15323" width="13.375" style="1" customWidth="1"/>
    <col min="15324" max="15324" width="5" style="1" bestFit="1" customWidth="1"/>
    <col min="15325" max="15325" width="9" style="1"/>
    <col min="15326" max="15329" width="8.5" style="1" customWidth="1"/>
    <col min="15330" max="15330" width="8.25" style="1" bestFit="1" customWidth="1"/>
    <col min="15331" max="15334" width="8.5" style="1" customWidth="1"/>
    <col min="15335" max="15335" width="9.75" style="1" customWidth="1"/>
    <col min="15336" max="15577" width="9" style="1"/>
    <col min="15578" max="15578" width="5" style="1" bestFit="1" customWidth="1"/>
    <col min="15579" max="15579" width="13.375" style="1" customWidth="1"/>
    <col min="15580" max="15580" width="5" style="1" bestFit="1" customWidth="1"/>
    <col min="15581" max="15581" width="9" style="1"/>
    <col min="15582" max="15585" width="8.5" style="1" customWidth="1"/>
    <col min="15586" max="15586" width="8.25" style="1" bestFit="1" customWidth="1"/>
    <col min="15587" max="15590" width="8.5" style="1" customWidth="1"/>
    <col min="15591" max="15591" width="9.75" style="1" customWidth="1"/>
    <col min="15592" max="15833" width="9" style="1"/>
    <col min="15834" max="15834" width="5" style="1" bestFit="1" customWidth="1"/>
    <col min="15835" max="15835" width="13.375" style="1" customWidth="1"/>
    <col min="15836" max="15836" width="5" style="1" bestFit="1" customWidth="1"/>
    <col min="15837" max="15837" width="9" style="1"/>
    <col min="15838" max="15841" width="8.5" style="1" customWidth="1"/>
    <col min="15842" max="15842" width="8.25" style="1" bestFit="1" customWidth="1"/>
    <col min="15843" max="15846" width="8.5" style="1" customWidth="1"/>
    <col min="15847" max="15847" width="9.75" style="1" customWidth="1"/>
    <col min="15848" max="16089" width="9" style="1"/>
    <col min="16090" max="16090" width="5" style="1" bestFit="1" customWidth="1"/>
    <col min="16091" max="16091" width="13.375" style="1" customWidth="1"/>
    <col min="16092" max="16092" width="5" style="1" bestFit="1" customWidth="1"/>
    <col min="16093" max="16093" width="9" style="1"/>
    <col min="16094" max="16097" width="8.5" style="1" customWidth="1"/>
    <col min="16098" max="16098" width="8.25" style="1" bestFit="1" customWidth="1"/>
    <col min="16099" max="16102" width="8.5" style="1" customWidth="1"/>
    <col min="16103" max="16103" width="9.75" style="1" customWidth="1"/>
    <col min="16104" max="16384" width="9" style="1"/>
  </cols>
  <sheetData>
    <row r="1" spans="1:12" s="4" customFormat="1" ht="15" customHeight="1" x14ac:dyDescent="0.15">
      <c r="A1" s="16"/>
      <c r="B1" s="16"/>
      <c r="C1" s="16"/>
      <c r="D1" s="16"/>
      <c r="E1" s="16"/>
      <c r="F1" s="16"/>
      <c r="H1" s="16"/>
      <c r="L1" s="5" t="s">
        <v>184</v>
      </c>
    </row>
    <row r="2" spans="1:12" ht="15" customHeight="1" x14ac:dyDescent="0.15">
      <c r="A2" s="3" t="s">
        <v>20</v>
      </c>
    </row>
    <row r="3" spans="1:12" ht="15" customHeight="1" x14ac:dyDescent="0.15">
      <c r="A3" s="1"/>
      <c r="D3" s="78" t="s">
        <v>154</v>
      </c>
    </row>
    <row r="4" spans="1:12" s="4" customFormat="1" ht="15" customHeight="1" x14ac:dyDescent="0.15">
      <c r="A4" s="617" t="s">
        <v>195</v>
      </c>
      <c r="B4" s="620" t="s">
        <v>189</v>
      </c>
      <c r="C4" s="623" t="s">
        <v>21</v>
      </c>
      <c r="D4" s="626" t="s">
        <v>22</v>
      </c>
      <c r="E4" s="626"/>
      <c r="F4" s="626"/>
      <c r="G4" s="626"/>
      <c r="H4" s="626" t="s">
        <v>23</v>
      </c>
      <c r="I4" s="626"/>
      <c r="J4" s="626"/>
      <c r="K4" s="626"/>
      <c r="L4" s="627"/>
    </row>
    <row r="5" spans="1:12" s="4" customFormat="1" ht="15" customHeight="1" x14ac:dyDescent="0.15">
      <c r="A5" s="618"/>
      <c r="B5" s="621"/>
      <c r="C5" s="624"/>
      <c r="D5" s="628" t="s">
        <v>24</v>
      </c>
      <c r="E5" s="611" t="s">
        <v>410</v>
      </c>
      <c r="F5" s="613" t="s">
        <v>411</v>
      </c>
      <c r="G5" s="630" t="s">
        <v>25</v>
      </c>
      <c r="H5" s="628" t="s">
        <v>24</v>
      </c>
      <c r="I5" s="611" t="s">
        <v>410</v>
      </c>
      <c r="J5" s="613" t="s">
        <v>411</v>
      </c>
      <c r="K5" s="615" t="s">
        <v>25</v>
      </c>
      <c r="L5" s="615" t="s">
        <v>0</v>
      </c>
    </row>
    <row r="6" spans="1:12" s="4" customFormat="1" ht="15" customHeight="1" thickBot="1" x14ac:dyDescent="0.2">
      <c r="A6" s="619"/>
      <c r="B6" s="622"/>
      <c r="C6" s="625"/>
      <c r="D6" s="629"/>
      <c r="E6" s="612"/>
      <c r="F6" s="614"/>
      <c r="G6" s="631"/>
      <c r="H6" s="629"/>
      <c r="I6" s="612"/>
      <c r="J6" s="614"/>
      <c r="K6" s="616"/>
      <c r="L6" s="616"/>
    </row>
    <row r="7" spans="1:12" s="4" customFormat="1" ht="15" customHeight="1" thickTop="1" thickBot="1" x14ac:dyDescent="0.2">
      <c r="A7" s="632">
        <v>1</v>
      </c>
      <c r="B7" s="633" t="s">
        <v>239</v>
      </c>
      <c r="C7" s="6" t="s">
        <v>26</v>
      </c>
      <c r="D7" s="7" t="s">
        <v>27</v>
      </c>
      <c r="E7" s="79"/>
      <c r="F7" s="79"/>
      <c r="G7" s="80">
        <f>E7+F7*12</f>
        <v>0</v>
      </c>
      <c r="H7" s="635" t="s">
        <v>28</v>
      </c>
      <c r="I7" s="79"/>
      <c r="J7" s="79"/>
      <c r="K7" s="81">
        <f>I7+J7*12</f>
        <v>0</v>
      </c>
      <c r="L7" s="636">
        <f>SUM(K7:K8)</f>
        <v>0</v>
      </c>
    </row>
    <row r="8" spans="1:12" s="4" customFormat="1" ht="15" customHeight="1" thickTop="1" thickBot="1" x14ac:dyDescent="0.2">
      <c r="A8" s="632"/>
      <c r="B8" s="634"/>
      <c r="C8" s="10" t="s">
        <v>318</v>
      </c>
      <c r="D8" s="11" t="s">
        <v>29</v>
      </c>
      <c r="E8" s="82"/>
      <c r="F8" s="82"/>
      <c r="G8" s="83">
        <f>E8+F8*12</f>
        <v>0</v>
      </c>
      <c r="H8" s="629"/>
      <c r="I8" s="82"/>
      <c r="J8" s="82"/>
      <c r="K8" s="84">
        <f>I8+J8*12</f>
        <v>0</v>
      </c>
      <c r="L8" s="637"/>
    </row>
    <row r="9" spans="1:12" s="4" customFormat="1" ht="15" customHeight="1" thickTop="1" x14ac:dyDescent="0.15">
      <c r="A9" s="638">
        <v>2</v>
      </c>
      <c r="B9" s="633" t="s">
        <v>247</v>
      </c>
      <c r="C9" s="6" t="s">
        <v>26</v>
      </c>
      <c r="D9" s="7" t="s">
        <v>27</v>
      </c>
      <c r="E9" s="79"/>
      <c r="F9" s="79"/>
      <c r="G9" s="80">
        <f t="shared" ref="G9:G34" si="0">E9+F9*12</f>
        <v>0</v>
      </c>
      <c r="H9" s="635" t="s">
        <v>28</v>
      </c>
      <c r="I9" s="79"/>
      <c r="J9" s="79"/>
      <c r="K9" s="81">
        <f t="shared" ref="K9:K34" si="1">I9+J9*12</f>
        <v>0</v>
      </c>
      <c r="L9" s="636">
        <f>SUM(K9:K10)</f>
        <v>0</v>
      </c>
    </row>
    <row r="10" spans="1:12" s="4" customFormat="1" ht="15" customHeight="1" thickBot="1" x14ac:dyDescent="0.2">
      <c r="A10" s="639"/>
      <c r="B10" s="634"/>
      <c r="C10" s="8" t="s">
        <v>314</v>
      </c>
      <c r="D10" s="9" t="s">
        <v>29</v>
      </c>
      <c r="E10" s="85"/>
      <c r="F10" s="85"/>
      <c r="G10" s="83">
        <f t="shared" si="0"/>
        <v>0</v>
      </c>
      <c r="H10" s="640"/>
      <c r="I10" s="85"/>
      <c r="J10" s="85"/>
      <c r="K10" s="84">
        <f t="shared" si="1"/>
        <v>0</v>
      </c>
      <c r="L10" s="641"/>
    </row>
    <row r="11" spans="1:12" s="4" customFormat="1" ht="15" customHeight="1" thickTop="1" x14ac:dyDescent="0.15">
      <c r="A11" s="638">
        <v>3</v>
      </c>
      <c r="B11" s="633" t="s">
        <v>240</v>
      </c>
      <c r="C11" s="6" t="s">
        <v>26</v>
      </c>
      <c r="D11" s="7" t="s">
        <v>27</v>
      </c>
      <c r="E11" s="79"/>
      <c r="F11" s="79"/>
      <c r="G11" s="80">
        <f t="shared" si="0"/>
        <v>0</v>
      </c>
      <c r="H11" s="635" t="s">
        <v>28</v>
      </c>
      <c r="I11" s="79"/>
      <c r="J11" s="79"/>
      <c r="K11" s="81">
        <f t="shared" si="1"/>
        <v>0</v>
      </c>
      <c r="L11" s="636">
        <f>SUM(K11:K12)</f>
        <v>0</v>
      </c>
    </row>
    <row r="12" spans="1:12" s="4" customFormat="1" ht="15" customHeight="1" thickBot="1" x14ac:dyDescent="0.2">
      <c r="A12" s="639"/>
      <c r="B12" s="634"/>
      <c r="C12" s="10" t="s">
        <v>314</v>
      </c>
      <c r="D12" s="11" t="s">
        <v>29</v>
      </c>
      <c r="E12" s="82"/>
      <c r="F12" s="82"/>
      <c r="G12" s="83">
        <f t="shared" si="0"/>
        <v>0</v>
      </c>
      <c r="H12" s="629"/>
      <c r="I12" s="82"/>
      <c r="J12" s="82"/>
      <c r="K12" s="84">
        <f t="shared" si="1"/>
        <v>0</v>
      </c>
      <c r="L12" s="637"/>
    </row>
    <row r="13" spans="1:12" s="4" customFormat="1" ht="15" customHeight="1" thickTop="1" thickBot="1" x14ac:dyDescent="0.2">
      <c r="A13" s="632">
        <v>4</v>
      </c>
      <c r="B13" s="633" t="s">
        <v>241</v>
      </c>
      <c r="C13" s="6" t="s">
        <v>26</v>
      </c>
      <c r="D13" s="7" t="s">
        <v>27</v>
      </c>
      <c r="E13" s="79"/>
      <c r="F13" s="79"/>
      <c r="G13" s="80">
        <f t="shared" si="0"/>
        <v>0</v>
      </c>
      <c r="H13" s="635" t="s">
        <v>28</v>
      </c>
      <c r="I13" s="79"/>
      <c r="J13" s="79"/>
      <c r="K13" s="81">
        <f t="shared" si="1"/>
        <v>0</v>
      </c>
      <c r="L13" s="636">
        <f>SUM(K13:K14)</f>
        <v>0</v>
      </c>
    </row>
    <row r="14" spans="1:12" s="4" customFormat="1" ht="15" customHeight="1" thickTop="1" thickBot="1" x14ac:dyDescent="0.2">
      <c r="A14" s="632"/>
      <c r="B14" s="634"/>
      <c r="C14" s="8" t="s">
        <v>314</v>
      </c>
      <c r="D14" s="9" t="s">
        <v>29</v>
      </c>
      <c r="E14" s="85"/>
      <c r="F14" s="85"/>
      <c r="G14" s="83">
        <f t="shared" si="0"/>
        <v>0</v>
      </c>
      <c r="H14" s="640"/>
      <c r="I14" s="85"/>
      <c r="J14" s="85"/>
      <c r="K14" s="84">
        <f t="shared" si="1"/>
        <v>0</v>
      </c>
      <c r="L14" s="641"/>
    </row>
    <row r="15" spans="1:12" s="4" customFormat="1" ht="15" customHeight="1" thickTop="1" x14ac:dyDescent="0.15">
      <c r="A15" s="638">
        <v>5</v>
      </c>
      <c r="B15" s="633" t="s">
        <v>242</v>
      </c>
      <c r="C15" s="6" t="s">
        <v>26</v>
      </c>
      <c r="D15" s="7" t="s">
        <v>27</v>
      </c>
      <c r="E15" s="79"/>
      <c r="F15" s="79"/>
      <c r="G15" s="80">
        <f t="shared" si="0"/>
        <v>0</v>
      </c>
      <c r="H15" s="635" t="s">
        <v>28</v>
      </c>
      <c r="I15" s="79"/>
      <c r="J15" s="79"/>
      <c r="K15" s="81">
        <f t="shared" si="1"/>
        <v>0</v>
      </c>
      <c r="L15" s="636">
        <f>SUM(K15:K16)</f>
        <v>0</v>
      </c>
    </row>
    <row r="16" spans="1:12" s="4" customFormat="1" ht="15" customHeight="1" thickBot="1" x14ac:dyDescent="0.2">
      <c r="A16" s="639"/>
      <c r="B16" s="634"/>
      <c r="C16" s="8" t="s">
        <v>316</v>
      </c>
      <c r="D16" s="9" t="s">
        <v>29</v>
      </c>
      <c r="E16" s="85"/>
      <c r="F16" s="85"/>
      <c r="G16" s="83">
        <f t="shared" si="0"/>
        <v>0</v>
      </c>
      <c r="H16" s="640"/>
      <c r="I16" s="85"/>
      <c r="J16" s="85"/>
      <c r="K16" s="84">
        <f t="shared" si="1"/>
        <v>0</v>
      </c>
      <c r="L16" s="641"/>
    </row>
    <row r="17" spans="1:12" s="4" customFormat="1" ht="15" customHeight="1" thickTop="1" x14ac:dyDescent="0.15">
      <c r="A17" s="638">
        <v>6</v>
      </c>
      <c r="B17" s="633" t="s">
        <v>243</v>
      </c>
      <c r="C17" s="6" t="s">
        <v>26</v>
      </c>
      <c r="D17" s="7" t="s">
        <v>27</v>
      </c>
      <c r="E17" s="79"/>
      <c r="F17" s="79"/>
      <c r="G17" s="80">
        <f t="shared" si="0"/>
        <v>0</v>
      </c>
      <c r="H17" s="635" t="s">
        <v>28</v>
      </c>
      <c r="I17" s="79"/>
      <c r="J17" s="79"/>
      <c r="K17" s="81">
        <f t="shared" si="1"/>
        <v>0</v>
      </c>
      <c r="L17" s="636">
        <f>SUM(K17:K18)</f>
        <v>0</v>
      </c>
    </row>
    <row r="18" spans="1:12" s="4" customFormat="1" ht="15" customHeight="1" thickBot="1" x14ac:dyDescent="0.2">
      <c r="A18" s="639"/>
      <c r="B18" s="634"/>
      <c r="C18" s="8" t="s">
        <v>316</v>
      </c>
      <c r="D18" s="9" t="s">
        <v>29</v>
      </c>
      <c r="E18" s="85"/>
      <c r="F18" s="85"/>
      <c r="G18" s="83">
        <f t="shared" si="0"/>
        <v>0</v>
      </c>
      <c r="H18" s="640"/>
      <c r="I18" s="85"/>
      <c r="J18" s="85"/>
      <c r="K18" s="84">
        <f t="shared" si="1"/>
        <v>0</v>
      </c>
      <c r="L18" s="641"/>
    </row>
    <row r="19" spans="1:12" s="4" customFormat="1" ht="15" customHeight="1" thickTop="1" thickBot="1" x14ac:dyDescent="0.2">
      <c r="A19" s="632">
        <v>7</v>
      </c>
      <c r="B19" s="633" t="s">
        <v>236</v>
      </c>
      <c r="C19" s="6" t="s">
        <v>26</v>
      </c>
      <c r="D19" s="7" t="s">
        <v>27</v>
      </c>
      <c r="E19" s="79"/>
      <c r="F19" s="79"/>
      <c r="G19" s="80">
        <f t="shared" si="0"/>
        <v>0</v>
      </c>
      <c r="H19" s="635" t="s">
        <v>28</v>
      </c>
      <c r="I19" s="79"/>
      <c r="J19" s="79"/>
      <c r="K19" s="81">
        <f t="shared" si="1"/>
        <v>0</v>
      </c>
      <c r="L19" s="636">
        <f>SUM(K19:K20)</f>
        <v>0</v>
      </c>
    </row>
    <row r="20" spans="1:12" s="4" customFormat="1" ht="15" customHeight="1" thickTop="1" thickBot="1" x14ac:dyDescent="0.2">
      <c r="A20" s="632"/>
      <c r="B20" s="634"/>
      <c r="C20" s="8" t="s">
        <v>316</v>
      </c>
      <c r="D20" s="9" t="s">
        <v>29</v>
      </c>
      <c r="E20" s="85"/>
      <c r="F20" s="85"/>
      <c r="G20" s="83">
        <f t="shared" si="0"/>
        <v>0</v>
      </c>
      <c r="H20" s="640"/>
      <c r="I20" s="85"/>
      <c r="J20" s="85"/>
      <c r="K20" s="84">
        <f t="shared" si="1"/>
        <v>0</v>
      </c>
      <c r="L20" s="641"/>
    </row>
    <row r="21" spans="1:12" s="4" customFormat="1" ht="15" customHeight="1" thickTop="1" x14ac:dyDescent="0.15">
      <c r="A21" s="638">
        <v>8</v>
      </c>
      <c r="B21" s="633" t="s">
        <v>244</v>
      </c>
      <c r="C21" s="6" t="s">
        <v>26</v>
      </c>
      <c r="D21" s="7" t="s">
        <v>27</v>
      </c>
      <c r="E21" s="79"/>
      <c r="F21" s="79"/>
      <c r="G21" s="80">
        <f t="shared" si="0"/>
        <v>0</v>
      </c>
      <c r="H21" s="635" t="s">
        <v>28</v>
      </c>
      <c r="I21" s="79"/>
      <c r="J21" s="79"/>
      <c r="K21" s="81">
        <f t="shared" si="1"/>
        <v>0</v>
      </c>
      <c r="L21" s="636">
        <f>SUM(K21:K22)</f>
        <v>0</v>
      </c>
    </row>
    <row r="22" spans="1:12" s="4" customFormat="1" ht="15" customHeight="1" thickBot="1" x14ac:dyDescent="0.2">
      <c r="A22" s="639"/>
      <c r="B22" s="634"/>
      <c r="C22" s="10" t="s">
        <v>316</v>
      </c>
      <c r="D22" s="11" t="s">
        <v>29</v>
      </c>
      <c r="E22" s="82"/>
      <c r="F22" s="82"/>
      <c r="G22" s="83">
        <f t="shared" si="0"/>
        <v>0</v>
      </c>
      <c r="H22" s="629"/>
      <c r="I22" s="82"/>
      <c r="J22" s="82"/>
      <c r="K22" s="84">
        <f t="shared" si="1"/>
        <v>0</v>
      </c>
      <c r="L22" s="637"/>
    </row>
    <row r="23" spans="1:12" s="4" customFormat="1" ht="15" customHeight="1" thickTop="1" thickBot="1" x14ac:dyDescent="0.2">
      <c r="A23" s="632">
        <v>9</v>
      </c>
      <c r="B23" s="633" t="s">
        <v>237</v>
      </c>
      <c r="C23" s="6" t="s">
        <v>26</v>
      </c>
      <c r="D23" s="7" t="s">
        <v>27</v>
      </c>
      <c r="E23" s="79"/>
      <c r="F23" s="79"/>
      <c r="G23" s="80">
        <f t="shared" si="0"/>
        <v>0</v>
      </c>
      <c r="H23" s="635" t="s">
        <v>28</v>
      </c>
      <c r="I23" s="79"/>
      <c r="J23" s="79"/>
      <c r="K23" s="81">
        <f t="shared" si="1"/>
        <v>0</v>
      </c>
      <c r="L23" s="636">
        <f>SUM(K23:K24)</f>
        <v>0</v>
      </c>
    </row>
    <row r="24" spans="1:12" s="4" customFormat="1" ht="15" customHeight="1" thickTop="1" thickBot="1" x14ac:dyDescent="0.2">
      <c r="A24" s="632"/>
      <c r="B24" s="634"/>
      <c r="C24" s="8" t="s">
        <v>317</v>
      </c>
      <c r="D24" s="9" t="s">
        <v>29</v>
      </c>
      <c r="E24" s="85"/>
      <c r="F24" s="85"/>
      <c r="G24" s="83">
        <f t="shared" si="0"/>
        <v>0</v>
      </c>
      <c r="H24" s="640"/>
      <c r="I24" s="85"/>
      <c r="J24" s="85"/>
      <c r="K24" s="84">
        <f t="shared" si="1"/>
        <v>0</v>
      </c>
      <c r="L24" s="641"/>
    </row>
    <row r="25" spans="1:12" s="4" customFormat="1" ht="15" customHeight="1" thickTop="1" x14ac:dyDescent="0.15">
      <c r="A25" s="638">
        <v>10</v>
      </c>
      <c r="B25" s="633" t="s">
        <v>245</v>
      </c>
      <c r="C25" s="6" t="s">
        <v>26</v>
      </c>
      <c r="D25" s="7" t="s">
        <v>27</v>
      </c>
      <c r="E25" s="79"/>
      <c r="F25" s="79"/>
      <c r="G25" s="80">
        <f t="shared" si="0"/>
        <v>0</v>
      </c>
      <c r="H25" s="635" t="s">
        <v>28</v>
      </c>
      <c r="I25" s="79"/>
      <c r="J25" s="79"/>
      <c r="K25" s="81">
        <f t="shared" si="1"/>
        <v>0</v>
      </c>
      <c r="L25" s="636">
        <f>SUM(K25:K26)</f>
        <v>0</v>
      </c>
    </row>
    <row r="26" spans="1:12" s="4" customFormat="1" ht="15" customHeight="1" thickBot="1" x14ac:dyDescent="0.2">
      <c r="A26" s="639"/>
      <c r="B26" s="634"/>
      <c r="C26" s="8" t="s">
        <v>315</v>
      </c>
      <c r="D26" s="9" t="s">
        <v>29</v>
      </c>
      <c r="E26" s="85"/>
      <c r="F26" s="85"/>
      <c r="G26" s="83">
        <f t="shared" si="0"/>
        <v>0</v>
      </c>
      <c r="H26" s="640"/>
      <c r="I26" s="85"/>
      <c r="J26" s="85"/>
      <c r="K26" s="84">
        <f t="shared" si="1"/>
        <v>0</v>
      </c>
      <c r="L26" s="641"/>
    </row>
    <row r="27" spans="1:12" s="4" customFormat="1" ht="15" customHeight="1" thickTop="1" x14ac:dyDescent="0.15">
      <c r="A27" s="638">
        <v>11</v>
      </c>
      <c r="B27" s="633" t="s">
        <v>246</v>
      </c>
      <c r="C27" s="6" t="s">
        <v>26</v>
      </c>
      <c r="D27" s="7" t="s">
        <v>27</v>
      </c>
      <c r="E27" s="79"/>
      <c r="F27" s="79"/>
      <c r="G27" s="80">
        <f t="shared" si="0"/>
        <v>0</v>
      </c>
      <c r="H27" s="635" t="s">
        <v>28</v>
      </c>
      <c r="I27" s="79"/>
      <c r="J27" s="79"/>
      <c r="K27" s="81">
        <f t="shared" si="1"/>
        <v>0</v>
      </c>
      <c r="L27" s="636">
        <f>SUM(K27:K28)</f>
        <v>0</v>
      </c>
    </row>
    <row r="28" spans="1:12" s="4" customFormat="1" ht="15" customHeight="1" thickBot="1" x14ac:dyDescent="0.2">
      <c r="A28" s="639"/>
      <c r="B28" s="634"/>
      <c r="C28" s="8" t="s">
        <v>320</v>
      </c>
      <c r="D28" s="9" t="s">
        <v>29</v>
      </c>
      <c r="E28" s="85"/>
      <c r="F28" s="85"/>
      <c r="G28" s="83">
        <f t="shared" si="0"/>
        <v>0</v>
      </c>
      <c r="H28" s="640"/>
      <c r="I28" s="85"/>
      <c r="J28" s="85"/>
      <c r="K28" s="84">
        <f t="shared" si="1"/>
        <v>0</v>
      </c>
      <c r="L28" s="641"/>
    </row>
    <row r="29" spans="1:12" s="4" customFormat="1" ht="15" customHeight="1" thickTop="1" x14ac:dyDescent="0.15">
      <c r="A29" s="638">
        <v>12</v>
      </c>
      <c r="B29" s="633" t="s">
        <v>238</v>
      </c>
      <c r="C29" s="6" t="s">
        <v>26</v>
      </c>
      <c r="D29" s="7" t="s">
        <v>27</v>
      </c>
      <c r="E29" s="79"/>
      <c r="F29" s="79"/>
      <c r="G29" s="80">
        <f t="shared" si="0"/>
        <v>0</v>
      </c>
      <c r="H29" s="635" t="s">
        <v>28</v>
      </c>
      <c r="I29" s="79"/>
      <c r="J29" s="79"/>
      <c r="K29" s="81">
        <f t="shared" si="1"/>
        <v>0</v>
      </c>
      <c r="L29" s="636">
        <f>SUM(K29:K30)</f>
        <v>0</v>
      </c>
    </row>
    <row r="30" spans="1:12" s="4" customFormat="1" ht="15" customHeight="1" thickBot="1" x14ac:dyDescent="0.2">
      <c r="A30" s="639"/>
      <c r="B30" s="634"/>
      <c r="C30" s="10" t="s">
        <v>320</v>
      </c>
      <c r="D30" s="11" t="s">
        <v>29</v>
      </c>
      <c r="E30" s="82"/>
      <c r="F30" s="82"/>
      <c r="G30" s="83">
        <f t="shared" si="0"/>
        <v>0</v>
      </c>
      <c r="H30" s="629"/>
      <c r="I30" s="82"/>
      <c r="J30" s="82"/>
      <c r="K30" s="84">
        <f t="shared" si="1"/>
        <v>0</v>
      </c>
      <c r="L30" s="637"/>
    </row>
    <row r="31" spans="1:12" s="4" customFormat="1" ht="15" customHeight="1" thickTop="1" thickBot="1" x14ac:dyDescent="0.2">
      <c r="A31" s="632">
        <v>13</v>
      </c>
      <c r="B31" s="633" t="s">
        <v>248</v>
      </c>
      <c r="C31" s="6" t="s">
        <v>26</v>
      </c>
      <c r="D31" s="7" t="s">
        <v>27</v>
      </c>
      <c r="E31" s="79"/>
      <c r="F31" s="79"/>
      <c r="G31" s="80">
        <f t="shared" si="0"/>
        <v>0</v>
      </c>
      <c r="H31" s="635" t="s">
        <v>28</v>
      </c>
      <c r="I31" s="79"/>
      <c r="J31" s="79"/>
      <c r="K31" s="81">
        <f t="shared" si="1"/>
        <v>0</v>
      </c>
      <c r="L31" s="636">
        <f>SUM(K31:K32)</f>
        <v>0</v>
      </c>
    </row>
    <row r="32" spans="1:12" s="4" customFormat="1" ht="15" customHeight="1" thickTop="1" thickBot="1" x14ac:dyDescent="0.2">
      <c r="A32" s="632"/>
      <c r="B32" s="634"/>
      <c r="C32" s="8" t="s">
        <v>320</v>
      </c>
      <c r="D32" s="9" t="s">
        <v>29</v>
      </c>
      <c r="E32" s="85"/>
      <c r="F32" s="85"/>
      <c r="G32" s="83">
        <f t="shared" si="0"/>
        <v>0</v>
      </c>
      <c r="H32" s="640"/>
      <c r="I32" s="85"/>
      <c r="J32" s="85"/>
      <c r="K32" s="84">
        <f t="shared" si="1"/>
        <v>0</v>
      </c>
      <c r="L32" s="641"/>
    </row>
    <row r="33" spans="1:12" s="4" customFormat="1" ht="15" customHeight="1" thickTop="1" x14ac:dyDescent="0.15">
      <c r="A33" s="638">
        <v>14</v>
      </c>
      <c r="B33" s="633" t="s">
        <v>249</v>
      </c>
      <c r="C33" s="6" t="s">
        <v>26</v>
      </c>
      <c r="D33" s="7" t="s">
        <v>27</v>
      </c>
      <c r="E33" s="79"/>
      <c r="F33" s="79"/>
      <c r="G33" s="80">
        <f t="shared" si="0"/>
        <v>0</v>
      </c>
      <c r="H33" s="635" t="s">
        <v>28</v>
      </c>
      <c r="I33" s="79"/>
      <c r="J33" s="79"/>
      <c r="K33" s="81">
        <f t="shared" si="1"/>
        <v>0</v>
      </c>
      <c r="L33" s="636">
        <f>SUM(K33:K34)</f>
        <v>0</v>
      </c>
    </row>
    <row r="34" spans="1:12" s="4" customFormat="1" ht="15" customHeight="1" thickBot="1" x14ac:dyDescent="0.2">
      <c r="A34" s="639"/>
      <c r="B34" s="634"/>
      <c r="C34" s="8" t="s">
        <v>319</v>
      </c>
      <c r="D34" s="9" t="s">
        <v>29</v>
      </c>
      <c r="E34" s="85"/>
      <c r="F34" s="85"/>
      <c r="G34" s="83">
        <f t="shared" si="0"/>
        <v>0</v>
      </c>
      <c r="H34" s="640"/>
      <c r="I34" s="85"/>
      <c r="J34" s="85"/>
      <c r="K34" s="84">
        <f t="shared" si="1"/>
        <v>0</v>
      </c>
      <c r="L34" s="641"/>
    </row>
    <row r="35" spans="1:12" s="4" customFormat="1" ht="15" customHeight="1" thickTop="1" x14ac:dyDescent="0.15">
      <c r="A35" s="638">
        <v>15</v>
      </c>
      <c r="B35" s="633" t="s">
        <v>250</v>
      </c>
      <c r="C35" s="6" t="s">
        <v>26</v>
      </c>
      <c r="D35" s="7" t="s">
        <v>27</v>
      </c>
      <c r="E35" s="79"/>
      <c r="F35" s="79"/>
      <c r="G35" s="80">
        <f>E35+F35*12</f>
        <v>0</v>
      </c>
      <c r="H35" s="635" t="s">
        <v>28</v>
      </c>
      <c r="I35" s="79"/>
      <c r="J35" s="79"/>
      <c r="K35" s="81">
        <f>I35+J35*12</f>
        <v>0</v>
      </c>
      <c r="L35" s="636">
        <f>SUM(K35:K36)</f>
        <v>0</v>
      </c>
    </row>
    <row r="36" spans="1:12" s="4" customFormat="1" ht="15" customHeight="1" thickBot="1" x14ac:dyDescent="0.2">
      <c r="A36" s="639"/>
      <c r="B36" s="634"/>
      <c r="C36" s="10" t="s">
        <v>321</v>
      </c>
      <c r="D36" s="11" t="s">
        <v>29</v>
      </c>
      <c r="E36" s="82"/>
      <c r="F36" s="82"/>
      <c r="G36" s="83">
        <f>E36+F36*12</f>
        <v>0</v>
      </c>
      <c r="H36" s="629"/>
      <c r="I36" s="82"/>
      <c r="J36" s="82"/>
      <c r="K36" s="84">
        <f>I36+J36*12</f>
        <v>0</v>
      </c>
      <c r="L36" s="637"/>
    </row>
    <row r="37" spans="1:12" s="4" customFormat="1" ht="15" customHeight="1" thickTop="1" thickBot="1" x14ac:dyDescent="0.2">
      <c r="A37" s="642" t="s">
        <v>0</v>
      </c>
      <c r="B37" s="643"/>
      <c r="C37" s="6" t="s">
        <v>26</v>
      </c>
      <c r="D37" s="86" t="s">
        <v>27</v>
      </c>
      <c r="E37" s="351">
        <f>SUMPRODUCT((MOD(ROW(E$7:E$36),2)=0)*E$7:E$36)</f>
        <v>0</v>
      </c>
      <c r="F37" s="351">
        <f>SUMPRODUCT((MOD(ROW(F$7:F$36),2)=0)*F$7:F$36)</f>
        <v>0</v>
      </c>
      <c r="G37" s="352">
        <f>SUMPRODUCT((MOD(ROW(G$7:G$36),2)=0)*G$7:G$36)</f>
        <v>0</v>
      </c>
      <c r="H37" s="635" t="s">
        <v>28</v>
      </c>
      <c r="I37" s="351">
        <f>SUMPRODUCT((MOD(ROW(I$7:I$36),2)=0)*I$7:I$36)</f>
        <v>0</v>
      </c>
      <c r="J37" s="351">
        <f>SUMPRODUCT((MOD(ROW(J$7:J$36),2)=0)*J$7:J$36)</f>
        <v>0</v>
      </c>
      <c r="K37" s="353">
        <f>SUMPRODUCT((MOD(ROW(K$7:K$36),2)=0)*K$7:K$36)</f>
        <v>0</v>
      </c>
      <c r="L37" s="636">
        <f>SUM(K37:K38)</f>
        <v>0</v>
      </c>
    </row>
    <row r="38" spans="1:12" s="4" customFormat="1" ht="15" customHeight="1" thickTop="1" thickBot="1" x14ac:dyDescent="0.2">
      <c r="A38" s="642"/>
      <c r="B38" s="643"/>
      <c r="C38" s="10" t="s">
        <v>196</v>
      </c>
      <c r="D38" s="87" t="s">
        <v>29</v>
      </c>
      <c r="E38" s="354">
        <f>SUMPRODUCT((MOD(ROW(E$7:E$36),2)=1)*E$7:E$36)</f>
        <v>0</v>
      </c>
      <c r="F38" s="88">
        <f>SUMPRODUCT((MOD(ROW(F$7:F$36),2)=1)*F$7:F$36)</f>
        <v>0</v>
      </c>
      <c r="G38" s="89">
        <f>SUMPRODUCT((MOD(ROW(G$7:G$36),2)=1)*G$7:G$36)</f>
        <v>0</v>
      </c>
      <c r="H38" s="629"/>
      <c r="I38" s="354">
        <f>SUMPRODUCT((MOD(ROW(I$7:I$36),2)=1)*I$7:I$36)</f>
        <v>0</v>
      </c>
      <c r="J38" s="354">
        <f>SUMPRODUCT((MOD(ROW(J$7:J$36),2)=1)*J$7:J$36)</f>
        <v>0</v>
      </c>
      <c r="K38" s="354">
        <f>SUMPRODUCT((MOD(ROW(K$7:K$36),2)=1)*K$7:K$36)</f>
        <v>0</v>
      </c>
      <c r="L38" s="637"/>
    </row>
    <row r="39" spans="1:12" ht="13.5" customHeight="1" thickTop="1" x14ac:dyDescent="0.15">
      <c r="A39" s="90"/>
    </row>
    <row r="40" spans="1:12" ht="13.5" customHeight="1" x14ac:dyDescent="0.15">
      <c r="A40" s="90"/>
    </row>
  </sheetData>
  <mergeCells count="77">
    <mergeCell ref="A37:B38"/>
    <mergeCell ref="H37:H38"/>
    <mergeCell ref="L37:L38"/>
    <mergeCell ref="A35:A36"/>
    <mergeCell ref="B35:B36"/>
    <mergeCell ref="H35:H36"/>
    <mergeCell ref="L35:L36"/>
    <mergeCell ref="A33:A34"/>
    <mergeCell ref="B33:B34"/>
    <mergeCell ref="H33:H34"/>
    <mergeCell ref="L33:L34"/>
    <mergeCell ref="A31:A32"/>
    <mergeCell ref="B31:B32"/>
    <mergeCell ref="H31:H32"/>
    <mergeCell ref="L31:L32"/>
    <mergeCell ref="A29:A30"/>
    <mergeCell ref="B29:B30"/>
    <mergeCell ref="H29:H30"/>
    <mergeCell ref="L29:L30"/>
    <mergeCell ref="A25:A26"/>
    <mergeCell ref="B25:B26"/>
    <mergeCell ref="H25:H26"/>
    <mergeCell ref="L25:L26"/>
    <mergeCell ref="A27:A28"/>
    <mergeCell ref="B27:B28"/>
    <mergeCell ref="H27:H28"/>
    <mergeCell ref="L27:L28"/>
    <mergeCell ref="A23:A24"/>
    <mergeCell ref="B23:B24"/>
    <mergeCell ref="H23:H24"/>
    <mergeCell ref="L23:L24"/>
    <mergeCell ref="A19:A20"/>
    <mergeCell ref="B19:B20"/>
    <mergeCell ref="H19:H20"/>
    <mergeCell ref="L19:L20"/>
    <mergeCell ref="A21:A22"/>
    <mergeCell ref="B21:B22"/>
    <mergeCell ref="H21:H22"/>
    <mergeCell ref="L21:L22"/>
    <mergeCell ref="A11:A12"/>
    <mergeCell ref="B11:B12"/>
    <mergeCell ref="H11:H12"/>
    <mergeCell ref="L11:L12"/>
    <mergeCell ref="A13:A14"/>
    <mergeCell ref="B13:B14"/>
    <mergeCell ref="H13:H14"/>
    <mergeCell ref="L13:L14"/>
    <mergeCell ref="A15:A16"/>
    <mergeCell ref="B15:B16"/>
    <mergeCell ref="H15:H16"/>
    <mergeCell ref="L15:L16"/>
    <mergeCell ref="A17:A18"/>
    <mergeCell ref="B17:B18"/>
    <mergeCell ref="H17:H18"/>
    <mergeCell ref="L17:L18"/>
    <mergeCell ref="A7:A8"/>
    <mergeCell ref="B7:B8"/>
    <mergeCell ref="H7:H8"/>
    <mergeCell ref="L7:L8"/>
    <mergeCell ref="A9:A10"/>
    <mergeCell ref="B9:B10"/>
    <mergeCell ref="H9:H10"/>
    <mergeCell ref="L9:L10"/>
    <mergeCell ref="I5:I6"/>
    <mergeCell ref="J5:J6"/>
    <mergeCell ref="K5:K6"/>
    <mergeCell ref="L5:L6"/>
    <mergeCell ref="A4:A6"/>
    <mergeCell ref="B4:B6"/>
    <mergeCell ref="C4:C6"/>
    <mergeCell ref="D4:G4"/>
    <mergeCell ref="H4:L4"/>
    <mergeCell ref="D5:D6"/>
    <mergeCell ref="E5:E6"/>
    <mergeCell ref="F5:F6"/>
    <mergeCell ref="G5:G6"/>
    <mergeCell ref="H5:H6"/>
  </mergeCells>
  <phoneticPr fontId="1"/>
  <pageMargins left="1.0629921259842521" right="0.19685039370078741" top="0.39370078740157483" bottom="0.78740157480314965" header="0.51181102362204722" footer="0.39370078740157483"/>
  <pageSetup paperSize="8" scale="76" orientation="portrait" r:id="rId1"/>
  <headerFooter alignWithMargins="0">
    <oddFooter>&amp;L注：エネルギー料金の計算に当たっては、基本料金の増加分も計上して下さい（12か月分)。
注：初年度のエネルギー料金は、所有権移転月に応じて要求水準書に示す標準提供条件を勘案し、適切に算出してください。</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5"/>
  <sheetViews>
    <sheetView showZeros="0" view="pageBreakPreview" zoomScale="130" zoomScaleNormal="100" zoomScaleSheetLayoutView="130" workbookViewId="0">
      <selection activeCell="C78" sqref="C78:F78"/>
    </sheetView>
  </sheetViews>
  <sheetFormatPr defaultColWidth="6.75" defaultRowHeight="13.5" customHeight="1" x14ac:dyDescent="0.15"/>
  <cols>
    <col min="1" max="1" width="12.125" style="4" customWidth="1"/>
    <col min="2" max="25" width="8.625" style="16" customWidth="1"/>
    <col min="26" max="16384" width="6.75" style="16"/>
  </cols>
  <sheetData>
    <row r="1" spans="1:25" ht="13.5" customHeight="1" x14ac:dyDescent="0.15">
      <c r="A1" s="1" t="s">
        <v>218</v>
      </c>
      <c r="E1" s="306" t="s">
        <v>188</v>
      </c>
      <c r="F1" s="91"/>
      <c r="H1" s="345" t="s">
        <v>189</v>
      </c>
      <c r="I1" s="644"/>
      <c r="J1" s="645"/>
      <c r="L1" s="92"/>
      <c r="M1" s="92"/>
      <c r="N1" s="93"/>
      <c r="Y1" s="94" t="s">
        <v>185</v>
      </c>
    </row>
    <row r="2" spans="1:25" ht="13.5" customHeight="1" thickBot="1" x14ac:dyDescent="0.2">
      <c r="A2" s="1" t="s">
        <v>271</v>
      </c>
      <c r="L2" s="78" t="s">
        <v>272</v>
      </c>
    </row>
    <row r="3" spans="1:25" ht="13.5" customHeight="1" thickTop="1" thickBot="1" x14ac:dyDescent="0.2">
      <c r="A3" s="95"/>
      <c r="B3" s="646" t="s">
        <v>30</v>
      </c>
      <c r="C3" s="647"/>
      <c r="D3" s="647"/>
      <c r="E3" s="647"/>
      <c r="F3" s="648"/>
      <c r="G3" s="646" t="s">
        <v>26</v>
      </c>
      <c r="H3" s="647"/>
      <c r="I3" s="647"/>
      <c r="J3" s="647"/>
      <c r="K3" s="647"/>
      <c r="L3" s="647"/>
      <c r="M3" s="647"/>
      <c r="N3" s="648"/>
      <c r="O3" s="649" t="s">
        <v>196</v>
      </c>
      <c r="P3" s="650"/>
      <c r="Q3" s="650"/>
      <c r="R3" s="651"/>
      <c r="S3" s="661" t="s">
        <v>31</v>
      </c>
    </row>
    <row r="4" spans="1:25" ht="13.5" customHeight="1" thickTop="1" x14ac:dyDescent="0.15">
      <c r="A4" s="96"/>
      <c r="B4" s="664" t="s">
        <v>197</v>
      </c>
      <c r="C4" s="665"/>
      <c r="D4" s="665" t="s">
        <v>32</v>
      </c>
      <c r="E4" s="668" t="s">
        <v>153</v>
      </c>
      <c r="F4" s="669"/>
      <c r="G4" s="668" t="s">
        <v>152</v>
      </c>
      <c r="H4" s="670"/>
      <c r="I4" s="670"/>
      <c r="J4" s="669"/>
      <c r="K4" s="668" t="s">
        <v>151</v>
      </c>
      <c r="L4" s="670"/>
      <c r="M4" s="670"/>
      <c r="N4" s="669"/>
      <c r="O4" s="668" t="s">
        <v>150</v>
      </c>
      <c r="P4" s="670"/>
      <c r="Q4" s="670"/>
      <c r="R4" s="669"/>
      <c r="S4" s="662"/>
    </row>
    <row r="5" spans="1:25" ht="13.5" customHeight="1" x14ac:dyDescent="0.15">
      <c r="A5" s="96"/>
      <c r="B5" s="666"/>
      <c r="C5" s="667"/>
      <c r="D5" s="667"/>
      <c r="E5" s="671" t="s">
        <v>149</v>
      </c>
      <c r="F5" s="672"/>
      <c r="G5" s="673" t="s">
        <v>198</v>
      </c>
      <c r="H5" s="674"/>
      <c r="I5" s="676" t="s">
        <v>147</v>
      </c>
      <c r="J5" s="677"/>
      <c r="K5" s="673" t="s">
        <v>199</v>
      </c>
      <c r="L5" s="674"/>
      <c r="M5" s="676" t="s">
        <v>147</v>
      </c>
      <c r="N5" s="677"/>
      <c r="O5" s="673" t="s">
        <v>148</v>
      </c>
      <c r="P5" s="674"/>
      <c r="Q5" s="676" t="s">
        <v>147</v>
      </c>
      <c r="R5" s="677"/>
      <c r="S5" s="662"/>
    </row>
    <row r="6" spans="1:25" ht="13.5" customHeight="1" x14ac:dyDescent="0.15">
      <c r="A6" s="96"/>
      <c r="B6" s="666"/>
      <c r="C6" s="667"/>
      <c r="D6" s="667"/>
      <c r="E6" s="668"/>
      <c r="F6" s="669"/>
      <c r="G6" s="668"/>
      <c r="H6" s="675"/>
      <c r="I6" s="678"/>
      <c r="J6" s="679"/>
      <c r="K6" s="668"/>
      <c r="L6" s="675"/>
      <c r="M6" s="678"/>
      <c r="N6" s="679"/>
      <c r="O6" s="668"/>
      <c r="P6" s="675"/>
      <c r="Q6" s="678"/>
      <c r="R6" s="679"/>
      <c r="S6" s="662"/>
    </row>
    <row r="7" spans="1:25" ht="13.5" customHeight="1" thickBot="1" x14ac:dyDescent="0.2">
      <c r="A7" s="97"/>
      <c r="B7" s="98" t="s">
        <v>33</v>
      </c>
      <c r="C7" s="99" t="s">
        <v>34</v>
      </c>
      <c r="D7" s="99" t="s">
        <v>35</v>
      </c>
      <c r="E7" s="98" t="s">
        <v>33</v>
      </c>
      <c r="F7" s="100" t="s">
        <v>34</v>
      </c>
      <c r="G7" s="338" t="s">
        <v>33</v>
      </c>
      <c r="H7" s="18" t="s">
        <v>34</v>
      </c>
      <c r="I7" s="18" t="s">
        <v>33</v>
      </c>
      <c r="J7" s="347" t="s">
        <v>34</v>
      </c>
      <c r="K7" s="338" t="s">
        <v>33</v>
      </c>
      <c r="L7" s="18" t="s">
        <v>34</v>
      </c>
      <c r="M7" s="18" t="s">
        <v>33</v>
      </c>
      <c r="N7" s="101" t="s">
        <v>34</v>
      </c>
      <c r="O7" s="338" t="s">
        <v>33</v>
      </c>
      <c r="P7" s="18" t="s">
        <v>34</v>
      </c>
      <c r="Q7" s="18" t="s">
        <v>33</v>
      </c>
      <c r="R7" s="347" t="s">
        <v>34</v>
      </c>
      <c r="S7" s="663"/>
    </row>
    <row r="8" spans="1:25" ht="13.5" customHeight="1" thickTop="1" x14ac:dyDescent="0.15">
      <c r="A8" s="102" t="s">
        <v>36</v>
      </c>
      <c r="B8" s="103"/>
      <c r="C8" s="104"/>
      <c r="D8" s="104"/>
      <c r="E8" s="103"/>
      <c r="F8" s="105"/>
      <c r="G8" s="103"/>
      <c r="H8" s="104"/>
      <c r="I8" s="104"/>
      <c r="J8" s="104"/>
      <c r="K8" s="103"/>
      <c r="L8" s="104"/>
      <c r="M8" s="104"/>
      <c r="N8" s="104"/>
      <c r="O8" s="103"/>
      <c r="P8" s="104"/>
      <c r="Q8" s="104"/>
      <c r="R8" s="104"/>
      <c r="S8" s="106"/>
    </row>
    <row r="9" spans="1:25" ht="13.5" customHeight="1" x14ac:dyDescent="0.15">
      <c r="A9" s="107"/>
      <c r="B9" s="108"/>
      <c r="C9" s="109"/>
      <c r="D9" s="110"/>
      <c r="E9" s="111">
        <f t="shared" ref="E9:E18" si="0">+B9*D9</f>
        <v>0</v>
      </c>
      <c r="F9" s="112">
        <f t="shared" ref="F9:F18" si="1">+C9*D9</f>
        <v>0</v>
      </c>
      <c r="G9" s="113"/>
      <c r="H9" s="114"/>
      <c r="I9" s="115">
        <f>+G9*$D9</f>
        <v>0</v>
      </c>
      <c r="J9" s="116">
        <f t="shared" ref="I9:J18" si="2">+H9*$D9</f>
        <v>0</v>
      </c>
      <c r="K9" s="117"/>
      <c r="L9" s="118"/>
      <c r="M9" s="119">
        <f t="shared" ref="M9:N18" si="3">+K9*$D9</f>
        <v>0</v>
      </c>
      <c r="N9" s="120">
        <f t="shared" si="3"/>
        <v>0</v>
      </c>
      <c r="O9" s="108"/>
      <c r="P9" s="121"/>
      <c r="Q9" s="122">
        <f t="shared" ref="Q9:R18" si="4">+O9*$D9</f>
        <v>0</v>
      </c>
      <c r="R9" s="112">
        <f t="shared" si="4"/>
        <v>0</v>
      </c>
      <c r="S9" s="123"/>
    </row>
    <row r="10" spans="1:25" ht="13.5" customHeight="1" x14ac:dyDescent="0.15">
      <c r="A10" s="107"/>
      <c r="B10" s="108"/>
      <c r="C10" s="109"/>
      <c r="D10" s="110"/>
      <c r="E10" s="111">
        <f t="shared" si="0"/>
        <v>0</v>
      </c>
      <c r="F10" s="112">
        <f t="shared" si="1"/>
        <v>0</v>
      </c>
      <c r="G10" s="113"/>
      <c r="H10" s="114"/>
      <c r="I10" s="115">
        <f t="shared" si="2"/>
        <v>0</v>
      </c>
      <c r="J10" s="116">
        <f t="shared" si="2"/>
        <v>0</v>
      </c>
      <c r="K10" s="117"/>
      <c r="L10" s="118"/>
      <c r="M10" s="119">
        <f t="shared" si="3"/>
        <v>0</v>
      </c>
      <c r="N10" s="120">
        <f t="shared" si="3"/>
        <v>0</v>
      </c>
      <c r="O10" s="108"/>
      <c r="P10" s="121"/>
      <c r="Q10" s="122">
        <f t="shared" si="4"/>
        <v>0</v>
      </c>
      <c r="R10" s="112">
        <f t="shared" si="4"/>
        <v>0</v>
      </c>
      <c r="S10" s="123"/>
    </row>
    <row r="11" spans="1:25" ht="13.5" customHeight="1" x14ac:dyDescent="0.15">
      <c r="A11" s="107"/>
      <c r="B11" s="108"/>
      <c r="C11" s="109"/>
      <c r="D11" s="110"/>
      <c r="E11" s="111">
        <f t="shared" si="0"/>
        <v>0</v>
      </c>
      <c r="F11" s="112">
        <f t="shared" si="1"/>
        <v>0</v>
      </c>
      <c r="G11" s="113"/>
      <c r="H11" s="114"/>
      <c r="I11" s="115">
        <f t="shared" si="2"/>
        <v>0</v>
      </c>
      <c r="J11" s="116">
        <f t="shared" si="2"/>
        <v>0</v>
      </c>
      <c r="K11" s="117"/>
      <c r="L11" s="118"/>
      <c r="M11" s="119">
        <f t="shared" si="3"/>
        <v>0</v>
      </c>
      <c r="N11" s="120">
        <f t="shared" si="3"/>
        <v>0</v>
      </c>
      <c r="O11" s="108"/>
      <c r="P11" s="121"/>
      <c r="Q11" s="122">
        <f t="shared" si="4"/>
        <v>0</v>
      </c>
      <c r="R11" s="112">
        <f t="shared" si="4"/>
        <v>0</v>
      </c>
      <c r="S11" s="123"/>
    </row>
    <row r="12" spans="1:25" ht="13.5" customHeight="1" x14ac:dyDescent="0.15">
      <c r="A12" s="107"/>
      <c r="B12" s="108"/>
      <c r="C12" s="109"/>
      <c r="D12" s="110"/>
      <c r="E12" s="111">
        <f t="shared" si="0"/>
        <v>0</v>
      </c>
      <c r="F12" s="112">
        <f t="shared" si="1"/>
        <v>0</v>
      </c>
      <c r="G12" s="113"/>
      <c r="H12" s="114"/>
      <c r="I12" s="115">
        <f t="shared" si="2"/>
        <v>0</v>
      </c>
      <c r="J12" s="116">
        <f t="shared" si="2"/>
        <v>0</v>
      </c>
      <c r="K12" s="117"/>
      <c r="L12" s="118"/>
      <c r="M12" s="119">
        <f t="shared" si="3"/>
        <v>0</v>
      </c>
      <c r="N12" s="120">
        <f t="shared" si="3"/>
        <v>0</v>
      </c>
      <c r="O12" s="108"/>
      <c r="P12" s="121"/>
      <c r="Q12" s="122">
        <f t="shared" si="4"/>
        <v>0</v>
      </c>
      <c r="R12" s="112">
        <f t="shared" si="4"/>
        <v>0</v>
      </c>
      <c r="S12" s="123"/>
    </row>
    <row r="13" spans="1:25" ht="13.5" customHeight="1" x14ac:dyDescent="0.15">
      <c r="A13" s="107"/>
      <c r="B13" s="108"/>
      <c r="C13" s="109"/>
      <c r="D13" s="110"/>
      <c r="E13" s="111">
        <f t="shared" si="0"/>
        <v>0</v>
      </c>
      <c r="F13" s="112">
        <f t="shared" si="1"/>
        <v>0</v>
      </c>
      <c r="G13" s="113"/>
      <c r="H13" s="114"/>
      <c r="I13" s="115">
        <f t="shared" si="2"/>
        <v>0</v>
      </c>
      <c r="J13" s="116">
        <f t="shared" si="2"/>
        <v>0</v>
      </c>
      <c r="K13" s="117"/>
      <c r="L13" s="118"/>
      <c r="M13" s="119">
        <f t="shared" si="3"/>
        <v>0</v>
      </c>
      <c r="N13" s="120">
        <f t="shared" si="3"/>
        <v>0</v>
      </c>
      <c r="O13" s="108"/>
      <c r="P13" s="121"/>
      <c r="Q13" s="122">
        <f t="shared" si="4"/>
        <v>0</v>
      </c>
      <c r="R13" s="112">
        <f t="shared" si="4"/>
        <v>0</v>
      </c>
      <c r="S13" s="123"/>
    </row>
    <row r="14" spans="1:25" ht="13.5" customHeight="1" x14ac:dyDescent="0.15">
      <c r="A14" s="107"/>
      <c r="B14" s="108"/>
      <c r="C14" s="109"/>
      <c r="D14" s="110"/>
      <c r="E14" s="111">
        <f t="shared" si="0"/>
        <v>0</v>
      </c>
      <c r="F14" s="112">
        <f t="shared" si="1"/>
        <v>0</v>
      </c>
      <c r="G14" s="113"/>
      <c r="H14" s="114"/>
      <c r="I14" s="115">
        <f t="shared" si="2"/>
        <v>0</v>
      </c>
      <c r="J14" s="116">
        <f t="shared" si="2"/>
        <v>0</v>
      </c>
      <c r="K14" s="117"/>
      <c r="L14" s="118"/>
      <c r="M14" s="119">
        <f t="shared" si="3"/>
        <v>0</v>
      </c>
      <c r="N14" s="120">
        <f t="shared" si="3"/>
        <v>0</v>
      </c>
      <c r="O14" s="108"/>
      <c r="P14" s="121"/>
      <c r="Q14" s="122">
        <f t="shared" si="4"/>
        <v>0</v>
      </c>
      <c r="R14" s="112">
        <f t="shared" si="4"/>
        <v>0</v>
      </c>
      <c r="S14" s="123"/>
    </row>
    <row r="15" spans="1:25" ht="13.5" customHeight="1" x14ac:dyDescent="0.15">
      <c r="A15" s="107"/>
      <c r="B15" s="108"/>
      <c r="C15" s="109"/>
      <c r="D15" s="110"/>
      <c r="E15" s="111">
        <f t="shared" si="0"/>
        <v>0</v>
      </c>
      <c r="F15" s="112">
        <f t="shared" si="1"/>
        <v>0</v>
      </c>
      <c r="G15" s="113"/>
      <c r="H15" s="114"/>
      <c r="I15" s="115">
        <f t="shared" si="2"/>
        <v>0</v>
      </c>
      <c r="J15" s="116">
        <f t="shared" si="2"/>
        <v>0</v>
      </c>
      <c r="K15" s="117"/>
      <c r="L15" s="118"/>
      <c r="M15" s="119">
        <f t="shared" si="3"/>
        <v>0</v>
      </c>
      <c r="N15" s="120">
        <f t="shared" si="3"/>
        <v>0</v>
      </c>
      <c r="O15" s="108"/>
      <c r="P15" s="121"/>
      <c r="Q15" s="122">
        <f t="shared" si="4"/>
        <v>0</v>
      </c>
      <c r="R15" s="112">
        <f t="shared" si="4"/>
        <v>0</v>
      </c>
      <c r="S15" s="124"/>
    </row>
    <row r="16" spans="1:25" ht="13.5" customHeight="1" x14ac:dyDescent="0.15">
      <c r="A16" s="107"/>
      <c r="B16" s="108"/>
      <c r="C16" s="109"/>
      <c r="D16" s="110"/>
      <c r="E16" s="111">
        <f t="shared" si="0"/>
        <v>0</v>
      </c>
      <c r="F16" s="112">
        <f t="shared" si="1"/>
        <v>0</v>
      </c>
      <c r="G16" s="113"/>
      <c r="H16" s="114"/>
      <c r="I16" s="115">
        <f t="shared" si="2"/>
        <v>0</v>
      </c>
      <c r="J16" s="116">
        <f t="shared" si="2"/>
        <v>0</v>
      </c>
      <c r="K16" s="117"/>
      <c r="L16" s="118"/>
      <c r="M16" s="119">
        <f t="shared" si="3"/>
        <v>0</v>
      </c>
      <c r="N16" s="120">
        <f t="shared" si="3"/>
        <v>0</v>
      </c>
      <c r="O16" s="108"/>
      <c r="P16" s="121"/>
      <c r="Q16" s="122">
        <f t="shared" si="4"/>
        <v>0</v>
      </c>
      <c r="R16" s="112">
        <f t="shared" si="4"/>
        <v>0</v>
      </c>
      <c r="S16" s="123"/>
    </row>
    <row r="17" spans="1:19" ht="13.5" customHeight="1" x14ac:dyDescent="0.15">
      <c r="A17" s="107"/>
      <c r="B17" s="108"/>
      <c r="C17" s="109"/>
      <c r="D17" s="110"/>
      <c r="E17" s="111">
        <f t="shared" si="0"/>
        <v>0</v>
      </c>
      <c r="F17" s="112">
        <f t="shared" si="1"/>
        <v>0</v>
      </c>
      <c r="G17" s="113"/>
      <c r="H17" s="114"/>
      <c r="I17" s="115">
        <f t="shared" si="2"/>
        <v>0</v>
      </c>
      <c r="J17" s="116">
        <f t="shared" si="2"/>
        <v>0</v>
      </c>
      <c r="K17" s="117"/>
      <c r="L17" s="118"/>
      <c r="M17" s="119">
        <f t="shared" si="3"/>
        <v>0</v>
      </c>
      <c r="N17" s="120">
        <f t="shared" si="3"/>
        <v>0</v>
      </c>
      <c r="O17" s="108"/>
      <c r="P17" s="121"/>
      <c r="Q17" s="122">
        <f t="shared" si="4"/>
        <v>0</v>
      </c>
      <c r="R17" s="112">
        <f t="shared" si="4"/>
        <v>0</v>
      </c>
      <c r="S17" s="123"/>
    </row>
    <row r="18" spans="1:19" ht="13.5" customHeight="1" x14ac:dyDescent="0.15">
      <c r="A18" s="107"/>
      <c r="B18" s="108"/>
      <c r="C18" s="109"/>
      <c r="D18" s="110"/>
      <c r="E18" s="111">
        <f t="shared" si="0"/>
        <v>0</v>
      </c>
      <c r="F18" s="112">
        <f t="shared" si="1"/>
        <v>0</v>
      </c>
      <c r="G18" s="113"/>
      <c r="H18" s="114"/>
      <c r="I18" s="115">
        <f t="shared" si="2"/>
        <v>0</v>
      </c>
      <c r="J18" s="116">
        <f t="shared" si="2"/>
        <v>0</v>
      </c>
      <c r="K18" s="117"/>
      <c r="L18" s="118"/>
      <c r="M18" s="119">
        <f t="shared" si="3"/>
        <v>0</v>
      </c>
      <c r="N18" s="120">
        <f t="shared" si="3"/>
        <v>0</v>
      </c>
      <c r="O18" s="108"/>
      <c r="P18" s="121"/>
      <c r="Q18" s="122">
        <f t="shared" si="4"/>
        <v>0</v>
      </c>
      <c r="R18" s="112">
        <f t="shared" si="4"/>
        <v>0</v>
      </c>
      <c r="S18" s="124"/>
    </row>
    <row r="19" spans="1:19" ht="13.5" customHeight="1" thickBot="1" x14ac:dyDescent="0.2">
      <c r="A19" s="125" t="s">
        <v>37</v>
      </c>
      <c r="B19" s="126"/>
      <c r="C19" s="127"/>
      <c r="D19" s="99">
        <f>SUM(D9:D18)</f>
        <v>0</v>
      </c>
      <c r="E19" s="128">
        <f>SUM(E9:E18)</f>
        <v>0</v>
      </c>
      <c r="F19" s="129">
        <f>SUM(F9:F18)</f>
        <v>0</v>
      </c>
      <c r="G19" s="126"/>
      <c r="H19" s="127"/>
      <c r="I19" s="130">
        <f>SUM(I9:I18)</f>
        <v>0</v>
      </c>
      <c r="J19" s="131">
        <f>SUM(J9:J18)</f>
        <v>0</v>
      </c>
      <c r="K19" s="132"/>
      <c r="L19" s="133"/>
      <c r="M19" s="134">
        <f>SUM(M9:M18)</f>
        <v>0</v>
      </c>
      <c r="N19" s="135">
        <f>SUM(N9:N18)</f>
        <v>0</v>
      </c>
      <c r="O19" s="136"/>
      <c r="P19" s="137"/>
      <c r="Q19" s="138">
        <f>SUM(Q9:Q18)</f>
        <v>0</v>
      </c>
      <c r="R19" s="129">
        <f>SUM(R9:R18)</f>
        <v>0</v>
      </c>
      <c r="S19" s="124"/>
    </row>
    <row r="20" spans="1:19" ht="13.5" customHeight="1" thickTop="1" x14ac:dyDescent="0.15">
      <c r="A20" s="139" t="s">
        <v>200</v>
      </c>
      <c r="B20" s="140"/>
      <c r="C20" s="141"/>
      <c r="D20" s="141"/>
      <c r="E20" s="140"/>
      <c r="F20" s="348"/>
      <c r="G20" s="103"/>
      <c r="H20" s="104"/>
      <c r="I20" s="104"/>
      <c r="J20" s="104"/>
      <c r="K20" s="142"/>
      <c r="L20" s="143"/>
      <c r="M20" s="143"/>
      <c r="N20" s="143"/>
      <c r="O20" s="103"/>
      <c r="P20" s="104"/>
      <c r="Q20" s="104"/>
      <c r="R20" s="104"/>
      <c r="S20" s="106"/>
    </row>
    <row r="21" spans="1:19" ht="13.5" customHeight="1" x14ac:dyDescent="0.15">
      <c r="A21" s="107"/>
      <c r="B21" s="108"/>
      <c r="C21" s="109"/>
      <c r="D21" s="110"/>
      <c r="E21" s="111">
        <f t="shared" ref="E21:E30" si="5">+B21*D21</f>
        <v>0</v>
      </c>
      <c r="F21" s="112">
        <f t="shared" ref="F21:F30" si="6">+C21*D21</f>
        <v>0</v>
      </c>
      <c r="G21" s="117"/>
      <c r="H21" s="144"/>
      <c r="I21" s="119">
        <f t="shared" ref="I21:I30" si="7">+D21*G21</f>
        <v>0</v>
      </c>
      <c r="J21" s="120">
        <f t="shared" ref="J21:J30" si="8">+D21*H21</f>
        <v>0</v>
      </c>
      <c r="K21" s="117"/>
      <c r="L21" s="144"/>
      <c r="M21" s="119">
        <f t="shared" ref="M21:N30" si="9">+K21*$D21</f>
        <v>0</v>
      </c>
      <c r="N21" s="120">
        <f t="shared" si="9"/>
        <v>0</v>
      </c>
      <c r="O21" s="145"/>
      <c r="P21" s="146"/>
      <c r="Q21" s="147"/>
      <c r="R21" s="148"/>
      <c r="S21" s="344"/>
    </row>
    <row r="22" spans="1:19" ht="13.5" customHeight="1" x14ac:dyDescent="0.15">
      <c r="A22" s="107"/>
      <c r="B22" s="108"/>
      <c r="C22" s="109"/>
      <c r="D22" s="110"/>
      <c r="E22" s="111">
        <f t="shared" si="5"/>
        <v>0</v>
      </c>
      <c r="F22" s="112">
        <f t="shared" si="6"/>
        <v>0</v>
      </c>
      <c r="G22" s="117"/>
      <c r="H22" s="144"/>
      <c r="I22" s="119">
        <f t="shared" si="7"/>
        <v>0</v>
      </c>
      <c r="J22" s="120">
        <f t="shared" si="8"/>
        <v>0</v>
      </c>
      <c r="K22" s="117"/>
      <c r="L22" s="144"/>
      <c r="M22" s="119">
        <f t="shared" si="9"/>
        <v>0</v>
      </c>
      <c r="N22" s="120">
        <f t="shared" si="9"/>
        <v>0</v>
      </c>
      <c r="O22" s="145"/>
      <c r="P22" s="146"/>
      <c r="Q22" s="147"/>
      <c r="R22" s="148"/>
      <c r="S22" s="344"/>
    </row>
    <row r="23" spans="1:19" ht="13.5" customHeight="1" x14ac:dyDescent="0.15">
      <c r="A23" s="107"/>
      <c r="B23" s="108"/>
      <c r="C23" s="109"/>
      <c r="D23" s="110"/>
      <c r="E23" s="111">
        <f t="shared" si="5"/>
        <v>0</v>
      </c>
      <c r="F23" s="112">
        <f t="shared" si="6"/>
        <v>0</v>
      </c>
      <c r="G23" s="117"/>
      <c r="H23" s="144"/>
      <c r="I23" s="119">
        <f t="shared" si="7"/>
        <v>0</v>
      </c>
      <c r="J23" s="120">
        <f t="shared" si="8"/>
        <v>0</v>
      </c>
      <c r="K23" s="117"/>
      <c r="L23" s="144"/>
      <c r="M23" s="119">
        <f t="shared" si="9"/>
        <v>0</v>
      </c>
      <c r="N23" s="120">
        <f t="shared" si="9"/>
        <v>0</v>
      </c>
      <c r="O23" s="145"/>
      <c r="P23" s="146"/>
      <c r="Q23" s="147"/>
      <c r="R23" s="148"/>
      <c r="S23" s="344"/>
    </row>
    <row r="24" spans="1:19" ht="13.5" customHeight="1" x14ac:dyDescent="0.15">
      <c r="A24" s="107"/>
      <c r="B24" s="108"/>
      <c r="C24" s="109"/>
      <c r="D24" s="110"/>
      <c r="E24" s="111">
        <f t="shared" si="5"/>
        <v>0</v>
      </c>
      <c r="F24" s="112">
        <f t="shared" si="6"/>
        <v>0</v>
      </c>
      <c r="G24" s="117"/>
      <c r="H24" s="144"/>
      <c r="I24" s="119">
        <f t="shared" si="7"/>
        <v>0</v>
      </c>
      <c r="J24" s="120">
        <f t="shared" si="8"/>
        <v>0</v>
      </c>
      <c r="K24" s="117"/>
      <c r="L24" s="144"/>
      <c r="M24" s="119">
        <f t="shared" si="9"/>
        <v>0</v>
      </c>
      <c r="N24" s="120">
        <f t="shared" si="9"/>
        <v>0</v>
      </c>
      <c r="O24" s="145"/>
      <c r="P24" s="146"/>
      <c r="Q24" s="147"/>
      <c r="R24" s="148"/>
      <c r="S24" s="344"/>
    </row>
    <row r="25" spans="1:19" ht="13.5" customHeight="1" x14ac:dyDescent="0.15">
      <c r="A25" s="107"/>
      <c r="B25" s="108"/>
      <c r="C25" s="109"/>
      <c r="D25" s="110"/>
      <c r="E25" s="111">
        <f t="shared" si="5"/>
        <v>0</v>
      </c>
      <c r="F25" s="112">
        <f t="shared" si="6"/>
        <v>0</v>
      </c>
      <c r="G25" s="117"/>
      <c r="H25" s="144"/>
      <c r="I25" s="119">
        <f t="shared" si="7"/>
        <v>0</v>
      </c>
      <c r="J25" s="120">
        <f t="shared" si="8"/>
        <v>0</v>
      </c>
      <c r="K25" s="117"/>
      <c r="L25" s="144"/>
      <c r="M25" s="119">
        <f t="shared" si="9"/>
        <v>0</v>
      </c>
      <c r="N25" s="120">
        <f t="shared" si="9"/>
        <v>0</v>
      </c>
      <c r="O25" s="145"/>
      <c r="P25" s="146"/>
      <c r="Q25" s="147"/>
      <c r="R25" s="148"/>
      <c r="S25" s="344"/>
    </row>
    <row r="26" spans="1:19" ht="13.5" customHeight="1" x14ac:dyDescent="0.15">
      <c r="A26" s="107"/>
      <c r="B26" s="108"/>
      <c r="C26" s="109"/>
      <c r="D26" s="110"/>
      <c r="E26" s="111">
        <f t="shared" si="5"/>
        <v>0</v>
      </c>
      <c r="F26" s="112">
        <f t="shared" si="6"/>
        <v>0</v>
      </c>
      <c r="G26" s="117"/>
      <c r="H26" s="144"/>
      <c r="I26" s="119">
        <f t="shared" si="7"/>
        <v>0</v>
      </c>
      <c r="J26" s="120">
        <f t="shared" si="8"/>
        <v>0</v>
      </c>
      <c r="K26" s="117"/>
      <c r="L26" s="144"/>
      <c r="M26" s="119">
        <f t="shared" si="9"/>
        <v>0</v>
      </c>
      <c r="N26" s="120">
        <f t="shared" si="9"/>
        <v>0</v>
      </c>
      <c r="O26" s="145"/>
      <c r="P26" s="146"/>
      <c r="Q26" s="147"/>
      <c r="R26" s="148"/>
      <c r="S26" s="344"/>
    </row>
    <row r="27" spans="1:19" ht="13.5" customHeight="1" x14ac:dyDescent="0.15">
      <c r="A27" s="107"/>
      <c r="B27" s="108"/>
      <c r="C27" s="109"/>
      <c r="D27" s="110"/>
      <c r="E27" s="111">
        <f t="shared" si="5"/>
        <v>0</v>
      </c>
      <c r="F27" s="112">
        <f t="shared" si="6"/>
        <v>0</v>
      </c>
      <c r="G27" s="117"/>
      <c r="H27" s="144"/>
      <c r="I27" s="119">
        <f t="shared" si="7"/>
        <v>0</v>
      </c>
      <c r="J27" s="120">
        <f t="shared" si="8"/>
        <v>0</v>
      </c>
      <c r="K27" s="117"/>
      <c r="L27" s="144"/>
      <c r="M27" s="119">
        <f t="shared" si="9"/>
        <v>0</v>
      </c>
      <c r="N27" s="120">
        <f t="shared" si="9"/>
        <v>0</v>
      </c>
      <c r="O27" s="145"/>
      <c r="P27" s="146"/>
      <c r="Q27" s="147"/>
      <c r="R27" s="148"/>
      <c r="S27" s="344"/>
    </row>
    <row r="28" spans="1:19" ht="13.5" customHeight="1" x14ac:dyDescent="0.15">
      <c r="A28" s="107"/>
      <c r="B28" s="108"/>
      <c r="C28" s="109"/>
      <c r="D28" s="110"/>
      <c r="E28" s="111">
        <f t="shared" si="5"/>
        <v>0</v>
      </c>
      <c r="F28" s="112">
        <f t="shared" si="6"/>
        <v>0</v>
      </c>
      <c r="G28" s="117"/>
      <c r="H28" s="144"/>
      <c r="I28" s="119">
        <f t="shared" si="7"/>
        <v>0</v>
      </c>
      <c r="J28" s="120">
        <f t="shared" si="8"/>
        <v>0</v>
      </c>
      <c r="K28" s="117"/>
      <c r="L28" s="144"/>
      <c r="M28" s="119">
        <f t="shared" si="9"/>
        <v>0</v>
      </c>
      <c r="N28" s="120">
        <f t="shared" si="9"/>
        <v>0</v>
      </c>
      <c r="O28" s="145"/>
      <c r="P28" s="146"/>
      <c r="Q28" s="147"/>
      <c r="R28" s="148"/>
      <c r="S28" s="344"/>
    </row>
    <row r="29" spans="1:19" ht="13.5" customHeight="1" x14ac:dyDescent="0.15">
      <c r="A29" s="107"/>
      <c r="B29" s="108"/>
      <c r="C29" s="109"/>
      <c r="D29" s="110"/>
      <c r="E29" s="111">
        <f t="shared" si="5"/>
        <v>0</v>
      </c>
      <c r="F29" s="112">
        <f t="shared" si="6"/>
        <v>0</v>
      </c>
      <c r="G29" s="117"/>
      <c r="H29" s="144"/>
      <c r="I29" s="119">
        <f t="shared" si="7"/>
        <v>0</v>
      </c>
      <c r="J29" s="120">
        <f t="shared" si="8"/>
        <v>0</v>
      </c>
      <c r="K29" s="117"/>
      <c r="L29" s="144"/>
      <c r="M29" s="119">
        <f t="shared" si="9"/>
        <v>0</v>
      </c>
      <c r="N29" s="120">
        <f t="shared" si="9"/>
        <v>0</v>
      </c>
      <c r="O29" s="145"/>
      <c r="P29" s="146"/>
      <c r="Q29" s="147"/>
      <c r="R29" s="148"/>
      <c r="S29" s="344"/>
    </row>
    <row r="30" spans="1:19" ht="13.5" customHeight="1" x14ac:dyDescent="0.15">
      <c r="A30" s="107"/>
      <c r="B30" s="108"/>
      <c r="C30" s="109"/>
      <c r="D30" s="110"/>
      <c r="E30" s="111">
        <f t="shared" si="5"/>
        <v>0</v>
      </c>
      <c r="F30" s="112">
        <f t="shared" si="6"/>
        <v>0</v>
      </c>
      <c r="G30" s="117"/>
      <c r="H30" s="144"/>
      <c r="I30" s="119">
        <f t="shared" si="7"/>
        <v>0</v>
      </c>
      <c r="J30" s="120">
        <f t="shared" si="8"/>
        <v>0</v>
      </c>
      <c r="K30" s="117"/>
      <c r="L30" s="144"/>
      <c r="M30" s="119">
        <f t="shared" si="9"/>
        <v>0</v>
      </c>
      <c r="N30" s="120">
        <f t="shared" si="9"/>
        <v>0</v>
      </c>
      <c r="O30" s="145"/>
      <c r="P30" s="146"/>
      <c r="Q30" s="147"/>
      <c r="R30" s="148"/>
      <c r="S30" s="149"/>
    </row>
    <row r="31" spans="1:19" ht="13.5" customHeight="1" thickBot="1" x14ac:dyDescent="0.2">
      <c r="A31" s="125" t="s">
        <v>38</v>
      </c>
      <c r="B31" s="126"/>
      <c r="C31" s="127"/>
      <c r="D31" s="99">
        <f>SUM(D21:D30)</f>
        <v>0</v>
      </c>
      <c r="E31" s="128">
        <f>SUM(E21:E30)</f>
        <v>0</v>
      </c>
      <c r="F31" s="129">
        <f>SUM(F21:F30)</f>
        <v>0</v>
      </c>
      <c r="G31" s="132"/>
      <c r="H31" s="150"/>
      <c r="I31" s="134">
        <f>SUM(I21:I30)</f>
        <v>0</v>
      </c>
      <c r="J31" s="135">
        <f>SUM(J21:J30)</f>
        <v>0</v>
      </c>
      <c r="K31" s="132"/>
      <c r="L31" s="150"/>
      <c r="M31" s="134">
        <f>SUM(M21:M30)</f>
        <v>0</v>
      </c>
      <c r="N31" s="135">
        <f>SUM(N21:N30)</f>
        <v>0</v>
      </c>
      <c r="O31" s="151"/>
      <c r="P31" s="152"/>
      <c r="Q31" s="153"/>
      <c r="R31" s="154"/>
      <c r="S31" s="155"/>
    </row>
    <row r="32" spans="1:19" ht="13.5" customHeight="1" thickTop="1" thickBot="1" x14ac:dyDescent="0.2">
      <c r="A32" s="156" t="s">
        <v>0</v>
      </c>
      <c r="B32" s="157"/>
      <c r="C32" s="158"/>
      <c r="D32" s="159"/>
      <c r="E32" s="157"/>
      <c r="F32" s="160"/>
      <c r="G32" s="157"/>
      <c r="H32" s="158"/>
      <c r="I32" s="161">
        <f>+I19+I31</f>
        <v>0</v>
      </c>
      <c r="J32" s="161">
        <f>+J19+J31</f>
        <v>0</v>
      </c>
      <c r="K32" s="162"/>
      <c r="L32" s="163"/>
      <c r="M32" s="161">
        <f>+M19+M31</f>
        <v>0</v>
      </c>
      <c r="N32" s="161">
        <f>+N19+N31</f>
        <v>0</v>
      </c>
      <c r="O32" s="157"/>
      <c r="P32" s="158"/>
      <c r="Q32" s="164">
        <f>+Q19</f>
        <v>0</v>
      </c>
      <c r="R32" s="165">
        <f>+R19</f>
        <v>0</v>
      </c>
      <c r="S32" s="166"/>
    </row>
    <row r="33" spans="1:25" ht="13.5" customHeight="1" thickTop="1" thickBot="1" x14ac:dyDescent="0.2">
      <c r="A33" s="97" t="s">
        <v>39</v>
      </c>
      <c r="B33" s="167">
        <f>MAX(I32:J32)</f>
        <v>0</v>
      </c>
      <c r="C33" s="168" t="s">
        <v>40</v>
      </c>
      <c r="D33" s="329"/>
      <c r="E33" s="169" t="s">
        <v>300</v>
      </c>
      <c r="F33" s="329"/>
      <c r="G33" s="329"/>
      <c r="H33" s="329"/>
      <c r="I33" s="329"/>
      <c r="J33" s="329"/>
      <c r="K33" s="329"/>
      <c r="L33" s="329"/>
      <c r="M33" s="170"/>
      <c r="N33" s="170"/>
      <c r="O33" s="170"/>
      <c r="P33" s="170"/>
      <c r="Q33" s="329"/>
      <c r="R33" s="329"/>
      <c r="S33" s="330"/>
    </row>
    <row r="34" spans="1:25" ht="13.5" customHeight="1" thickTop="1" x14ac:dyDescent="0.15">
      <c r="A34" s="171" t="s">
        <v>145</v>
      </c>
      <c r="B34" s="172"/>
      <c r="C34" s="173"/>
      <c r="E34" s="78"/>
    </row>
    <row r="35" spans="1:25" ht="13.5" customHeight="1" x14ac:dyDescent="0.15">
      <c r="A35" s="171" t="s">
        <v>201</v>
      </c>
      <c r="B35" s="172"/>
      <c r="C35" s="173"/>
      <c r="E35" s="78"/>
    </row>
    <row r="36" spans="1:25" ht="13.5" customHeight="1" x14ac:dyDescent="0.15">
      <c r="A36" s="171" t="s">
        <v>202</v>
      </c>
      <c r="B36" s="172"/>
      <c r="C36" s="173"/>
      <c r="E36" s="78"/>
    </row>
    <row r="37" spans="1:25" ht="7.5" customHeight="1" x14ac:dyDescent="0.15">
      <c r="A37" s="171"/>
      <c r="B37" s="172"/>
      <c r="C37" s="173"/>
      <c r="E37" s="78"/>
    </row>
    <row r="38" spans="1:25" ht="13.5" customHeight="1" thickBot="1" x14ac:dyDescent="0.2">
      <c r="A38" s="4" t="s">
        <v>41</v>
      </c>
    </row>
    <row r="39" spans="1:25" ht="13.5" customHeight="1" thickTop="1" thickBot="1" x14ac:dyDescent="0.2">
      <c r="A39" s="174"/>
      <c r="B39" s="175"/>
      <c r="C39" s="176"/>
      <c r="D39" s="652" t="s">
        <v>144</v>
      </c>
      <c r="E39" s="652"/>
      <c r="F39" s="652"/>
      <c r="G39" s="653"/>
      <c r="H39" s="388" t="s">
        <v>143</v>
      </c>
      <c r="I39" s="389"/>
      <c r="J39" s="389"/>
      <c r="K39" s="390"/>
      <c r="L39" s="654" t="s">
        <v>132</v>
      </c>
      <c r="M39" s="680"/>
      <c r="N39" s="680"/>
      <c r="O39" s="655"/>
      <c r="P39" s="654" t="s">
        <v>25</v>
      </c>
      <c r="Q39" s="655"/>
      <c r="R39" s="174" t="s">
        <v>31</v>
      </c>
      <c r="S39" s="175"/>
      <c r="T39" s="176"/>
      <c r="V39" s="4" t="s">
        <v>58</v>
      </c>
    </row>
    <row r="40" spans="1:25" ht="13.5" customHeight="1" thickBot="1" x14ac:dyDescent="0.2">
      <c r="A40" s="177"/>
      <c r="B40" s="178"/>
      <c r="C40" s="179"/>
      <c r="D40" s="180" t="s">
        <v>43</v>
      </c>
      <c r="E40" s="181" t="s">
        <v>44</v>
      </c>
      <c r="F40" s="181" t="s">
        <v>45</v>
      </c>
      <c r="G40" s="182" t="s">
        <v>46</v>
      </c>
      <c r="H40" s="181" t="s">
        <v>203</v>
      </c>
      <c r="I40" s="181" t="s">
        <v>47</v>
      </c>
      <c r="J40" s="181" t="s">
        <v>48</v>
      </c>
      <c r="K40" s="182" t="s">
        <v>49</v>
      </c>
      <c r="L40" s="183" t="s">
        <v>50</v>
      </c>
      <c r="M40" s="181" t="s">
        <v>51</v>
      </c>
      <c r="N40" s="181" t="s">
        <v>52</v>
      </c>
      <c r="O40" s="445" t="s">
        <v>408</v>
      </c>
      <c r="P40" s="656"/>
      <c r="Q40" s="657"/>
      <c r="R40" s="177"/>
      <c r="S40" s="178"/>
      <c r="T40" s="179"/>
      <c r="V40" s="658" t="s">
        <v>59</v>
      </c>
      <c r="W40" s="659"/>
      <c r="X40" s="660"/>
    </row>
    <row r="41" spans="1:25" ht="13.5" customHeight="1" thickTop="1" x14ac:dyDescent="0.15">
      <c r="A41" s="681" t="s">
        <v>142</v>
      </c>
      <c r="B41" s="184" t="s">
        <v>33</v>
      </c>
      <c r="C41" s="185" t="s">
        <v>301</v>
      </c>
      <c r="D41" s="682"/>
      <c r="E41" s="683"/>
      <c r="F41" s="683"/>
      <c r="G41" s="684"/>
      <c r="H41" s="186"/>
      <c r="I41" s="186"/>
      <c r="J41" s="186"/>
      <c r="K41" s="187"/>
      <c r="L41" s="188"/>
      <c r="M41" s="189"/>
      <c r="N41" s="189"/>
      <c r="O41" s="431"/>
      <c r="P41" s="190"/>
      <c r="Q41" s="191"/>
      <c r="R41" s="685" t="s">
        <v>225</v>
      </c>
      <c r="S41" s="686"/>
      <c r="T41" s="687"/>
      <c r="V41" s="688" t="s">
        <v>144</v>
      </c>
      <c r="W41" s="192" t="s">
        <v>42</v>
      </c>
      <c r="X41" s="193">
        <f>+P59+P62</f>
        <v>0</v>
      </c>
    </row>
    <row r="42" spans="1:25" ht="13.5" customHeight="1" x14ac:dyDescent="0.15">
      <c r="A42" s="664"/>
      <c r="B42" s="141" t="s">
        <v>34</v>
      </c>
      <c r="C42" s="194" t="s">
        <v>302</v>
      </c>
      <c r="D42" s="690"/>
      <c r="E42" s="691"/>
      <c r="F42" s="691"/>
      <c r="G42" s="692"/>
      <c r="H42" s="714"/>
      <c r="I42" s="715"/>
      <c r="J42" s="715"/>
      <c r="K42" s="716"/>
      <c r="L42" s="195"/>
      <c r="M42" s="196"/>
      <c r="N42" s="196"/>
      <c r="O42" s="432"/>
      <c r="P42" s="197"/>
      <c r="Q42" s="198"/>
      <c r="R42" s="693" t="s">
        <v>226</v>
      </c>
      <c r="S42" s="694"/>
      <c r="T42" s="695"/>
      <c r="V42" s="689"/>
      <c r="W42" s="696" t="s">
        <v>54</v>
      </c>
      <c r="X42" s="199">
        <f>+P60+P63-X44</f>
        <v>0</v>
      </c>
    </row>
    <row r="43" spans="1:25" ht="13.5" customHeight="1" x14ac:dyDescent="0.15">
      <c r="A43" s="699" t="s">
        <v>53</v>
      </c>
      <c r="B43" s="200" t="s">
        <v>141</v>
      </c>
      <c r="C43" s="201" t="s">
        <v>140</v>
      </c>
      <c r="D43" s="446">
        <v>20</v>
      </c>
      <c r="E43" s="447">
        <v>22</v>
      </c>
      <c r="F43" s="447">
        <v>21</v>
      </c>
      <c r="G43" s="448">
        <v>19</v>
      </c>
      <c r="H43" s="447">
        <v>20</v>
      </c>
      <c r="I43" s="447">
        <v>19</v>
      </c>
      <c r="J43" s="447">
        <v>18</v>
      </c>
      <c r="K43" s="448">
        <v>20</v>
      </c>
      <c r="L43" s="202"/>
      <c r="M43" s="203"/>
      <c r="N43" s="203"/>
      <c r="O43" s="433"/>
      <c r="P43" s="204"/>
      <c r="Q43" s="205"/>
      <c r="R43" s="206"/>
      <c r="S43" s="171"/>
      <c r="T43" s="207"/>
      <c r="V43" s="208" t="s">
        <v>143</v>
      </c>
      <c r="W43" s="697"/>
      <c r="X43" s="209">
        <f>+Q61+Q64</f>
        <v>0</v>
      </c>
    </row>
    <row r="44" spans="1:25" ht="13.5" customHeight="1" x14ac:dyDescent="0.15">
      <c r="A44" s="700"/>
      <c r="B44" s="210" t="s">
        <v>139</v>
      </c>
      <c r="C44" s="194" t="s">
        <v>138</v>
      </c>
      <c r="D44" s="702">
        <v>7</v>
      </c>
      <c r="E44" s="703"/>
      <c r="F44" s="703"/>
      <c r="G44" s="704"/>
      <c r="H44" s="702">
        <v>2</v>
      </c>
      <c r="I44" s="703"/>
      <c r="J44" s="703"/>
      <c r="K44" s="704"/>
      <c r="L44" s="202"/>
      <c r="M44" s="203"/>
      <c r="N44" s="203"/>
      <c r="O44" s="433"/>
      <c r="P44" s="204"/>
      <c r="Q44" s="205"/>
      <c r="R44" s="206"/>
      <c r="S44" s="171"/>
      <c r="T44" s="207"/>
      <c r="V44" s="211" t="s">
        <v>132</v>
      </c>
      <c r="W44" s="698"/>
      <c r="X44" s="212">
        <f>SUM(L60:N64)</f>
        <v>0</v>
      </c>
      <c r="Y44" s="213"/>
    </row>
    <row r="45" spans="1:25" ht="13.5" customHeight="1" thickBot="1" x14ac:dyDescent="0.2">
      <c r="A45" s="700"/>
      <c r="B45" s="705" t="s">
        <v>33</v>
      </c>
      <c r="C45" s="201" t="s">
        <v>42</v>
      </c>
      <c r="D45" s="391"/>
      <c r="E45" s="449">
        <f>+E43*$D$44</f>
        <v>154</v>
      </c>
      <c r="F45" s="449">
        <f>+F43*$D$44</f>
        <v>147</v>
      </c>
      <c r="G45" s="450">
        <f>+G43*$D$44</f>
        <v>133</v>
      </c>
      <c r="H45" s="392"/>
      <c r="I45" s="392"/>
      <c r="J45" s="392"/>
      <c r="K45" s="393"/>
      <c r="L45" s="214"/>
      <c r="M45" s="214"/>
      <c r="N45" s="214"/>
      <c r="O45" s="434"/>
      <c r="P45" s="215">
        <f>SUM(D45:O45)</f>
        <v>434</v>
      </c>
      <c r="Q45" s="707">
        <f>+SUM(P45:P46)</f>
        <v>574</v>
      </c>
      <c r="R45" s="216"/>
      <c r="S45" s="217"/>
      <c r="T45" s="201"/>
      <c r="V45" s="709" t="s">
        <v>25</v>
      </c>
      <c r="W45" s="710"/>
      <c r="X45" s="218">
        <f>+SUM(Q59:Q64)</f>
        <v>0</v>
      </c>
      <c r="Y45" s="213"/>
    </row>
    <row r="46" spans="1:25" ht="13.5" customHeight="1" thickTop="1" x14ac:dyDescent="0.15">
      <c r="A46" s="700"/>
      <c r="B46" s="706"/>
      <c r="C46" s="219" t="s">
        <v>54</v>
      </c>
      <c r="D46" s="451">
        <f>+D43*D44</f>
        <v>140</v>
      </c>
      <c r="E46" s="394"/>
      <c r="F46" s="394"/>
      <c r="G46" s="395"/>
      <c r="H46" s="394"/>
      <c r="I46" s="394"/>
      <c r="J46" s="394"/>
      <c r="K46" s="395"/>
      <c r="L46" s="220"/>
      <c r="M46" s="220"/>
      <c r="N46" s="220"/>
      <c r="O46" s="435"/>
      <c r="P46" s="221">
        <f>SUM(D46:O46)</f>
        <v>140</v>
      </c>
      <c r="Q46" s="708"/>
      <c r="R46" s="222"/>
      <c r="S46" s="223"/>
      <c r="T46" s="224"/>
      <c r="V46" s="711" t="s">
        <v>183</v>
      </c>
      <c r="W46" s="712"/>
      <c r="X46" s="713"/>
    </row>
    <row r="47" spans="1:25" ht="13.5" customHeight="1" x14ac:dyDescent="0.15">
      <c r="A47" s="701"/>
      <c r="B47" s="225" t="s">
        <v>34</v>
      </c>
      <c r="C47" s="348" t="s">
        <v>54</v>
      </c>
      <c r="D47" s="396"/>
      <c r="E47" s="397"/>
      <c r="F47" s="397"/>
      <c r="G47" s="398"/>
      <c r="H47" s="456">
        <f>+H43*H44</f>
        <v>40</v>
      </c>
      <c r="I47" s="456">
        <f>+I43*H44</f>
        <v>38</v>
      </c>
      <c r="J47" s="456">
        <f>+J43*H44</f>
        <v>36</v>
      </c>
      <c r="K47" s="457">
        <f>+K43*H44</f>
        <v>40</v>
      </c>
      <c r="L47" s="226"/>
      <c r="M47" s="227"/>
      <c r="N47" s="227"/>
      <c r="O47" s="436"/>
      <c r="P47" s="228"/>
      <c r="Q47" s="229">
        <f>+SUM(D47:O47)</f>
        <v>154</v>
      </c>
      <c r="R47" s="230"/>
      <c r="S47" s="231"/>
      <c r="T47" s="194"/>
      <c r="V47" s="688" t="s">
        <v>144</v>
      </c>
      <c r="W47" s="192" t="s">
        <v>42</v>
      </c>
      <c r="X47" s="193">
        <f>+P65</f>
        <v>0</v>
      </c>
    </row>
    <row r="48" spans="1:25" ht="13.5" customHeight="1" x14ac:dyDescent="0.15">
      <c r="A48" s="721" t="s">
        <v>55</v>
      </c>
      <c r="B48" s="722"/>
      <c r="C48" s="723"/>
      <c r="D48" s="452">
        <v>50</v>
      </c>
      <c r="E48" s="453">
        <v>50</v>
      </c>
      <c r="F48" s="453">
        <v>50</v>
      </c>
      <c r="G48" s="454">
        <v>50</v>
      </c>
      <c r="H48" s="453">
        <v>50</v>
      </c>
      <c r="I48" s="453">
        <v>50</v>
      </c>
      <c r="J48" s="453">
        <v>50</v>
      </c>
      <c r="K48" s="455">
        <v>50</v>
      </c>
      <c r="L48" s="232"/>
      <c r="M48" s="233"/>
      <c r="N48" s="233"/>
      <c r="O48" s="382"/>
      <c r="P48" s="341"/>
      <c r="Q48" s="342"/>
      <c r="R48" s="234"/>
      <c r="S48" s="235"/>
      <c r="T48" s="236"/>
      <c r="V48" s="689"/>
      <c r="W48" s="696" t="s">
        <v>54</v>
      </c>
      <c r="X48" s="199">
        <f>+P66</f>
        <v>0</v>
      </c>
    </row>
    <row r="49" spans="1:25" ht="13.5" customHeight="1" x14ac:dyDescent="0.15">
      <c r="A49" s="699" t="s">
        <v>56</v>
      </c>
      <c r="B49" s="705" t="s">
        <v>33</v>
      </c>
      <c r="C49" s="201" t="s">
        <v>42</v>
      </c>
      <c r="D49" s="391"/>
      <c r="E49" s="460">
        <f>+E45*E48/100</f>
        <v>77</v>
      </c>
      <c r="F49" s="460">
        <f>+F45*F48/100</f>
        <v>73.5</v>
      </c>
      <c r="G49" s="461">
        <f>+G45*G48/100</f>
        <v>66.5</v>
      </c>
      <c r="H49" s="392"/>
      <c r="I49" s="392"/>
      <c r="J49" s="392"/>
      <c r="K49" s="393"/>
      <c r="L49" s="214"/>
      <c r="M49" s="214"/>
      <c r="N49" s="214"/>
      <c r="O49" s="434"/>
      <c r="P49" s="215">
        <f>SUM(D49:O49)</f>
        <v>217</v>
      </c>
      <c r="Q49" s="707">
        <f>+SUM(P49:P50)</f>
        <v>287</v>
      </c>
      <c r="R49" s="216"/>
      <c r="S49" s="217"/>
      <c r="T49" s="201"/>
      <c r="V49" s="208" t="s">
        <v>143</v>
      </c>
      <c r="W49" s="698"/>
      <c r="X49" s="209">
        <f>+Q67</f>
        <v>0</v>
      </c>
    </row>
    <row r="50" spans="1:25" ht="13.5" customHeight="1" thickBot="1" x14ac:dyDescent="0.2">
      <c r="A50" s="724"/>
      <c r="B50" s="706"/>
      <c r="C50" s="219" t="s">
        <v>54</v>
      </c>
      <c r="D50" s="462">
        <f>+D48*D46/100</f>
        <v>70</v>
      </c>
      <c r="E50" s="394"/>
      <c r="F50" s="394"/>
      <c r="G50" s="395"/>
      <c r="H50" s="394"/>
      <c r="I50" s="394"/>
      <c r="J50" s="394"/>
      <c r="K50" s="395"/>
      <c r="L50" s="220"/>
      <c r="M50" s="220"/>
      <c r="N50" s="220"/>
      <c r="O50" s="435"/>
      <c r="P50" s="221">
        <f>SUM(D50:O50)</f>
        <v>70</v>
      </c>
      <c r="Q50" s="708"/>
      <c r="R50" s="222"/>
      <c r="S50" s="223"/>
      <c r="T50" s="224"/>
      <c r="V50" s="709" t="s">
        <v>25</v>
      </c>
      <c r="W50" s="710"/>
      <c r="X50" s="218">
        <f>SUM(X47:X49)</f>
        <v>0</v>
      </c>
    </row>
    <row r="51" spans="1:25" ht="13.5" customHeight="1" thickTop="1" thickBot="1" x14ac:dyDescent="0.2">
      <c r="A51" s="664"/>
      <c r="B51" s="225" t="s">
        <v>34</v>
      </c>
      <c r="C51" s="348" t="s">
        <v>54</v>
      </c>
      <c r="D51" s="396"/>
      <c r="E51" s="397"/>
      <c r="F51" s="397"/>
      <c r="G51" s="398"/>
      <c r="H51" s="458">
        <f>+H47*H48/100</f>
        <v>20</v>
      </c>
      <c r="I51" s="458">
        <f>+I47*I48/100</f>
        <v>19</v>
      </c>
      <c r="J51" s="458">
        <f>+J47*J48/100</f>
        <v>18</v>
      </c>
      <c r="K51" s="459">
        <f>+K47*K48/100</f>
        <v>20</v>
      </c>
      <c r="L51" s="226"/>
      <c r="M51" s="227"/>
      <c r="N51" s="227"/>
      <c r="O51" s="436"/>
      <c r="P51" s="228"/>
      <c r="Q51" s="229">
        <f>+SUM(D51:O51)</f>
        <v>77</v>
      </c>
      <c r="R51" s="230"/>
      <c r="S51" s="231"/>
      <c r="T51" s="194"/>
      <c r="V51" s="719" t="s">
        <v>146</v>
      </c>
      <c r="W51" s="725"/>
      <c r="X51" s="726"/>
    </row>
    <row r="52" spans="1:25" ht="13.5" customHeight="1" x14ac:dyDescent="0.15">
      <c r="A52" s="727" t="s">
        <v>57</v>
      </c>
      <c r="B52" s="705" t="s">
        <v>33</v>
      </c>
      <c r="C52" s="201" t="s">
        <v>42</v>
      </c>
      <c r="D52" s="391"/>
      <c r="E52" s="399">
        <f>+D41*E49</f>
        <v>0</v>
      </c>
      <c r="F52" s="399">
        <f>+D41*F49</f>
        <v>0</v>
      </c>
      <c r="G52" s="400">
        <f>+D41*G49</f>
        <v>0</v>
      </c>
      <c r="H52" s="392"/>
      <c r="I52" s="392"/>
      <c r="J52" s="392"/>
      <c r="K52" s="393"/>
      <c r="L52" s="214"/>
      <c r="M52" s="214"/>
      <c r="N52" s="214"/>
      <c r="O52" s="434"/>
      <c r="P52" s="215">
        <f>SUM(D52:N52)</f>
        <v>0</v>
      </c>
      <c r="Q52" s="707">
        <f>+SUM(P52:P53)</f>
        <v>0</v>
      </c>
      <c r="R52" s="216"/>
      <c r="S52" s="217"/>
      <c r="T52" s="201"/>
      <c r="V52" s="717" t="s">
        <v>144</v>
      </c>
      <c r="W52" s="718"/>
      <c r="X52" s="238">
        <f>+X41+X42+X47+X48</f>
        <v>0</v>
      </c>
    </row>
    <row r="53" spans="1:25" ht="13.5" customHeight="1" thickBot="1" x14ac:dyDescent="0.2">
      <c r="A53" s="666"/>
      <c r="B53" s="706"/>
      <c r="C53" s="219" t="s">
        <v>54</v>
      </c>
      <c r="D53" s="401">
        <f>+D41*D50</f>
        <v>0</v>
      </c>
      <c r="E53" s="394"/>
      <c r="F53" s="394"/>
      <c r="G53" s="395"/>
      <c r="H53" s="394"/>
      <c r="I53" s="394"/>
      <c r="J53" s="394"/>
      <c r="K53" s="395"/>
      <c r="L53" s="220"/>
      <c r="M53" s="220"/>
      <c r="N53" s="220"/>
      <c r="O53" s="435"/>
      <c r="P53" s="221">
        <f>SUM(D53:N53)</f>
        <v>0</v>
      </c>
      <c r="Q53" s="708"/>
      <c r="R53" s="222"/>
      <c r="S53" s="223"/>
      <c r="T53" s="224"/>
      <c r="V53" s="709" t="s">
        <v>143</v>
      </c>
      <c r="W53" s="710"/>
      <c r="X53" s="218">
        <f>+X43+X49</f>
        <v>0</v>
      </c>
    </row>
    <row r="54" spans="1:25" ht="13.5" customHeight="1" thickTop="1" thickBot="1" x14ac:dyDescent="0.2">
      <c r="A54" s="666"/>
      <c r="B54" s="239" t="s">
        <v>34</v>
      </c>
      <c r="C54" s="240" t="s">
        <v>54</v>
      </c>
      <c r="D54" s="404"/>
      <c r="E54" s="405"/>
      <c r="F54" s="405"/>
      <c r="G54" s="406"/>
      <c r="H54" s="407">
        <f>+H42*H51</f>
        <v>0</v>
      </c>
      <c r="I54" s="407">
        <f>+H42*I51</f>
        <v>0</v>
      </c>
      <c r="J54" s="407">
        <f>+H42*J51</f>
        <v>0</v>
      </c>
      <c r="K54" s="408">
        <f>+H42*K51</f>
        <v>0</v>
      </c>
      <c r="L54" s="226"/>
      <c r="M54" s="227"/>
      <c r="N54" s="227"/>
      <c r="O54" s="436"/>
      <c r="P54" s="228"/>
      <c r="Q54" s="241">
        <f>+SUM(D54:N54)</f>
        <v>0</v>
      </c>
      <c r="R54" s="230"/>
      <c r="S54" s="231"/>
      <c r="T54" s="194"/>
      <c r="V54" s="719" t="s">
        <v>25</v>
      </c>
      <c r="W54" s="720"/>
      <c r="X54" s="242">
        <f>SUM(X52:X53)</f>
        <v>0</v>
      </c>
      <c r="Y54" s="213"/>
    </row>
    <row r="55" spans="1:25" ht="13.5" customHeight="1" x14ac:dyDescent="0.15">
      <c r="A55" s="727" t="s">
        <v>60</v>
      </c>
      <c r="B55" s="728" t="s">
        <v>33</v>
      </c>
      <c r="C55" s="243" t="s">
        <v>42</v>
      </c>
      <c r="D55" s="391"/>
      <c r="E55" s="449">
        <f>31*24-E45</f>
        <v>590</v>
      </c>
      <c r="F55" s="449">
        <f>31*24-F45</f>
        <v>597</v>
      </c>
      <c r="G55" s="450">
        <f>30*24-G45</f>
        <v>587</v>
      </c>
      <c r="H55" s="392"/>
      <c r="I55" s="392"/>
      <c r="J55" s="392"/>
      <c r="K55" s="393"/>
      <c r="L55" s="244"/>
      <c r="M55" s="245"/>
      <c r="N55" s="245"/>
      <c r="O55" s="437"/>
      <c r="P55" s="246">
        <f>SUM(D55:O55)</f>
        <v>1774</v>
      </c>
      <c r="Q55" s="247"/>
      <c r="R55" s="248"/>
      <c r="S55" s="217"/>
      <c r="T55" s="201"/>
    </row>
    <row r="56" spans="1:25" ht="13.5" customHeight="1" x14ac:dyDescent="0.15">
      <c r="A56" s="666"/>
      <c r="B56" s="729"/>
      <c r="C56" s="219" t="s">
        <v>54</v>
      </c>
      <c r="D56" s="451">
        <f>30*24-D46</f>
        <v>580</v>
      </c>
      <c r="E56" s="394"/>
      <c r="F56" s="394"/>
      <c r="G56" s="395"/>
      <c r="H56" s="394"/>
      <c r="I56" s="394"/>
      <c r="J56" s="394"/>
      <c r="K56" s="395"/>
      <c r="L56" s="730">
        <f>30*24</f>
        <v>720</v>
      </c>
      <c r="M56" s="732">
        <f>31*24</f>
        <v>744</v>
      </c>
      <c r="N56" s="732">
        <f>31*24</f>
        <v>744</v>
      </c>
      <c r="O56" s="736">
        <f>30*24</f>
        <v>720</v>
      </c>
      <c r="P56" s="734">
        <f>SUM(D56:O57)</f>
        <v>6258</v>
      </c>
      <c r="Q56" s="249"/>
      <c r="R56" s="222"/>
      <c r="S56" s="223"/>
      <c r="T56" s="224"/>
    </row>
    <row r="57" spans="1:25" ht="13.5" customHeight="1" x14ac:dyDescent="0.15">
      <c r="A57" s="666"/>
      <c r="B57" s="225" t="s">
        <v>34</v>
      </c>
      <c r="C57" s="348" t="s">
        <v>54</v>
      </c>
      <c r="D57" s="396"/>
      <c r="E57" s="397"/>
      <c r="F57" s="397"/>
      <c r="G57" s="398"/>
      <c r="H57" s="456">
        <f>31*24-H47</f>
        <v>704</v>
      </c>
      <c r="I57" s="456">
        <f>31*24-I47</f>
        <v>706</v>
      </c>
      <c r="J57" s="456">
        <f>28*24-J47</f>
        <v>636</v>
      </c>
      <c r="K57" s="457">
        <f>31*24-K47</f>
        <v>704</v>
      </c>
      <c r="L57" s="731"/>
      <c r="M57" s="733"/>
      <c r="N57" s="733"/>
      <c r="O57" s="737"/>
      <c r="P57" s="735"/>
      <c r="Q57" s="250"/>
      <c r="R57" s="230"/>
      <c r="S57" s="231"/>
      <c r="T57" s="194"/>
    </row>
    <row r="58" spans="1:25" ht="13.5" customHeight="1" thickBot="1" x14ac:dyDescent="0.2">
      <c r="A58" s="738" t="s">
        <v>61</v>
      </c>
      <c r="B58" s="739"/>
      <c r="C58" s="348" t="s">
        <v>219</v>
      </c>
      <c r="D58" s="740">
        <f>IF(E19&gt;0,I19/E19,0)</f>
        <v>0</v>
      </c>
      <c r="E58" s="741"/>
      <c r="F58" s="741"/>
      <c r="G58" s="742"/>
      <c r="H58" s="750"/>
      <c r="I58" s="751"/>
      <c r="J58" s="751"/>
      <c r="K58" s="752"/>
      <c r="L58" s="251"/>
      <c r="M58" s="252"/>
      <c r="N58" s="252"/>
      <c r="O58" s="440"/>
      <c r="P58" s="197"/>
      <c r="Q58" s="198"/>
      <c r="R58" s="743"/>
      <c r="S58" s="744"/>
      <c r="T58" s="745"/>
      <c r="V58" s="4" t="s">
        <v>273</v>
      </c>
    </row>
    <row r="59" spans="1:25" ht="13.5" customHeight="1" x14ac:dyDescent="0.15">
      <c r="A59" s="699" t="s">
        <v>62</v>
      </c>
      <c r="B59" s="705" t="s">
        <v>33</v>
      </c>
      <c r="C59" s="201" t="s">
        <v>42</v>
      </c>
      <c r="D59" s="391"/>
      <c r="E59" s="409">
        <f>+E52*1000*$D$58+E55*$M$19</f>
        <v>0</v>
      </c>
      <c r="F59" s="409">
        <f>+F52*1000*$D$58+F55*$M$19</f>
        <v>0</v>
      </c>
      <c r="G59" s="410">
        <f>+G52*1000*$D$58+G55*$M$19</f>
        <v>0</v>
      </c>
      <c r="H59" s="392"/>
      <c r="I59" s="392"/>
      <c r="J59" s="392"/>
      <c r="K59" s="393"/>
      <c r="L59" s="253"/>
      <c r="M59" s="253"/>
      <c r="N59" s="253"/>
      <c r="O59" s="441"/>
      <c r="P59" s="254">
        <f>SUM(D59:N59)</f>
        <v>0</v>
      </c>
      <c r="Q59" s="746">
        <f>+SUM(P59:P60)</f>
        <v>0</v>
      </c>
      <c r="R59" s="248"/>
      <c r="S59" s="217"/>
      <c r="T59" s="201"/>
      <c r="V59" s="335" t="s">
        <v>144</v>
      </c>
      <c r="W59" s="336"/>
      <c r="X59" s="238">
        <f>+P69</f>
        <v>0</v>
      </c>
    </row>
    <row r="60" spans="1:25" ht="13.5" customHeight="1" thickBot="1" x14ac:dyDescent="0.2">
      <c r="A60" s="724"/>
      <c r="B60" s="706"/>
      <c r="C60" s="219" t="s">
        <v>54</v>
      </c>
      <c r="D60" s="411">
        <f>+D53*1000*$D$58+D56*M19</f>
        <v>0</v>
      </c>
      <c r="E60" s="394"/>
      <c r="F60" s="394"/>
      <c r="G60" s="395"/>
      <c r="H60" s="394"/>
      <c r="I60" s="394"/>
      <c r="J60" s="394"/>
      <c r="K60" s="395"/>
      <c r="L60" s="748">
        <f>+L56*$M$19</f>
        <v>0</v>
      </c>
      <c r="M60" s="696">
        <f>+M56*$M$19</f>
        <v>0</v>
      </c>
      <c r="N60" s="696">
        <f>+N56*$M$19</f>
        <v>0</v>
      </c>
      <c r="O60" s="93"/>
      <c r="P60" s="255">
        <f>SUM(D60:N60)</f>
        <v>0</v>
      </c>
      <c r="Q60" s="747"/>
      <c r="R60" s="222"/>
      <c r="S60" s="223"/>
      <c r="T60" s="224"/>
      <c r="V60" s="256" t="s">
        <v>143</v>
      </c>
      <c r="W60" s="257"/>
      <c r="X60" s="218">
        <f>+P70</f>
        <v>0</v>
      </c>
    </row>
    <row r="61" spans="1:25" ht="13.5" customHeight="1" thickTop="1" thickBot="1" x14ac:dyDescent="0.2">
      <c r="A61" s="664"/>
      <c r="B61" s="225" t="s">
        <v>34</v>
      </c>
      <c r="C61" s="348" t="s">
        <v>54</v>
      </c>
      <c r="D61" s="412"/>
      <c r="E61" s="397"/>
      <c r="F61" s="397"/>
      <c r="G61" s="398"/>
      <c r="H61" s="413">
        <f>+H54*1000*H58+H57*$N$19</f>
        <v>0</v>
      </c>
      <c r="I61" s="413">
        <f>+I54*1000*H58+I57*$N$19</f>
        <v>0</v>
      </c>
      <c r="J61" s="413">
        <f>+J54*1000*H58+J57*$N$19</f>
        <v>0</v>
      </c>
      <c r="K61" s="414">
        <f>+K54*1000*H58+K57*$N$19</f>
        <v>0</v>
      </c>
      <c r="L61" s="749"/>
      <c r="M61" s="698"/>
      <c r="N61" s="698"/>
      <c r="O61" s="442"/>
      <c r="P61" s="258"/>
      <c r="Q61" s="237">
        <f>+SUM(D61:K61)</f>
        <v>0</v>
      </c>
      <c r="R61" s="230"/>
      <c r="S61" s="231"/>
      <c r="T61" s="194"/>
      <c r="V61" s="753" t="s">
        <v>25</v>
      </c>
      <c r="W61" s="754"/>
      <c r="X61" s="242">
        <f>SUM(X59:X60)</f>
        <v>0</v>
      </c>
    </row>
    <row r="62" spans="1:25" ht="13.5" customHeight="1" x14ac:dyDescent="0.15">
      <c r="A62" s="699" t="s">
        <v>63</v>
      </c>
      <c r="B62" s="705" t="s">
        <v>33</v>
      </c>
      <c r="C62" s="201" t="s">
        <v>42</v>
      </c>
      <c r="D62" s="391"/>
      <c r="E62" s="399">
        <f>+E45*$I$31+E55*$M$31</f>
        <v>0</v>
      </c>
      <c r="F62" s="399">
        <f>+F45*$I$31+F55*$M$31</f>
        <v>0</v>
      </c>
      <c r="G62" s="400">
        <f>+G45*$I$31+G55*$M$31</f>
        <v>0</v>
      </c>
      <c r="H62" s="392"/>
      <c r="I62" s="392"/>
      <c r="J62" s="392"/>
      <c r="K62" s="393"/>
      <c r="L62" s="253"/>
      <c r="M62" s="253"/>
      <c r="N62" s="253"/>
      <c r="O62" s="441"/>
      <c r="P62" s="254">
        <f>SUM(D62:N62)</f>
        <v>0</v>
      </c>
      <c r="Q62" s="746">
        <f>+SUM(P62:P63)</f>
        <v>0</v>
      </c>
      <c r="R62" s="216"/>
      <c r="S62" s="217"/>
      <c r="T62" s="201"/>
    </row>
    <row r="63" spans="1:25" ht="13.5" customHeight="1" thickBot="1" x14ac:dyDescent="0.2">
      <c r="A63" s="724"/>
      <c r="B63" s="706"/>
      <c r="C63" s="219" t="s">
        <v>54</v>
      </c>
      <c r="D63" s="401">
        <f>+D46*$I$31+D56*$M$31</f>
        <v>0</v>
      </c>
      <c r="E63" s="394"/>
      <c r="F63" s="394"/>
      <c r="G63" s="395"/>
      <c r="H63" s="394"/>
      <c r="I63" s="394"/>
      <c r="J63" s="394"/>
      <c r="K63" s="395"/>
      <c r="L63" s="760">
        <f>+L56*$M$31</f>
        <v>0</v>
      </c>
      <c r="M63" s="761">
        <f>+M56*$M$31</f>
        <v>0</v>
      </c>
      <c r="N63" s="761">
        <f>+N56*$M$31</f>
        <v>0</v>
      </c>
      <c r="O63" s="438"/>
      <c r="P63" s="255">
        <f>SUM(D63:N63)</f>
        <v>0</v>
      </c>
      <c r="Q63" s="747"/>
      <c r="R63" s="222"/>
      <c r="S63" s="223"/>
      <c r="T63" s="224"/>
      <c r="V63" s="4" t="s">
        <v>274</v>
      </c>
      <c r="Y63" s="213"/>
    </row>
    <row r="64" spans="1:25" ht="13.5" customHeight="1" x14ac:dyDescent="0.15">
      <c r="A64" s="664"/>
      <c r="B64" s="225" t="s">
        <v>34</v>
      </c>
      <c r="C64" s="348" t="s">
        <v>54</v>
      </c>
      <c r="D64" s="415"/>
      <c r="E64" s="397"/>
      <c r="F64" s="397"/>
      <c r="G64" s="398"/>
      <c r="H64" s="402">
        <f>+H47*$J$31+H57*$N$31</f>
        <v>0</v>
      </c>
      <c r="I64" s="402">
        <f>+I47*$J$31+I57*$N$31</f>
        <v>0</v>
      </c>
      <c r="J64" s="402">
        <f>+J47*$J$31+J57*$N$31</f>
        <v>0</v>
      </c>
      <c r="K64" s="403">
        <f>+K47*$J$31+K57*$N$31</f>
        <v>0</v>
      </c>
      <c r="L64" s="731"/>
      <c r="M64" s="733"/>
      <c r="N64" s="733"/>
      <c r="O64" s="439"/>
      <c r="P64" s="258"/>
      <c r="Q64" s="237">
        <f>+SUM(D64:K64)</f>
        <v>0</v>
      </c>
      <c r="R64" s="230"/>
      <c r="S64" s="231"/>
      <c r="T64" s="194"/>
      <c r="V64" s="335" t="s">
        <v>144</v>
      </c>
      <c r="W64" s="336"/>
      <c r="X64" s="238">
        <f>+P72</f>
        <v>0</v>
      </c>
    </row>
    <row r="65" spans="1:24" ht="13.5" customHeight="1" thickBot="1" x14ac:dyDescent="0.2">
      <c r="A65" s="699" t="s">
        <v>204</v>
      </c>
      <c r="B65" s="705" t="s">
        <v>33</v>
      </c>
      <c r="C65" s="201" t="s">
        <v>42</v>
      </c>
      <c r="D65" s="391"/>
      <c r="E65" s="416"/>
      <c r="F65" s="416"/>
      <c r="G65" s="417"/>
      <c r="H65" s="392"/>
      <c r="I65" s="392"/>
      <c r="J65" s="392"/>
      <c r="K65" s="393"/>
      <c r="L65" s="253"/>
      <c r="M65" s="253"/>
      <c r="N65" s="253"/>
      <c r="O65" s="441"/>
      <c r="P65" s="254">
        <f>SUM(D65:N65)</f>
        <v>0</v>
      </c>
      <c r="Q65" s="746">
        <f>+SUM(P65:P66)</f>
        <v>0</v>
      </c>
      <c r="R65" s="768" t="s">
        <v>137</v>
      </c>
      <c r="S65" s="769"/>
      <c r="T65" s="770"/>
      <c r="V65" s="256" t="s">
        <v>143</v>
      </c>
      <c r="W65" s="257"/>
      <c r="X65" s="218">
        <f>+P73</f>
        <v>0</v>
      </c>
    </row>
    <row r="66" spans="1:24" ht="13.5" customHeight="1" thickTop="1" thickBot="1" x14ac:dyDescent="0.2">
      <c r="A66" s="724"/>
      <c r="B66" s="706"/>
      <c r="C66" s="219" t="s">
        <v>54</v>
      </c>
      <c r="D66" s="418"/>
      <c r="E66" s="394"/>
      <c r="F66" s="394"/>
      <c r="G66" s="395"/>
      <c r="H66" s="394"/>
      <c r="I66" s="394"/>
      <c r="J66" s="394"/>
      <c r="K66" s="395"/>
      <c r="L66" s="220"/>
      <c r="M66" s="220"/>
      <c r="N66" s="220"/>
      <c r="O66" s="435"/>
      <c r="P66" s="255">
        <f>SUM(D66:N66)</f>
        <v>0</v>
      </c>
      <c r="Q66" s="747"/>
      <c r="R66" s="222"/>
      <c r="S66" s="223"/>
      <c r="T66" s="224"/>
      <c r="V66" s="753" t="s">
        <v>25</v>
      </c>
      <c r="W66" s="754"/>
      <c r="X66" s="242">
        <f>SUM(X64:X65)</f>
        <v>0</v>
      </c>
    </row>
    <row r="67" spans="1:24" ht="13.5" customHeight="1" thickBot="1" x14ac:dyDescent="0.2">
      <c r="A67" s="773"/>
      <c r="B67" s="259" t="s">
        <v>34</v>
      </c>
      <c r="C67" s="19" t="s">
        <v>54</v>
      </c>
      <c r="D67" s="419"/>
      <c r="E67" s="420"/>
      <c r="F67" s="420"/>
      <c r="G67" s="421"/>
      <c r="H67" s="422"/>
      <c r="I67" s="422"/>
      <c r="J67" s="422"/>
      <c r="K67" s="423"/>
      <c r="L67" s="260"/>
      <c r="M67" s="261"/>
      <c r="N67" s="261"/>
      <c r="O67" s="443"/>
      <c r="P67" s="262"/>
      <c r="Q67" s="263">
        <f>+SUM(D67:N67)</f>
        <v>0</v>
      </c>
      <c r="R67" s="264"/>
      <c r="S67" s="265"/>
      <c r="T67" s="266"/>
    </row>
    <row r="68" spans="1:24" ht="13.5" customHeight="1" thickTop="1" x14ac:dyDescent="0.15">
      <c r="A68" s="755" t="s">
        <v>275</v>
      </c>
      <c r="B68" s="756"/>
      <c r="C68" s="348" t="s">
        <v>303</v>
      </c>
      <c r="D68" s="740">
        <f>IF(E16&gt;0,+Q16/E16*3.6/46,0)</f>
        <v>0</v>
      </c>
      <c r="E68" s="741"/>
      <c r="F68" s="741"/>
      <c r="G68" s="742"/>
      <c r="H68" s="774"/>
      <c r="I68" s="775"/>
      <c r="J68" s="775"/>
      <c r="K68" s="776"/>
      <c r="L68" s="267"/>
      <c r="M68" s="267"/>
      <c r="N68" s="267"/>
      <c r="O68" s="444"/>
      <c r="P68" s="197"/>
      <c r="Q68" s="198"/>
      <c r="R68" s="757"/>
      <c r="S68" s="758"/>
      <c r="T68" s="759"/>
    </row>
    <row r="69" spans="1:24" ht="13.5" customHeight="1" x14ac:dyDescent="0.15">
      <c r="A69" s="762" t="s">
        <v>276</v>
      </c>
      <c r="B69" s="763"/>
      <c r="C69" s="268" t="s">
        <v>136</v>
      </c>
      <c r="D69" s="409">
        <f>+D50*1000*$D$68</f>
        <v>0</v>
      </c>
      <c r="E69" s="409">
        <f>+E49*1000*$D$68</f>
        <v>0</v>
      </c>
      <c r="F69" s="409">
        <f>+F49*1000*$D$68</f>
        <v>0</v>
      </c>
      <c r="G69" s="410">
        <f>+G49*1000*$D$68</f>
        <v>0</v>
      </c>
      <c r="H69" s="424"/>
      <c r="I69" s="424"/>
      <c r="J69" s="424"/>
      <c r="K69" s="425"/>
      <c r="L69" s="220"/>
      <c r="M69" s="220"/>
      <c r="N69" s="220"/>
      <c r="O69" s="435"/>
      <c r="P69" s="766">
        <f>SUM(D69:N69)</f>
        <v>0</v>
      </c>
      <c r="Q69" s="767"/>
      <c r="R69" s="768" t="s">
        <v>135</v>
      </c>
      <c r="S69" s="769"/>
      <c r="T69" s="770"/>
    </row>
    <row r="70" spans="1:24" ht="13.5" customHeight="1" thickBot="1" x14ac:dyDescent="0.2">
      <c r="A70" s="764"/>
      <c r="B70" s="765"/>
      <c r="C70" s="19" t="s">
        <v>76</v>
      </c>
      <c r="D70" s="426"/>
      <c r="E70" s="427"/>
      <c r="F70" s="427"/>
      <c r="G70" s="428"/>
      <c r="H70" s="429">
        <f>+H51*1000*H68</f>
        <v>0</v>
      </c>
      <c r="I70" s="429">
        <f>+I51*1000*H68</f>
        <v>0</v>
      </c>
      <c r="J70" s="429">
        <f>+J51*1000*H68</f>
        <v>0</v>
      </c>
      <c r="K70" s="430">
        <f>+K51*1000*H68</f>
        <v>0</v>
      </c>
      <c r="L70" s="260"/>
      <c r="M70" s="261"/>
      <c r="N70" s="261"/>
      <c r="O70" s="443"/>
      <c r="P70" s="771">
        <f>SUM(D70:N70)</f>
        <v>0</v>
      </c>
      <c r="Q70" s="772"/>
      <c r="R70" s="264"/>
      <c r="S70" s="265"/>
      <c r="T70" s="266"/>
    </row>
    <row r="71" spans="1:24" ht="13.5" customHeight="1" thickTop="1" x14ac:dyDescent="0.15">
      <c r="A71" s="755" t="s">
        <v>277</v>
      </c>
      <c r="B71" s="756"/>
      <c r="C71" s="348" t="s">
        <v>304</v>
      </c>
      <c r="D71" s="740">
        <f>IF(E19&gt;0,+Q19/E19*3.6/46,0)</f>
        <v>0</v>
      </c>
      <c r="E71" s="741"/>
      <c r="F71" s="741"/>
      <c r="G71" s="742"/>
      <c r="H71" s="774"/>
      <c r="I71" s="775"/>
      <c r="J71" s="775"/>
      <c r="K71" s="776"/>
      <c r="L71" s="267"/>
      <c r="M71" s="267"/>
      <c r="N71" s="267"/>
      <c r="O71" s="444"/>
      <c r="P71" s="197"/>
      <c r="Q71" s="198"/>
      <c r="R71" s="757"/>
      <c r="S71" s="758"/>
      <c r="T71" s="759"/>
    </row>
    <row r="72" spans="1:24" ht="13.5" customHeight="1" x14ac:dyDescent="0.15">
      <c r="A72" s="762" t="s">
        <v>278</v>
      </c>
      <c r="B72" s="763"/>
      <c r="C72" s="268" t="s">
        <v>136</v>
      </c>
      <c r="D72" s="409">
        <f>+D53*1000*$D$71</f>
        <v>0</v>
      </c>
      <c r="E72" s="409">
        <f>+E52*1000*$D$71</f>
        <v>0</v>
      </c>
      <c r="F72" s="409">
        <f>+F52*1000*$D$71</f>
        <v>0</v>
      </c>
      <c r="G72" s="410">
        <f>+G52*1000*$D$71</f>
        <v>0</v>
      </c>
      <c r="H72" s="424"/>
      <c r="I72" s="424"/>
      <c r="J72" s="424"/>
      <c r="K72" s="425"/>
      <c r="L72" s="220"/>
      <c r="M72" s="220"/>
      <c r="N72" s="220"/>
      <c r="O72" s="435"/>
      <c r="P72" s="766">
        <f>SUM(D72:N72)</f>
        <v>0</v>
      </c>
      <c r="Q72" s="767"/>
      <c r="R72" s="768" t="s">
        <v>135</v>
      </c>
      <c r="S72" s="769"/>
      <c r="T72" s="770"/>
    </row>
    <row r="73" spans="1:24" ht="13.5" customHeight="1" thickBot="1" x14ac:dyDescent="0.2">
      <c r="A73" s="764"/>
      <c r="B73" s="765"/>
      <c r="C73" s="19" t="s">
        <v>76</v>
      </c>
      <c r="D73" s="426"/>
      <c r="E73" s="427"/>
      <c r="F73" s="427"/>
      <c r="G73" s="428"/>
      <c r="H73" s="429">
        <f>+H54*1000*H71</f>
        <v>0</v>
      </c>
      <c r="I73" s="429">
        <f>+I54*1000*H71</f>
        <v>0</v>
      </c>
      <c r="J73" s="429">
        <f>+J54*1000*H71</f>
        <v>0</v>
      </c>
      <c r="K73" s="430">
        <f>+K54*1000*H71</f>
        <v>0</v>
      </c>
      <c r="L73" s="260"/>
      <c r="M73" s="261"/>
      <c r="N73" s="261"/>
      <c r="O73" s="443"/>
      <c r="P73" s="771">
        <f>SUM(D73:N73)</f>
        <v>0</v>
      </c>
      <c r="Q73" s="772"/>
      <c r="R73" s="264"/>
      <c r="S73" s="265"/>
      <c r="T73" s="266"/>
    </row>
    <row r="74" spans="1:24" ht="13.5" customHeight="1" thickTop="1" x14ac:dyDescent="0.15">
      <c r="A74" s="16"/>
      <c r="D74" s="315"/>
      <c r="E74" s="315"/>
      <c r="F74" s="315"/>
      <c r="G74" s="315"/>
      <c r="H74" s="316"/>
      <c r="I74" s="316"/>
      <c r="J74" s="316"/>
      <c r="K74" s="316"/>
      <c r="L74" s="316"/>
      <c r="M74" s="317"/>
      <c r="N74" s="317"/>
      <c r="O74" s="317"/>
      <c r="P74" s="316"/>
      <c r="Q74" s="316"/>
    </row>
    <row r="75" spans="1:24" ht="13.5" customHeight="1" thickBot="1" x14ac:dyDescent="0.2">
      <c r="A75" s="4" t="s">
        <v>64</v>
      </c>
      <c r="D75" s="269"/>
      <c r="H75" s="4"/>
    </row>
    <row r="76" spans="1:24" ht="13.5" customHeight="1" x14ac:dyDescent="0.15">
      <c r="A76" s="658" t="s">
        <v>65</v>
      </c>
      <c r="B76" s="786"/>
      <c r="C76" s="787"/>
      <c r="D76" s="788"/>
      <c r="E76" s="788"/>
      <c r="F76" s="789"/>
      <c r="H76" s="4"/>
      <c r="I76" s="4"/>
      <c r="J76" s="4"/>
      <c r="K76" s="4"/>
      <c r="L76" s="270"/>
      <c r="M76" s="270"/>
      <c r="N76" s="270"/>
      <c r="O76" s="271"/>
      <c r="P76" s="271"/>
      <c r="Q76" s="271"/>
      <c r="R76" s="271"/>
      <c r="S76" s="4"/>
      <c r="T76" s="4"/>
      <c r="U76" s="4"/>
      <c r="V76" s="4"/>
      <c r="W76" s="4"/>
    </row>
    <row r="77" spans="1:24" ht="13.5" customHeight="1" x14ac:dyDescent="0.15">
      <c r="A77" s="777" t="s">
        <v>279</v>
      </c>
      <c r="B77" s="778"/>
      <c r="C77" s="644"/>
      <c r="D77" s="715"/>
      <c r="E77" s="715"/>
      <c r="F77" s="779"/>
      <c r="H77" s="4"/>
      <c r="I77" s="4"/>
      <c r="T77" s="272"/>
      <c r="U77" s="272"/>
      <c r="V77" s="272"/>
      <c r="W77" s="272"/>
    </row>
    <row r="78" spans="1:24" ht="13.5" customHeight="1" thickBot="1" x14ac:dyDescent="0.2">
      <c r="A78" s="780" t="s">
        <v>280</v>
      </c>
      <c r="B78" s="781"/>
      <c r="C78" s="782"/>
      <c r="D78" s="783"/>
      <c r="E78" s="783"/>
      <c r="F78" s="784"/>
      <c r="H78" s="4"/>
      <c r="I78" s="4"/>
      <c r="T78" s="272"/>
      <c r="U78" s="272"/>
      <c r="V78" s="272"/>
      <c r="W78" s="272"/>
    </row>
    <row r="79" spans="1:24" ht="13.5" customHeight="1" x14ac:dyDescent="0.15">
      <c r="A79" s="318"/>
      <c r="B79" s="318"/>
      <c r="H79" s="4"/>
      <c r="I79" s="4"/>
      <c r="T79" s="272"/>
      <c r="U79" s="272"/>
      <c r="V79" s="272"/>
      <c r="W79" s="272"/>
    </row>
    <row r="80" spans="1:24" ht="13.5" customHeight="1" thickBot="1" x14ac:dyDescent="0.2">
      <c r="A80" s="785" t="s">
        <v>66</v>
      </c>
      <c r="B80" s="785"/>
      <c r="C80" s="269" t="s">
        <v>134</v>
      </c>
      <c r="I80" s="173"/>
      <c r="V80" s="173"/>
    </row>
    <row r="81" spans="1:25" ht="13.5" customHeight="1" thickTop="1" thickBot="1" x14ac:dyDescent="0.2">
      <c r="A81" s="273" t="s">
        <v>67</v>
      </c>
      <c r="B81" s="274" t="s">
        <v>68</v>
      </c>
      <c r="C81" s="274"/>
      <c r="D81" s="275"/>
      <c r="E81" s="274" t="s">
        <v>69</v>
      </c>
      <c r="F81" s="274"/>
      <c r="G81" s="274"/>
      <c r="H81" s="274"/>
      <c r="I81" s="274"/>
      <c r="J81" s="274"/>
      <c r="K81" s="274"/>
      <c r="L81" s="274"/>
      <c r="M81" s="274"/>
      <c r="N81" s="274"/>
      <c r="O81" s="274"/>
      <c r="P81" s="274"/>
      <c r="Q81" s="274"/>
      <c r="R81" s="274"/>
      <c r="S81" s="274"/>
      <c r="T81" s="275"/>
      <c r="U81" s="646" t="s">
        <v>70</v>
      </c>
      <c r="V81" s="648"/>
      <c r="W81" s="646" t="s">
        <v>31</v>
      </c>
      <c r="X81" s="647"/>
      <c r="Y81" s="648"/>
    </row>
    <row r="82" spans="1:25" ht="13.5" customHeight="1" thickTop="1" x14ac:dyDescent="0.15">
      <c r="A82" s="801" t="s">
        <v>71</v>
      </c>
      <c r="B82" s="311" t="s">
        <v>72</v>
      </c>
      <c r="C82" s="104"/>
      <c r="D82" s="105"/>
      <c r="E82" s="319">
        <v>1809.26</v>
      </c>
      <c r="F82" s="320" t="s">
        <v>117</v>
      </c>
      <c r="G82" s="312">
        <f>+B33</f>
        <v>0</v>
      </c>
      <c r="H82" s="343" t="s">
        <v>305</v>
      </c>
      <c r="I82" s="321"/>
      <c r="J82" s="343" t="s">
        <v>306</v>
      </c>
      <c r="K82" s="343">
        <v>12</v>
      </c>
      <c r="L82" s="104" t="s">
        <v>118</v>
      </c>
      <c r="M82" s="321"/>
      <c r="N82" s="802"/>
      <c r="O82" s="802"/>
      <c r="P82" s="104"/>
      <c r="Q82" s="104"/>
      <c r="R82" s="104"/>
      <c r="S82" s="104"/>
      <c r="T82" s="105"/>
      <c r="U82" s="803">
        <f>E82*G82*K82</f>
        <v>0</v>
      </c>
      <c r="V82" s="804"/>
      <c r="W82" s="805" t="s">
        <v>133</v>
      </c>
      <c r="X82" s="806"/>
      <c r="Y82" s="807"/>
    </row>
    <row r="83" spans="1:25" ht="13.5" customHeight="1" x14ac:dyDescent="0.15">
      <c r="A83" s="796"/>
      <c r="B83" s="814" t="s">
        <v>73</v>
      </c>
      <c r="C83" s="816" t="s">
        <v>33</v>
      </c>
      <c r="D83" s="307" t="s">
        <v>42</v>
      </c>
      <c r="E83" s="308" t="s">
        <v>307</v>
      </c>
      <c r="F83" s="322">
        <v>15.84</v>
      </c>
      <c r="G83" s="309" t="s">
        <v>308</v>
      </c>
      <c r="H83" s="309">
        <v>-2.69</v>
      </c>
      <c r="I83" s="309" t="s">
        <v>308</v>
      </c>
      <c r="J83" s="309">
        <v>2.9</v>
      </c>
      <c r="K83" s="323" t="s">
        <v>119</v>
      </c>
      <c r="L83" s="310">
        <f>INT(+X41)</f>
        <v>0</v>
      </c>
      <c r="M83" s="309" t="s">
        <v>309</v>
      </c>
      <c r="N83" s="309"/>
      <c r="O83" s="309"/>
      <c r="P83" s="309"/>
      <c r="Q83" s="309"/>
      <c r="R83" s="309"/>
      <c r="S83" s="309"/>
      <c r="T83" s="219"/>
      <c r="U83" s="818">
        <f>+(F83+H83+J83)*L83</f>
        <v>0</v>
      </c>
      <c r="V83" s="819"/>
      <c r="W83" s="808"/>
      <c r="X83" s="809"/>
      <c r="Y83" s="810"/>
    </row>
    <row r="84" spans="1:25" ht="13.5" customHeight="1" x14ac:dyDescent="0.15">
      <c r="A84" s="796"/>
      <c r="B84" s="815"/>
      <c r="C84" s="817"/>
      <c r="D84" s="332" t="s">
        <v>74</v>
      </c>
      <c r="E84" s="276" t="s">
        <v>307</v>
      </c>
      <c r="F84" s="324">
        <v>14.86</v>
      </c>
      <c r="G84" s="223" t="s">
        <v>308</v>
      </c>
      <c r="H84" s="223">
        <v>-2.69</v>
      </c>
      <c r="I84" s="223" t="s">
        <v>308</v>
      </c>
      <c r="J84" s="223">
        <v>2.9</v>
      </c>
      <c r="K84" s="325" t="s">
        <v>119</v>
      </c>
      <c r="L84" s="277">
        <f>INT(+X42)</f>
        <v>0</v>
      </c>
      <c r="M84" s="223" t="s">
        <v>310</v>
      </c>
      <c r="N84" s="223"/>
      <c r="O84" s="223"/>
      <c r="P84" s="223"/>
      <c r="Q84" s="223"/>
      <c r="R84" s="223"/>
      <c r="S84" s="223"/>
      <c r="T84" s="224"/>
      <c r="U84" s="790">
        <f>+(F84+H84+J84)*L84</f>
        <v>0</v>
      </c>
      <c r="V84" s="791"/>
      <c r="W84" s="808"/>
      <c r="X84" s="809"/>
      <c r="Y84" s="810"/>
    </row>
    <row r="85" spans="1:25" ht="13.5" customHeight="1" x14ac:dyDescent="0.15">
      <c r="A85" s="796"/>
      <c r="B85" s="815"/>
      <c r="C85" s="331" t="s">
        <v>34</v>
      </c>
      <c r="D85" s="820" t="s">
        <v>74</v>
      </c>
      <c r="E85" s="276" t="s">
        <v>311</v>
      </c>
      <c r="F85" s="324">
        <v>14.86</v>
      </c>
      <c r="G85" s="223" t="s">
        <v>312</v>
      </c>
      <c r="H85" s="223">
        <v>-2.69</v>
      </c>
      <c r="I85" s="223" t="s">
        <v>312</v>
      </c>
      <c r="J85" s="223">
        <v>2.9</v>
      </c>
      <c r="K85" s="325" t="s">
        <v>119</v>
      </c>
      <c r="L85" s="277">
        <f>INT(+X43)</f>
        <v>0</v>
      </c>
      <c r="M85" s="223" t="s">
        <v>310</v>
      </c>
      <c r="N85" s="223"/>
      <c r="O85" s="223"/>
      <c r="P85" s="223"/>
      <c r="Q85" s="223"/>
      <c r="R85" s="223"/>
      <c r="S85" s="223"/>
      <c r="T85" s="224"/>
      <c r="U85" s="790">
        <f>+(F85+H85+J85)*L85</f>
        <v>0</v>
      </c>
      <c r="V85" s="791"/>
      <c r="W85" s="808"/>
      <c r="X85" s="809"/>
      <c r="Y85" s="810"/>
    </row>
    <row r="86" spans="1:25" ht="13.5" customHeight="1" x14ac:dyDescent="0.15">
      <c r="A86" s="796"/>
      <c r="B86" s="815"/>
      <c r="C86" s="331" t="s">
        <v>132</v>
      </c>
      <c r="D86" s="820"/>
      <c r="E86" s="276" t="s">
        <v>311</v>
      </c>
      <c r="F86" s="324">
        <v>14.86</v>
      </c>
      <c r="G86" s="223" t="s">
        <v>312</v>
      </c>
      <c r="H86" s="223">
        <v>-2.69</v>
      </c>
      <c r="I86" s="223" t="s">
        <v>312</v>
      </c>
      <c r="J86" s="223">
        <v>2.9</v>
      </c>
      <c r="K86" s="325" t="s">
        <v>119</v>
      </c>
      <c r="L86" s="277">
        <f>INT(+X44)</f>
        <v>0</v>
      </c>
      <c r="M86" s="223" t="s">
        <v>310</v>
      </c>
      <c r="N86" s="278"/>
      <c r="O86" s="278"/>
      <c r="P86" s="278"/>
      <c r="Q86" s="278"/>
      <c r="R86" s="278"/>
      <c r="S86" s="278"/>
      <c r="T86" s="279"/>
      <c r="U86" s="790">
        <f>+(F86+H86+J86)*L86</f>
        <v>0</v>
      </c>
      <c r="V86" s="791"/>
      <c r="W86" s="808"/>
      <c r="X86" s="809"/>
      <c r="Y86" s="810"/>
    </row>
    <row r="87" spans="1:25" ht="13.5" customHeight="1" x14ac:dyDescent="0.15">
      <c r="A87" s="796"/>
      <c r="B87" s="280"/>
      <c r="C87" s="281"/>
      <c r="D87" s="279"/>
      <c r="E87" s="282"/>
      <c r="F87" s="282" t="s">
        <v>120</v>
      </c>
      <c r="H87" s="16" t="s">
        <v>121</v>
      </c>
      <c r="J87" s="16" t="s">
        <v>122</v>
      </c>
      <c r="L87" s="213"/>
      <c r="N87" s="278"/>
      <c r="O87" s="278"/>
      <c r="P87" s="278"/>
      <c r="Q87" s="278"/>
      <c r="R87" s="278"/>
      <c r="S87" s="278"/>
      <c r="T87" s="279"/>
      <c r="U87" s="792"/>
      <c r="V87" s="793"/>
      <c r="W87" s="808"/>
      <c r="X87" s="809"/>
      <c r="Y87" s="810"/>
    </row>
    <row r="88" spans="1:25" ht="13.5" customHeight="1" thickBot="1" x14ac:dyDescent="0.2">
      <c r="A88" s="797"/>
      <c r="B88" s="283" t="s">
        <v>75</v>
      </c>
      <c r="C88" s="284"/>
      <c r="D88" s="285"/>
      <c r="E88" s="286"/>
      <c r="F88" s="286"/>
      <c r="G88" s="286"/>
      <c r="H88" s="286"/>
      <c r="I88" s="286"/>
      <c r="J88" s="286"/>
      <c r="K88" s="286"/>
      <c r="L88" s="286"/>
      <c r="M88" s="286"/>
      <c r="N88" s="286"/>
      <c r="O88" s="286"/>
      <c r="P88" s="286"/>
      <c r="Q88" s="286"/>
      <c r="R88" s="286"/>
      <c r="S88" s="286"/>
      <c r="T88" s="287"/>
      <c r="U88" s="794">
        <f>SUM(U82:U87)</f>
        <v>0</v>
      </c>
      <c r="V88" s="795"/>
      <c r="W88" s="811"/>
      <c r="X88" s="812"/>
      <c r="Y88" s="813"/>
    </row>
    <row r="89" spans="1:25" ht="13.5" customHeight="1" thickTop="1" x14ac:dyDescent="0.15">
      <c r="A89" s="796" t="s">
        <v>281</v>
      </c>
      <c r="B89" s="798" t="s">
        <v>23</v>
      </c>
      <c r="C89" s="799"/>
      <c r="D89" s="800"/>
      <c r="E89" s="276">
        <v>87.74</v>
      </c>
      <c r="F89" s="223" t="s">
        <v>205</v>
      </c>
      <c r="G89" s="326">
        <f>X61</f>
        <v>0</v>
      </c>
      <c r="H89" s="223" t="s">
        <v>313</v>
      </c>
      <c r="I89" s="223"/>
      <c r="J89" s="223"/>
      <c r="K89" s="326"/>
      <c r="L89" s="223"/>
      <c r="M89" s="223"/>
      <c r="N89" s="223"/>
      <c r="O89" s="326"/>
      <c r="P89" s="223"/>
      <c r="Q89" s="223"/>
      <c r="R89" s="223"/>
      <c r="S89" s="223"/>
      <c r="T89" s="224"/>
      <c r="U89" s="790">
        <f>+E89*G89+I89*K89+M89*O89</f>
        <v>0</v>
      </c>
      <c r="V89" s="791"/>
      <c r="W89" s="808"/>
      <c r="X89" s="809"/>
      <c r="Y89" s="810"/>
    </row>
    <row r="90" spans="1:25" ht="13.5" customHeight="1" thickBot="1" x14ac:dyDescent="0.2">
      <c r="A90" s="797"/>
      <c r="B90" s="283" t="s">
        <v>75</v>
      </c>
      <c r="C90" s="284"/>
      <c r="D90" s="285"/>
      <c r="E90" s="286"/>
      <c r="F90" s="286"/>
      <c r="G90" s="286"/>
      <c r="H90" s="286"/>
      <c r="I90" s="286"/>
      <c r="J90" s="286"/>
      <c r="K90" s="286"/>
      <c r="L90" s="286"/>
      <c r="M90" s="286"/>
      <c r="N90" s="286"/>
      <c r="O90" s="286"/>
      <c r="P90" s="286"/>
      <c r="Q90" s="286"/>
      <c r="R90" s="286"/>
      <c r="S90" s="286"/>
      <c r="T90" s="287"/>
      <c r="U90" s="794">
        <f>SUM(U89:V89)</f>
        <v>0</v>
      </c>
      <c r="V90" s="795"/>
      <c r="W90" s="811"/>
      <c r="X90" s="812"/>
      <c r="Y90" s="813"/>
    </row>
    <row r="91" spans="1:25" ht="13.5" customHeight="1" thickTop="1" x14ac:dyDescent="0.15">
      <c r="A91" s="796" t="s">
        <v>282</v>
      </c>
      <c r="B91" s="798" t="s">
        <v>23</v>
      </c>
      <c r="C91" s="799"/>
      <c r="D91" s="800"/>
      <c r="E91" s="276">
        <v>310</v>
      </c>
      <c r="F91" s="223" t="s">
        <v>205</v>
      </c>
      <c r="G91" s="326">
        <f>X66</f>
        <v>0</v>
      </c>
      <c r="H91" s="223" t="s">
        <v>313</v>
      </c>
      <c r="I91" s="223"/>
      <c r="J91" s="223"/>
      <c r="K91" s="326"/>
      <c r="L91" s="223"/>
      <c r="M91" s="223"/>
      <c r="N91" s="223"/>
      <c r="O91" s="326"/>
      <c r="P91" s="223"/>
      <c r="Q91" s="223"/>
      <c r="R91" s="223"/>
      <c r="S91" s="223"/>
      <c r="T91" s="224"/>
      <c r="U91" s="790">
        <f>+E91*G91+I91*K91+M91*O91</f>
        <v>0</v>
      </c>
      <c r="V91" s="791"/>
      <c r="W91" s="808"/>
      <c r="X91" s="809"/>
      <c r="Y91" s="810"/>
    </row>
    <row r="92" spans="1:25" ht="13.5" customHeight="1" thickBot="1" x14ac:dyDescent="0.2">
      <c r="A92" s="797"/>
      <c r="B92" s="283" t="s">
        <v>75</v>
      </c>
      <c r="C92" s="284"/>
      <c r="D92" s="285"/>
      <c r="E92" s="286"/>
      <c r="F92" s="286"/>
      <c r="G92" s="286"/>
      <c r="H92" s="286"/>
      <c r="I92" s="286"/>
      <c r="J92" s="286"/>
      <c r="K92" s="286"/>
      <c r="L92" s="286"/>
      <c r="M92" s="286"/>
      <c r="N92" s="286"/>
      <c r="O92" s="286"/>
      <c r="P92" s="286"/>
      <c r="Q92" s="286"/>
      <c r="R92" s="286"/>
      <c r="S92" s="286"/>
      <c r="T92" s="287"/>
      <c r="U92" s="794">
        <f>SUM(U91:V91)</f>
        <v>0</v>
      </c>
      <c r="V92" s="795"/>
      <c r="W92" s="811"/>
      <c r="X92" s="812"/>
      <c r="Y92" s="813"/>
    </row>
    <row r="93" spans="1:25" ht="13.5" customHeight="1" thickTop="1" thickBot="1" x14ac:dyDescent="0.2">
      <c r="B93" s="78" t="s">
        <v>131</v>
      </c>
      <c r="S93" s="821" t="s">
        <v>0</v>
      </c>
      <c r="T93" s="821"/>
      <c r="U93" s="822">
        <f>+U88+U92+U90</f>
        <v>0</v>
      </c>
      <c r="V93" s="823"/>
      <c r="W93" s="213"/>
      <c r="X93" s="213"/>
      <c r="Y93" s="213"/>
    </row>
    <row r="94" spans="1:25" ht="13.5" customHeight="1" thickTop="1" x14ac:dyDescent="0.15">
      <c r="B94" s="78" t="s">
        <v>234</v>
      </c>
      <c r="L94" s="4"/>
      <c r="U94" s="78"/>
    </row>
    <row r="95" spans="1:25" ht="13.5" customHeight="1" x14ac:dyDescent="0.15">
      <c r="B95" s="78" t="s">
        <v>220</v>
      </c>
      <c r="S95" s="173"/>
    </row>
  </sheetData>
  <mergeCells count="130">
    <mergeCell ref="S93:T93"/>
    <mergeCell ref="U93:V93"/>
    <mergeCell ref="W89:Y90"/>
    <mergeCell ref="U90:V90"/>
    <mergeCell ref="A91:A92"/>
    <mergeCell ref="B91:D91"/>
    <mergeCell ref="U91:V91"/>
    <mergeCell ref="W91:Y92"/>
    <mergeCell ref="U92:V92"/>
    <mergeCell ref="U85:V85"/>
    <mergeCell ref="U86:V86"/>
    <mergeCell ref="U87:V87"/>
    <mergeCell ref="U88:V88"/>
    <mergeCell ref="A89:A90"/>
    <mergeCell ref="B89:D89"/>
    <mergeCell ref="U89:V89"/>
    <mergeCell ref="W81:Y81"/>
    <mergeCell ref="A82:A88"/>
    <mergeCell ref="N82:O82"/>
    <mergeCell ref="U82:V82"/>
    <mergeCell ref="W82:Y88"/>
    <mergeCell ref="B83:B86"/>
    <mergeCell ref="C83:C84"/>
    <mergeCell ref="U83:V83"/>
    <mergeCell ref="U84:V84"/>
    <mergeCell ref="D85:D86"/>
    <mergeCell ref="A77:B77"/>
    <mergeCell ref="C77:F77"/>
    <mergeCell ref="A78:B78"/>
    <mergeCell ref="C78:F78"/>
    <mergeCell ref="A80:B80"/>
    <mergeCell ref="U81:V81"/>
    <mergeCell ref="A72:B73"/>
    <mergeCell ref="P72:Q72"/>
    <mergeCell ref="R72:T72"/>
    <mergeCell ref="P73:Q73"/>
    <mergeCell ref="A76:B76"/>
    <mergeCell ref="C76:F76"/>
    <mergeCell ref="A69:B70"/>
    <mergeCell ref="P69:Q69"/>
    <mergeCell ref="R69:T69"/>
    <mergeCell ref="P70:Q70"/>
    <mergeCell ref="A71:B71"/>
    <mergeCell ref="D71:G71"/>
    <mergeCell ref="R71:T71"/>
    <mergeCell ref="A65:A67"/>
    <mergeCell ref="B65:B66"/>
    <mergeCell ref="Q65:Q66"/>
    <mergeCell ref="R65:T65"/>
    <mergeCell ref="H68:K68"/>
    <mergeCell ref="H71:K71"/>
    <mergeCell ref="V66:W66"/>
    <mergeCell ref="A68:B68"/>
    <mergeCell ref="D68:G68"/>
    <mergeCell ref="R68:T68"/>
    <mergeCell ref="V61:W61"/>
    <mergeCell ref="A62:A64"/>
    <mergeCell ref="B62:B63"/>
    <mergeCell ref="Q62:Q63"/>
    <mergeCell ref="L63:L64"/>
    <mergeCell ref="M63:M64"/>
    <mergeCell ref="N63:N64"/>
    <mergeCell ref="A58:B58"/>
    <mergeCell ref="D58:G58"/>
    <mergeCell ref="R58:T58"/>
    <mergeCell ref="A59:A61"/>
    <mergeCell ref="B59:B60"/>
    <mergeCell ref="Q59:Q60"/>
    <mergeCell ref="L60:L61"/>
    <mergeCell ref="M60:M61"/>
    <mergeCell ref="N60:N61"/>
    <mergeCell ref="H58:K58"/>
    <mergeCell ref="A55:A57"/>
    <mergeCell ref="B55:B56"/>
    <mergeCell ref="L56:L57"/>
    <mergeCell ref="M56:M57"/>
    <mergeCell ref="N56:N57"/>
    <mergeCell ref="P56:P57"/>
    <mergeCell ref="A52:A54"/>
    <mergeCell ref="B52:B53"/>
    <mergeCell ref="Q52:Q53"/>
    <mergeCell ref="O56:O57"/>
    <mergeCell ref="V52:W52"/>
    <mergeCell ref="V53:W53"/>
    <mergeCell ref="V54:W54"/>
    <mergeCell ref="V47:V48"/>
    <mergeCell ref="A48:C48"/>
    <mergeCell ref="W48:W49"/>
    <mergeCell ref="A49:A51"/>
    <mergeCell ref="B49:B50"/>
    <mergeCell ref="Q49:Q50"/>
    <mergeCell ref="V50:W50"/>
    <mergeCell ref="V51:X51"/>
    <mergeCell ref="A41:A42"/>
    <mergeCell ref="D41:G41"/>
    <mergeCell ref="R41:T41"/>
    <mergeCell ref="V41:V42"/>
    <mergeCell ref="D42:G42"/>
    <mergeCell ref="R42:T42"/>
    <mergeCell ref="W42:W44"/>
    <mergeCell ref="A43:A47"/>
    <mergeCell ref="D44:G44"/>
    <mergeCell ref="B45:B46"/>
    <mergeCell ref="Q45:Q46"/>
    <mergeCell ref="V45:W45"/>
    <mergeCell ref="V46:X46"/>
    <mergeCell ref="H44:K44"/>
    <mergeCell ref="H42:K42"/>
    <mergeCell ref="I1:J1"/>
    <mergeCell ref="B3:F3"/>
    <mergeCell ref="G3:N3"/>
    <mergeCell ref="O3:R3"/>
    <mergeCell ref="D39:G39"/>
    <mergeCell ref="P39:Q40"/>
    <mergeCell ref="V40:X40"/>
    <mergeCell ref="S3:S7"/>
    <mergeCell ref="B4:C6"/>
    <mergeCell ref="D4:D6"/>
    <mergeCell ref="E4:F4"/>
    <mergeCell ref="G4:J4"/>
    <mergeCell ref="K4:N4"/>
    <mergeCell ref="O4:R4"/>
    <mergeCell ref="E5:F6"/>
    <mergeCell ref="G5:H6"/>
    <mergeCell ref="I5:J6"/>
    <mergeCell ref="K5:L6"/>
    <mergeCell ref="M5:N6"/>
    <mergeCell ref="O5:P6"/>
    <mergeCell ref="Q5:R6"/>
    <mergeCell ref="L39:O39"/>
  </mergeCells>
  <phoneticPr fontId="1"/>
  <pageMargins left="0.74803149606299213" right="0.15748031496062992" top="0.11811023622047245" bottom="0.15748031496062992" header="0.51181102362204722" footer="0.19685039370078741"/>
  <pageSetup paperSize="8" scale="70" fitToWidth="0" orientation="landscape" r:id="rId1"/>
  <headerFooter alignWithMargins="0"/>
  <rowBreaks count="1" manualBreakCount="1">
    <brk id="74" max="24" man="1"/>
  </rowBreaks>
  <ignoredErrors>
    <ignoredError sqref="J5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3"/>
  <sheetViews>
    <sheetView showGridLines="0" view="pageBreakPreview" zoomScaleNormal="100" zoomScaleSheetLayoutView="100" workbookViewId="0">
      <selection activeCell="F8" sqref="F8"/>
    </sheetView>
  </sheetViews>
  <sheetFormatPr defaultColWidth="7.625" defaultRowHeight="12.95" customHeight="1" x14ac:dyDescent="0.15"/>
  <cols>
    <col min="1" max="1" width="9.375" style="16" customWidth="1"/>
    <col min="2" max="13" width="7.625" style="16" customWidth="1"/>
    <col min="14" max="14" width="76.375" style="16" customWidth="1"/>
    <col min="15" max="253" width="7.625" style="16"/>
    <col min="254" max="254" width="9.375" style="16" customWidth="1"/>
    <col min="255" max="269" width="7.625" style="16" customWidth="1"/>
    <col min="270" max="270" width="43.125" style="16" customWidth="1"/>
    <col min="271" max="509" width="7.625" style="16"/>
    <col min="510" max="510" width="9.375" style="16" customWidth="1"/>
    <col min="511" max="525" width="7.625" style="16" customWidth="1"/>
    <col min="526" max="526" width="43.125" style="16" customWidth="1"/>
    <col min="527" max="765" width="7.625" style="16"/>
    <col min="766" max="766" width="9.375" style="16" customWidth="1"/>
    <col min="767" max="781" width="7.625" style="16" customWidth="1"/>
    <col min="782" max="782" width="43.125" style="16" customWidth="1"/>
    <col min="783" max="1021" width="7.625" style="16"/>
    <col min="1022" max="1022" width="9.375" style="16" customWidth="1"/>
    <col min="1023" max="1037" width="7.625" style="16" customWidth="1"/>
    <col min="1038" max="1038" width="43.125" style="16" customWidth="1"/>
    <col min="1039" max="1277" width="7.625" style="16"/>
    <col min="1278" max="1278" width="9.375" style="16" customWidth="1"/>
    <col min="1279" max="1293" width="7.625" style="16" customWidth="1"/>
    <col min="1294" max="1294" width="43.125" style="16" customWidth="1"/>
    <col min="1295" max="1533" width="7.625" style="16"/>
    <col min="1534" max="1534" width="9.375" style="16" customWidth="1"/>
    <col min="1535" max="1549" width="7.625" style="16" customWidth="1"/>
    <col min="1550" max="1550" width="43.125" style="16" customWidth="1"/>
    <col min="1551" max="1789" width="7.625" style="16"/>
    <col min="1790" max="1790" width="9.375" style="16" customWidth="1"/>
    <col min="1791" max="1805" width="7.625" style="16" customWidth="1"/>
    <col min="1806" max="1806" width="43.125" style="16" customWidth="1"/>
    <col min="1807" max="2045" width="7.625" style="16"/>
    <col min="2046" max="2046" width="9.375" style="16" customWidth="1"/>
    <col min="2047" max="2061" width="7.625" style="16" customWidth="1"/>
    <col min="2062" max="2062" width="43.125" style="16" customWidth="1"/>
    <col min="2063" max="2301" width="7.625" style="16"/>
    <col min="2302" max="2302" width="9.375" style="16" customWidth="1"/>
    <col min="2303" max="2317" width="7.625" style="16" customWidth="1"/>
    <col min="2318" max="2318" width="43.125" style="16" customWidth="1"/>
    <col min="2319" max="2557" width="7.625" style="16"/>
    <col min="2558" max="2558" width="9.375" style="16" customWidth="1"/>
    <col min="2559" max="2573" width="7.625" style="16" customWidth="1"/>
    <col min="2574" max="2574" width="43.125" style="16" customWidth="1"/>
    <col min="2575" max="2813" width="7.625" style="16"/>
    <col min="2814" max="2814" width="9.375" style="16" customWidth="1"/>
    <col min="2815" max="2829" width="7.625" style="16" customWidth="1"/>
    <col min="2830" max="2830" width="43.125" style="16" customWidth="1"/>
    <col min="2831" max="3069" width="7.625" style="16"/>
    <col min="3070" max="3070" width="9.375" style="16" customWidth="1"/>
    <col min="3071" max="3085" width="7.625" style="16" customWidth="1"/>
    <col min="3086" max="3086" width="43.125" style="16" customWidth="1"/>
    <col min="3087" max="3325" width="7.625" style="16"/>
    <col min="3326" max="3326" width="9.375" style="16" customWidth="1"/>
    <col min="3327" max="3341" width="7.625" style="16" customWidth="1"/>
    <col min="3342" max="3342" width="43.125" style="16" customWidth="1"/>
    <col min="3343" max="3581" width="7.625" style="16"/>
    <col min="3582" max="3582" width="9.375" style="16" customWidth="1"/>
    <col min="3583" max="3597" width="7.625" style="16" customWidth="1"/>
    <col min="3598" max="3598" width="43.125" style="16" customWidth="1"/>
    <col min="3599" max="3837" width="7.625" style="16"/>
    <col min="3838" max="3838" width="9.375" style="16" customWidth="1"/>
    <col min="3839" max="3853" width="7.625" style="16" customWidth="1"/>
    <col min="3854" max="3854" width="43.125" style="16" customWidth="1"/>
    <col min="3855" max="4093" width="7.625" style="16"/>
    <col min="4094" max="4094" width="9.375" style="16" customWidth="1"/>
    <col min="4095" max="4109" width="7.625" style="16" customWidth="1"/>
    <col min="4110" max="4110" width="43.125" style="16" customWidth="1"/>
    <col min="4111" max="4349" width="7.625" style="16"/>
    <col min="4350" max="4350" width="9.375" style="16" customWidth="1"/>
    <col min="4351" max="4365" width="7.625" style="16" customWidth="1"/>
    <col min="4366" max="4366" width="43.125" style="16" customWidth="1"/>
    <col min="4367" max="4605" width="7.625" style="16"/>
    <col min="4606" max="4606" width="9.375" style="16" customWidth="1"/>
    <col min="4607" max="4621" width="7.625" style="16" customWidth="1"/>
    <col min="4622" max="4622" width="43.125" style="16" customWidth="1"/>
    <col min="4623" max="4861" width="7.625" style="16"/>
    <col min="4862" max="4862" width="9.375" style="16" customWidth="1"/>
    <col min="4863" max="4877" width="7.625" style="16" customWidth="1"/>
    <col min="4878" max="4878" width="43.125" style="16" customWidth="1"/>
    <col min="4879" max="5117" width="7.625" style="16"/>
    <col min="5118" max="5118" width="9.375" style="16" customWidth="1"/>
    <col min="5119" max="5133" width="7.625" style="16" customWidth="1"/>
    <col min="5134" max="5134" width="43.125" style="16" customWidth="1"/>
    <col min="5135" max="5373" width="7.625" style="16"/>
    <col min="5374" max="5374" width="9.375" style="16" customWidth="1"/>
    <col min="5375" max="5389" width="7.625" style="16" customWidth="1"/>
    <col min="5390" max="5390" width="43.125" style="16" customWidth="1"/>
    <col min="5391" max="5629" width="7.625" style="16"/>
    <col min="5630" max="5630" width="9.375" style="16" customWidth="1"/>
    <col min="5631" max="5645" width="7.625" style="16" customWidth="1"/>
    <col min="5646" max="5646" width="43.125" style="16" customWidth="1"/>
    <col min="5647" max="5885" width="7.625" style="16"/>
    <col min="5886" max="5886" width="9.375" style="16" customWidth="1"/>
    <col min="5887" max="5901" width="7.625" style="16" customWidth="1"/>
    <col min="5902" max="5902" width="43.125" style="16" customWidth="1"/>
    <col min="5903" max="6141" width="7.625" style="16"/>
    <col min="6142" max="6142" width="9.375" style="16" customWidth="1"/>
    <col min="6143" max="6157" width="7.625" style="16" customWidth="1"/>
    <col min="6158" max="6158" width="43.125" style="16" customWidth="1"/>
    <col min="6159" max="6397" width="7.625" style="16"/>
    <col min="6398" max="6398" width="9.375" style="16" customWidth="1"/>
    <col min="6399" max="6413" width="7.625" style="16" customWidth="1"/>
    <col min="6414" max="6414" width="43.125" style="16" customWidth="1"/>
    <col min="6415" max="6653" width="7.625" style="16"/>
    <col min="6654" max="6654" width="9.375" style="16" customWidth="1"/>
    <col min="6655" max="6669" width="7.625" style="16" customWidth="1"/>
    <col min="6670" max="6670" width="43.125" style="16" customWidth="1"/>
    <col min="6671" max="6909" width="7.625" style="16"/>
    <col min="6910" max="6910" width="9.375" style="16" customWidth="1"/>
    <col min="6911" max="6925" width="7.625" style="16" customWidth="1"/>
    <col min="6926" max="6926" width="43.125" style="16" customWidth="1"/>
    <col min="6927" max="7165" width="7.625" style="16"/>
    <col min="7166" max="7166" width="9.375" style="16" customWidth="1"/>
    <col min="7167" max="7181" width="7.625" style="16" customWidth="1"/>
    <col min="7182" max="7182" width="43.125" style="16" customWidth="1"/>
    <col min="7183" max="7421" width="7.625" style="16"/>
    <col min="7422" max="7422" width="9.375" style="16" customWidth="1"/>
    <col min="7423" max="7437" width="7.625" style="16" customWidth="1"/>
    <col min="7438" max="7438" width="43.125" style="16" customWidth="1"/>
    <col min="7439" max="7677" width="7.625" style="16"/>
    <col min="7678" max="7678" width="9.375" style="16" customWidth="1"/>
    <col min="7679" max="7693" width="7.625" style="16" customWidth="1"/>
    <col min="7694" max="7694" width="43.125" style="16" customWidth="1"/>
    <col min="7695" max="7933" width="7.625" style="16"/>
    <col min="7934" max="7934" width="9.375" style="16" customWidth="1"/>
    <col min="7935" max="7949" width="7.625" style="16" customWidth="1"/>
    <col min="7950" max="7950" width="43.125" style="16" customWidth="1"/>
    <col min="7951" max="8189" width="7.625" style="16"/>
    <col min="8190" max="8190" width="9.375" style="16" customWidth="1"/>
    <col min="8191" max="8205" width="7.625" style="16" customWidth="1"/>
    <col min="8206" max="8206" width="43.125" style="16" customWidth="1"/>
    <col min="8207" max="8445" width="7.625" style="16"/>
    <col min="8446" max="8446" width="9.375" style="16" customWidth="1"/>
    <col min="8447" max="8461" width="7.625" style="16" customWidth="1"/>
    <col min="8462" max="8462" width="43.125" style="16" customWidth="1"/>
    <col min="8463" max="8701" width="7.625" style="16"/>
    <col min="8702" max="8702" width="9.375" style="16" customWidth="1"/>
    <col min="8703" max="8717" width="7.625" style="16" customWidth="1"/>
    <col min="8718" max="8718" width="43.125" style="16" customWidth="1"/>
    <col min="8719" max="8957" width="7.625" style="16"/>
    <col min="8958" max="8958" width="9.375" style="16" customWidth="1"/>
    <col min="8959" max="8973" width="7.625" style="16" customWidth="1"/>
    <col min="8974" max="8974" width="43.125" style="16" customWidth="1"/>
    <col min="8975" max="9213" width="7.625" style="16"/>
    <col min="9214" max="9214" width="9.375" style="16" customWidth="1"/>
    <col min="9215" max="9229" width="7.625" style="16" customWidth="1"/>
    <col min="9230" max="9230" width="43.125" style="16" customWidth="1"/>
    <col min="9231" max="9469" width="7.625" style="16"/>
    <col min="9470" max="9470" width="9.375" style="16" customWidth="1"/>
    <col min="9471" max="9485" width="7.625" style="16" customWidth="1"/>
    <col min="9486" max="9486" width="43.125" style="16" customWidth="1"/>
    <col min="9487" max="9725" width="7.625" style="16"/>
    <col min="9726" max="9726" width="9.375" style="16" customWidth="1"/>
    <col min="9727" max="9741" width="7.625" style="16" customWidth="1"/>
    <col min="9742" max="9742" width="43.125" style="16" customWidth="1"/>
    <col min="9743" max="9981" width="7.625" style="16"/>
    <col min="9982" max="9982" width="9.375" style="16" customWidth="1"/>
    <col min="9983" max="9997" width="7.625" style="16" customWidth="1"/>
    <col min="9998" max="9998" width="43.125" style="16" customWidth="1"/>
    <col min="9999" max="10237" width="7.625" style="16"/>
    <col min="10238" max="10238" width="9.375" style="16" customWidth="1"/>
    <col min="10239" max="10253" width="7.625" style="16" customWidth="1"/>
    <col min="10254" max="10254" width="43.125" style="16" customWidth="1"/>
    <col min="10255" max="10493" width="7.625" style="16"/>
    <col min="10494" max="10494" width="9.375" style="16" customWidth="1"/>
    <col min="10495" max="10509" width="7.625" style="16" customWidth="1"/>
    <col min="10510" max="10510" width="43.125" style="16" customWidth="1"/>
    <col min="10511" max="10749" width="7.625" style="16"/>
    <col min="10750" max="10750" width="9.375" style="16" customWidth="1"/>
    <col min="10751" max="10765" width="7.625" style="16" customWidth="1"/>
    <col min="10766" max="10766" width="43.125" style="16" customWidth="1"/>
    <col min="10767" max="11005" width="7.625" style="16"/>
    <col min="11006" max="11006" width="9.375" style="16" customWidth="1"/>
    <col min="11007" max="11021" width="7.625" style="16" customWidth="1"/>
    <col min="11022" max="11022" width="43.125" style="16" customWidth="1"/>
    <col min="11023" max="11261" width="7.625" style="16"/>
    <col min="11262" max="11262" width="9.375" style="16" customWidth="1"/>
    <col min="11263" max="11277" width="7.625" style="16" customWidth="1"/>
    <col min="11278" max="11278" width="43.125" style="16" customWidth="1"/>
    <col min="11279" max="11517" width="7.625" style="16"/>
    <col min="11518" max="11518" width="9.375" style="16" customWidth="1"/>
    <col min="11519" max="11533" width="7.625" style="16" customWidth="1"/>
    <col min="11534" max="11534" width="43.125" style="16" customWidth="1"/>
    <col min="11535" max="11773" width="7.625" style="16"/>
    <col min="11774" max="11774" width="9.375" style="16" customWidth="1"/>
    <col min="11775" max="11789" width="7.625" style="16" customWidth="1"/>
    <col min="11790" max="11790" width="43.125" style="16" customWidth="1"/>
    <col min="11791" max="12029" width="7.625" style="16"/>
    <col min="12030" max="12030" width="9.375" style="16" customWidth="1"/>
    <col min="12031" max="12045" width="7.625" style="16" customWidth="1"/>
    <col min="12046" max="12046" width="43.125" style="16" customWidth="1"/>
    <col min="12047" max="12285" width="7.625" style="16"/>
    <col min="12286" max="12286" width="9.375" style="16" customWidth="1"/>
    <col min="12287" max="12301" width="7.625" style="16" customWidth="1"/>
    <col min="12302" max="12302" width="43.125" style="16" customWidth="1"/>
    <col min="12303" max="12541" width="7.625" style="16"/>
    <col min="12542" max="12542" width="9.375" style="16" customWidth="1"/>
    <col min="12543" max="12557" width="7.625" style="16" customWidth="1"/>
    <col min="12558" max="12558" width="43.125" style="16" customWidth="1"/>
    <col min="12559" max="12797" width="7.625" style="16"/>
    <col min="12798" max="12798" width="9.375" style="16" customWidth="1"/>
    <col min="12799" max="12813" width="7.625" style="16" customWidth="1"/>
    <col min="12814" max="12814" width="43.125" style="16" customWidth="1"/>
    <col min="12815" max="13053" width="7.625" style="16"/>
    <col min="13054" max="13054" width="9.375" style="16" customWidth="1"/>
    <col min="13055" max="13069" width="7.625" style="16" customWidth="1"/>
    <col min="13070" max="13070" width="43.125" style="16" customWidth="1"/>
    <col min="13071" max="13309" width="7.625" style="16"/>
    <col min="13310" max="13310" width="9.375" style="16" customWidth="1"/>
    <col min="13311" max="13325" width="7.625" style="16" customWidth="1"/>
    <col min="13326" max="13326" width="43.125" style="16" customWidth="1"/>
    <col min="13327" max="13565" width="7.625" style="16"/>
    <col min="13566" max="13566" width="9.375" style="16" customWidth="1"/>
    <col min="13567" max="13581" width="7.625" style="16" customWidth="1"/>
    <col min="13582" max="13582" width="43.125" style="16" customWidth="1"/>
    <col min="13583" max="13821" width="7.625" style="16"/>
    <col min="13822" max="13822" width="9.375" style="16" customWidth="1"/>
    <col min="13823" max="13837" width="7.625" style="16" customWidth="1"/>
    <col min="13838" max="13838" width="43.125" style="16" customWidth="1"/>
    <col min="13839" max="14077" width="7.625" style="16"/>
    <col min="14078" max="14078" width="9.375" style="16" customWidth="1"/>
    <col min="14079" max="14093" width="7.625" style="16" customWidth="1"/>
    <col min="14094" max="14094" width="43.125" style="16" customWidth="1"/>
    <col min="14095" max="14333" width="7.625" style="16"/>
    <col min="14334" max="14334" width="9.375" style="16" customWidth="1"/>
    <col min="14335" max="14349" width="7.625" style="16" customWidth="1"/>
    <col min="14350" max="14350" width="43.125" style="16" customWidth="1"/>
    <col min="14351" max="14589" width="7.625" style="16"/>
    <col min="14590" max="14590" width="9.375" style="16" customWidth="1"/>
    <col min="14591" max="14605" width="7.625" style="16" customWidth="1"/>
    <col min="14606" max="14606" width="43.125" style="16" customWidth="1"/>
    <col min="14607" max="14845" width="7.625" style="16"/>
    <col min="14846" max="14846" width="9.375" style="16" customWidth="1"/>
    <col min="14847" max="14861" width="7.625" style="16" customWidth="1"/>
    <col min="14862" max="14862" width="43.125" style="16" customWidth="1"/>
    <col min="14863" max="15101" width="7.625" style="16"/>
    <col min="15102" max="15102" width="9.375" style="16" customWidth="1"/>
    <col min="15103" max="15117" width="7.625" style="16" customWidth="1"/>
    <col min="15118" max="15118" width="43.125" style="16" customWidth="1"/>
    <col min="15119" max="15357" width="7.625" style="16"/>
    <col min="15358" max="15358" width="9.375" style="16" customWidth="1"/>
    <col min="15359" max="15373" width="7.625" style="16" customWidth="1"/>
    <col min="15374" max="15374" width="43.125" style="16" customWidth="1"/>
    <col min="15375" max="15613" width="7.625" style="16"/>
    <col min="15614" max="15614" width="9.375" style="16" customWidth="1"/>
    <col min="15615" max="15629" width="7.625" style="16" customWidth="1"/>
    <col min="15630" max="15630" width="43.125" style="16" customWidth="1"/>
    <col min="15631" max="15869" width="7.625" style="16"/>
    <col min="15870" max="15870" width="9.375" style="16" customWidth="1"/>
    <col min="15871" max="15885" width="7.625" style="16" customWidth="1"/>
    <col min="15886" max="15886" width="43.125" style="16" customWidth="1"/>
    <col min="15887" max="16125" width="7.625" style="16"/>
    <col min="16126" max="16126" width="9.375" style="16" customWidth="1"/>
    <col min="16127" max="16141" width="7.625" style="16" customWidth="1"/>
    <col min="16142" max="16142" width="43.125" style="16" customWidth="1"/>
    <col min="16143" max="16384" width="7.625" style="16"/>
  </cols>
  <sheetData>
    <row r="1" spans="1:14" ht="16.149999999999999" customHeight="1" x14ac:dyDescent="0.15">
      <c r="A1" s="1" t="s">
        <v>430</v>
      </c>
      <c r="N1" s="27" t="s">
        <v>186</v>
      </c>
    </row>
    <row r="2" spans="1:14" s="2" customFormat="1" ht="16.149999999999999" customHeight="1" x14ac:dyDescent="0.15">
      <c r="E2" s="288" t="s">
        <v>188</v>
      </c>
      <c r="F2" s="327"/>
      <c r="H2" s="288" t="s">
        <v>189</v>
      </c>
      <c r="I2" s="12"/>
      <c r="J2" s="346"/>
      <c r="L2" s="824" t="s">
        <v>124</v>
      </c>
      <c r="M2" s="825"/>
      <c r="N2" s="327"/>
    </row>
    <row r="3" spans="1:14" ht="12" customHeight="1" x14ac:dyDescent="0.15">
      <c r="M3" s="78" t="s">
        <v>283</v>
      </c>
    </row>
    <row r="4" spans="1:14" ht="16.149999999999999" customHeight="1" x14ac:dyDescent="0.15">
      <c r="A4" s="826" t="s">
        <v>407</v>
      </c>
      <c r="B4" s="762" t="s">
        <v>77</v>
      </c>
      <c r="C4" s="829"/>
      <c r="D4" s="829"/>
      <c r="E4" s="829"/>
      <c r="F4" s="829"/>
      <c r="G4" s="830"/>
      <c r="H4" s="721" t="s">
        <v>78</v>
      </c>
      <c r="I4" s="722"/>
      <c r="J4" s="722"/>
      <c r="K4" s="722"/>
      <c r="L4" s="722"/>
      <c r="M4" s="778"/>
      <c r="N4" s="333" t="s">
        <v>31</v>
      </c>
    </row>
    <row r="5" spans="1:14" ht="16.149999999999999" customHeight="1" x14ac:dyDescent="0.15">
      <c r="A5" s="827"/>
      <c r="B5" s="755"/>
      <c r="C5" s="756"/>
      <c r="D5" s="756"/>
      <c r="E5" s="756"/>
      <c r="F5" s="756"/>
      <c r="G5" s="831"/>
      <c r="H5" s="721" t="s">
        <v>33</v>
      </c>
      <c r="I5" s="722"/>
      <c r="J5" s="832" t="s">
        <v>34</v>
      </c>
      <c r="K5" s="722"/>
      <c r="L5" s="832" t="s">
        <v>79</v>
      </c>
      <c r="M5" s="778"/>
      <c r="N5" s="13"/>
    </row>
    <row r="6" spans="1:14" ht="16.149999999999999" customHeight="1" x14ac:dyDescent="0.15">
      <c r="A6" s="827"/>
      <c r="B6" s="337" t="s">
        <v>80</v>
      </c>
      <c r="C6" s="14" t="s">
        <v>81</v>
      </c>
      <c r="D6" s="14" t="s">
        <v>82</v>
      </c>
      <c r="E6" s="15" t="s">
        <v>32</v>
      </c>
      <c r="F6" s="16" t="s">
        <v>83</v>
      </c>
      <c r="G6" s="17" t="s">
        <v>84</v>
      </c>
      <c r="H6" s="337" t="s">
        <v>26</v>
      </c>
      <c r="I6" s="13" t="s">
        <v>284</v>
      </c>
      <c r="J6" s="14" t="s">
        <v>26</v>
      </c>
      <c r="K6" s="13" t="s">
        <v>284</v>
      </c>
      <c r="L6" s="14" t="s">
        <v>26</v>
      </c>
      <c r="M6" s="14" t="s">
        <v>284</v>
      </c>
      <c r="N6" s="13"/>
    </row>
    <row r="7" spans="1:14" ht="16.149999999999999" customHeight="1" thickBot="1" x14ac:dyDescent="0.2">
      <c r="A7" s="828"/>
      <c r="B7" s="338"/>
      <c r="C7" s="18" t="s">
        <v>285</v>
      </c>
      <c r="D7" s="18" t="s">
        <v>286</v>
      </c>
      <c r="E7" s="19" t="s">
        <v>35</v>
      </c>
      <c r="F7" s="20"/>
      <c r="G7" s="347"/>
      <c r="H7" s="338" t="s">
        <v>85</v>
      </c>
      <c r="I7" s="334" t="s">
        <v>86</v>
      </c>
      <c r="J7" s="18" t="s">
        <v>85</v>
      </c>
      <c r="K7" s="334" t="s">
        <v>86</v>
      </c>
      <c r="L7" s="18" t="s">
        <v>85</v>
      </c>
      <c r="M7" s="18" t="s">
        <v>86</v>
      </c>
      <c r="N7" s="334"/>
    </row>
    <row r="8" spans="1:14" ht="16.149999999999999" customHeight="1" thickTop="1" x14ac:dyDescent="0.15">
      <c r="A8" s="21" t="s">
        <v>87</v>
      </c>
      <c r="B8" s="141"/>
      <c r="C8" s="141"/>
      <c r="D8" s="141"/>
      <c r="E8" s="141"/>
      <c r="F8" s="141"/>
      <c r="G8" s="141"/>
      <c r="H8" s="141"/>
      <c r="I8" s="141"/>
      <c r="J8" s="141"/>
      <c r="K8" s="141"/>
      <c r="L8" s="141"/>
      <c r="M8" s="22"/>
      <c r="N8" s="22"/>
    </row>
    <row r="9" spans="1:14" ht="16.149999999999999" customHeight="1" x14ac:dyDescent="0.15">
      <c r="A9" s="23" t="s">
        <v>287</v>
      </c>
      <c r="B9" s="328"/>
      <c r="C9" s="345"/>
      <c r="D9" s="345"/>
      <c r="E9" s="24"/>
      <c r="F9" s="340"/>
      <c r="G9" s="24"/>
      <c r="H9" s="339"/>
      <c r="I9" s="345"/>
      <c r="J9" s="345"/>
      <c r="K9" s="345"/>
      <c r="L9" s="345"/>
      <c r="M9" s="345"/>
      <c r="N9" s="345"/>
    </row>
    <row r="10" spans="1:14" ht="16.149999999999999" customHeight="1" x14ac:dyDescent="0.15">
      <c r="A10" s="23" t="s">
        <v>288</v>
      </c>
      <c r="B10" s="328"/>
      <c r="C10" s="345"/>
      <c r="D10" s="345"/>
      <c r="E10" s="24"/>
      <c r="F10" s="340"/>
      <c r="G10" s="24"/>
      <c r="H10" s="339"/>
      <c r="I10" s="345"/>
      <c r="J10" s="345"/>
      <c r="K10" s="345"/>
      <c r="L10" s="345"/>
      <c r="M10" s="345"/>
      <c r="N10" s="345"/>
    </row>
    <row r="11" spans="1:14" ht="16.149999999999999" customHeight="1" x14ac:dyDescent="0.15">
      <c r="A11" s="23" t="s">
        <v>88</v>
      </c>
      <c r="B11" s="328"/>
      <c r="C11" s="345"/>
      <c r="D11" s="345"/>
      <c r="E11" s="24"/>
      <c r="F11" s="340"/>
      <c r="G11" s="24"/>
      <c r="H11" s="339"/>
      <c r="I11" s="345"/>
      <c r="J11" s="345"/>
      <c r="K11" s="345"/>
      <c r="L11" s="345"/>
      <c r="M11" s="345"/>
      <c r="N11" s="345"/>
    </row>
    <row r="12" spans="1:14" ht="16.149999999999999" customHeight="1" x14ac:dyDescent="0.15">
      <c r="A12" s="23" t="s">
        <v>89</v>
      </c>
      <c r="B12" s="328"/>
      <c r="C12" s="345"/>
      <c r="D12" s="345"/>
      <c r="E12" s="24"/>
      <c r="F12" s="340"/>
      <c r="G12" s="24"/>
      <c r="H12" s="339"/>
      <c r="I12" s="345"/>
      <c r="J12" s="345"/>
      <c r="K12" s="345"/>
      <c r="L12" s="345"/>
      <c r="M12" s="345"/>
      <c r="N12" s="345"/>
    </row>
    <row r="13" spans="1:14" ht="16.149999999999999" customHeight="1" x14ac:dyDescent="0.15">
      <c r="A13" s="23" t="s">
        <v>90</v>
      </c>
      <c r="B13" s="328"/>
      <c r="C13" s="345"/>
      <c r="D13" s="345"/>
      <c r="E13" s="24"/>
      <c r="F13" s="340"/>
      <c r="G13" s="24"/>
      <c r="H13" s="339"/>
      <c r="I13" s="345"/>
      <c r="J13" s="345"/>
      <c r="K13" s="345"/>
      <c r="L13" s="345"/>
      <c r="M13" s="345"/>
      <c r="N13" s="345"/>
    </row>
    <row r="14" spans="1:14" ht="16.149999999999999" customHeight="1" x14ac:dyDescent="0.15">
      <c r="A14" s="23" t="s">
        <v>91</v>
      </c>
      <c r="B14" s="328"/>
      <c r="C14" s="345"/>
      <c r="D14" s="345"/>
      <c r="E14" s="24"/>
      <c r="F14" s="340"/>
      <c r="G14" s="24"/>
      <c r="H14" s="339"/>
      <c r="I14" s="345"/>
      <c r="J14" s="345"/>
      <c r="K14" s="345"/>
      <c r="L14" s="345"/>
      <c r="M14" s="345"/>
      <c r="N14" s="345"/>
    </row>
    <row r="15" spans="1:14" ht="16.149999999999999" customHeight="1" x14ac:dyDescent="0.15">
      <c r="A15" s="23" t="s">
        <v>92</v>
      </c>
      <c r="B15" s="328"/>
      <c r="C15" s="345"/>
      <c r="D15" s="345"/>
      <c r="E15" s="24"/>
      <c r="F15" s="340"/>
      <c r="G15" s="24"/>
      <c r="H15" s="339"/>
      <c r="I15" s="345"/>
      <c r="J15" s="345"/>
      <c r="K15" s="345"/>
      <c r="L15" s="345"/>
      <c r="M15" s="345"/>
      <c r="N15" s="345"/>
    </row>
    <row r="16" spans="1:14" ht="16.149999999999999" customHeight="1" x14ac:dyDescent="0.15">
      <c r="A16" s="23" t="s">
        <v>93</v>
      </c>
      <c r="B16" s="328"/>
      <c r="C16" s="345"/>
      <c r="D16" s="345"/>
      <c r="E16" s="24"/>
      <c r="F16" s="340"/>
      <c r="G16" s="24"/>
      <c r="H16" s="339"/>
      <c r="I16" s="345"/>
      <c r="J16" s="345"/>
      <c r="K16" s="345"/>
      <c r="L16" s="345"/>
      <c r="M16" s="345"/>
      <c r="N16" s="345"/>
    </row>
    <row r="17" spans="1:14" ht="16.149999999999999" customHeight="1" x14ac:dyDescent="0.15">
      <c r="A17" s="23" t="s">
        <v>94</v>
      </c>
      <c r="B17" s="328"/>
      <c r="C17" s="345"/>
      <c r="D17" s="345"/>
      <c r="E17" s="24"/>
      <c r="F17" s="340"/>
      <c r="G17" s="24"/>
      <c r="H17" s="339"/>
      <c r="I17" s="345"/>
      <c r="J17" s="345"/>
      <c r="K17" s="345"/>
      <c r="L17" s="345"/>
      <c r="M17" s="345"/>
      <c r="N17" s="345"/>
    </row>
    <row r="18" spans="1:14" ht="16.149999999999999" customHeight="1" x14ac:dyDescent="0.15">
      <c r="A18" s="23" t="s">
        <v>95</v>
      </c>
      <c r="B18" s="328"/>
      <c r="C18" s="345"/>
      <c r="D18" s="345"/>
      <c r="E18" s="24"/>
      <c r="F18" s="340"/>
      <c r="G18" s="24"/>
      <c r="H18" s="339"/>
      <c r="I18" s="345"/>
      <c r="J18" s="345"/>
      <c r="K18" s="345"/>
      <c r="L18" s="345"/>
      <c r="M18" s="345"/>
      <c r="N18" s="345"/>
    </row>
    <row r="19" spans="1:14" ht="16.149999999999999" customHeight="1" x14ac:dyDescent="0.15">
      <c r="A19" s="23" t="s">
        <v>96</v>
      </c>
      <c r="B19" s="328"/>
      <c r="C19" s="345"/>
      <c r="D19" s="345"/>
      <c r="E19" s="24"/>
      <c r="F19" s="340"/>
      <c r="G19" s="24"/>
      <c r="H19" s="339"/>
      <c r="I19" s="345"/>
      <c r="J19" s="345"/>
      <c r="K19" s="345"/>
      <c r="L19" s="345"/>
      <c r="M19" s="345"/>
      <c r="N19" s="345"/>
    </row>
    <row r="20" spans="1:14" ht="16.149999999999999" customHeight="1" x14ac:dyDescent="0.15">
      <c r="A20" s="23" t="s">
        <v>97</v>
      </c>
      <c r="B20" s="328"/>
      <c r="C20" s="345"/>
      <c r="D20" s="345"/>
      <c r="E20" s="24"/>
      <c r="F20" s="340"/>
      <c r="G20" s="24"/>
      <c r="H20" s="339"/>
      <c r="I20" s="345"/>
      <c r="J20" s="345"/>
      <c r="K20" s="345"/>
      <c r="L20" s="345"/>
      <c r="M20" s="345"/>
      <c r="N20" s="345"/>
    </row>
    <row r="21" spans="1:14" ht="16.149999999999999" customHeight="1" x14ac:dyDescent="0.15">
      <c r="A21" s="23" t="s">
        <v>98</v>
      </c>
      <c r="B21" s="328"/>
      <c r="C21" s="345"/>
      <c r="D21" s="345"/>
      <c r="E21" s="24"/>
      <c r="F21" s="340"/>
      <c r="G21" s="24"/>
      <c r="H21" s="339"/>
      <c r="I21" s="345"/>
      <c r="J21" s="345"/>
      <c r="K21" s="345"/>
      <c r="L21" s="345"/>
      <c r="M21" s="345"/>
      <c r="N21" s="345"/>
    </row>
    <row r="22" spans="1:14" ht="16.149999999999999" customHeight="1" x14ac:dyDescent="0.15">
      <c r="A22" s="23" t="s">
        <v>99</v>
      </c>
      <c r="B22" s="328"/>
      <c r="C22" s="345"/>
      <c r="D22" s="345"/>
      <c r="E22" s="24"/>
      <c r="F22" s="340"/>
      <c r="G22" s="24"/>
      <c r="H22" s="339"/>
      <c r="I22" s="345"/>
      <c r="J22" s="345"/>
      <c r="K22" s="345"/>
      <c r="L22" s="345"/>
      <c r="M22" s="345"/>
      <c r="N22" s="345"/>
    </row>
    <row r="23" spans="1:14" ht="16.149999999999999" customHeight="1" x14ac:dyDescent="0.15">
      <c r="A23" s="23" t="s">
        <v>100</v>
      </c>
      <c r="B23" s="328"/>
      <c r="C23" s="345"/>
      <c r="D23" s="345"/>
      <c r="E23" s="24"/>
      <c r="F23" s="340"/>
      <c r="G23" s="24"/>
      <c r="H23" s="339"/>
      <c r="I23" s="345"/>
      <c r="J23" s="345"/>
      <c r="K23" s="345"/>
      <c r="L23" s="345"/>
      <c r="M23" s="345"/>
      <c r="N23" s="345"/>
    </row>
    <row r="24" spans="1:14" ht="16.149999999999999" customHeight="1" x14ac:dyDescent="0.15">
      <c r="A24" s="23" t="s">
        <v>101</v>
      </c>
      <c r="B24" s="328"/>
      <c r="C24" s="345"/>
      <c r="D24" s="345"/>
      <c r="E24" s="24"/>
      <c r="F24" s="340"/>
      <c r="G24" s="24"/>
      <c r="H24" s="339"/>
      <c r="I24" s="345"/>
      <c r="J24" s="345"/>
      <c r="K24" s="345"/>
      <c r="L24" s="345"/>
      <c r="M24" s="345"/>
      <c r="N24" s="345"/>
    </row>
    <row r="25" spans="1:14" ht="16.149999999999999" customHeight="1" x14ac:dyDescent="0.15">
      <c r="A25" s="23" t="s">
        <v>102</v>
      </c>
      <c r="B25" s="328"/>
      <c r="C25" s="345"/>
      <c r="D25" s="345"/>
      <c r="E25" s="24"/>
      <c r="F25" s="340"/>
      <c r="G25" s="24"/>
      <c r="H25" s="339"/>
      <c r="I25" s="345"/>
      <c r="J25" s="345"/>
      <c r="K25" s="345"/>
      <c r="L25" s="345"/>
      <c r="M25" s="345"/>
      <c r="N25" s="345"/>
    </row>
    <row r="26" spans="1:14" ht="16.149999999999999" customHeight="1" x14ac:dyDescent="0.15">
      <c r="A26" s="23" t="s">
        <v>103</v>
      </c>
      <c r="B26" s="328"/>
      <c r="C26" s="345"/>
      <c r="D26" s="345"/>
      <c r="E26" s="24"/>
      <c r="F26" s="340"/>
      <c r="G26" s="24"/>
      <c r="H26" s="339"/>
      <c r="I26" s="345"/>
      <c r="J26" s="345"/>
      <c r="K26" s="345"/>
      <c r="L26" s="345"/>
      <c r="M26" s="345"/>
      <c r="N26" s="345"/>
    </row>
    <row r="27" spans="1:14" ht="16.149999999999999" customHeight="1" x14ac:dyDescent="0.15">
      <c r="A27" s="23" t="s">
        <v>104</v>
      </c>
      <c r="B27" s="328"/>
      <c r="C27" s="345"/>
      <c r="D27" s="345"/>
      <c r="E27" s="24"/>
      <c r="F27" s="340"/>
      <c r="G27" s="24"/>
      <c r="H27" s="339"/>
      <c r="I27" s="345"/>
      <c r="J27" s="345"/>
      <c r="K27" s="345"/>
      <c r="L27" s="345"/>
      <c r="M27" s="345"/>
      <c r="N27" s="345"/>
    </row>
    <row r="28" spans="1:14" ht="16.149999999999999" customHeight="1" x14ac:dyDescent="0.15">
      <c r="A28" s="23" t="s">
        <v>105</v>
      </c>
      <c r="B28" s="328"/>
      <c r="C28" s="345"/>
      <c r="D28" s="345"/>
      <c r="E28" s="24"/>
      <c r="F28" s="340"/>
      <c r="G28" s="24"/>
      <c r="H28" s="339"/>
      <c r="I28" s="345"/>
      <c r="J28" s="345"/>
      <c r="K28" s="345"/>
      <c r="L28" s="345"/>
      <c r="M28" s="345"/>
      <c r="N28" s="345"/>
    </row>
    <row r="29" spans="1:14" ht="16.149999999999999" customHeight="1" x14ac:dyDescent="0.15">
      <c r="A29" s="23" t="s">
        <v>106</v>
      </c>
      <c r="B29" s="328"/>
      <c r="C29" s="345"/>
      <c r="D29" s="345"/>
      <c r="E29" s="24"/>
      <c r="F29" s="340"/>
      <c r="G29" s="24"/>
      <c r="H29" s="339"/>
      <c r="I29" s="345"/>
      <c r="J29" s="345"/>
      <c r="K29" s="345"/>
      <c r="L29" s="345"/>
      <c r="M29" s="345"/>
      <c r="N29" s="345"/>
    </row>
    <row r="30" spans="1:14" ht="16.149999999999999" customHeight="1" x14ac:dyDescent="0.15">
      <c r="A30" s="23" t="s">
        <v>107</v>
      </c>
      <c r="B30" s="328"/>
      <c r="C30" s="345"/>
      <c r="D30" s="345"/>
      <c r="E30" s="24"/>
      <c r="F30" s="340"/>
      <c r="G30" s="24"/>
      <c r="H30" s="339"/>
      <c r="I30" s="345"/>
      <c r="J30" s="345"/>
      <c r="K30" s="345"/>
      <c r="L30" s="345"/>
      <c r="M30" s="345"/>
      <c r="N30" s="345"/>
    </row>
    <row r="31" spans="1:14" ht="16.149999999999999" customHeight="1" x14ac:dyDescent="0.15">
      <c r="A31" s="23" t="s">
        <v>108</v>
      </c>
      <c r="B31" s="328"/>
      <c r="C31" s="345"/>
      <c r="D31" s="345"/>
      <c r="E31" s="24"/>
      <c r="F31" s="340"/>
      <c r="G31" s="24"/>
      <c r="H31" s="339"/>
      <c r="I31" s="345"/>
      <c r="J31" s="345"/>
      <c r="K31" s="345"/>
      <c r="L31" s="345"/>
      <c r="M31" s="345"/>
      <c r="N31" s="345"/>
    </row>
    <row r="32" spans="1:14" ht="16.149999999999999" customHeight="1" x14ac:dyDescent="0.15">
      <c r="A32" s="23" t="s">
        <v>109</v>
      </c>
      <c r="B32" s="328"/>
      <c r="C32" s="345"/>
      <c r="D32" s="345"/>
      <c r="E32" s="24"/>
      <c r="F32" s="340"/>
      <c r="G32" s="24"/>
      <c r="H32" s="339"/>
      <c r="I32" s="345"/>
      <c r="J32" s="345"/>
      <c r="K32" s="345"/>
      <c r="L32" s="345"/>
      <c r="M32" s="345"/>
      <c r="N32" s="345"/>
    </row>
    <row r="33" spans="1:14" ht="16.149999999999999" customHeight="1" x14ac:dyDescent="0.15">
      <c r="A33" s="23" t="s">
        <v>110</v>
      </c>
      <c r="B33" s="328"/>
      <c r="C33" s="345"/>
      <c r="D33" s="345"/>
      <c r="E33" s="24"/>
      <c r="F33" s="340"/>
      <c r="G33" s="24"/>
      <c r="H33" s="339"/>
      <c r="I33" s="345"/>
      <c r="J33" s="345"/>
      <c r="K33" s="345"/>
      <c r="L33" s="345"/>
      <c r="M33" s="345"/>
      <c r="N33" s="345"/>
    </row>
    <row r="34" spans="1:14" ht="16.149999999999999" customHeight="1" x14ac:dyDescent="0.15">
      <c r="A34" s="23" t="s">
        <v>111</v>
      </c>
      <c r="B34" s="328"/>
      <c r="C34" s="345"/>
      <c r="D34" s="345"/>
      <c r="E34" s="24"/>
      <c r="F34" s="340"/>
      <c r="G34" s="24"/>
      <c r="H34" s="339"/>
      <c r="I34" s="345"/>
      <c r="J34" s="345"/>
      <c r="K34" s="345"/>
      <c r="L34" s="345"/>
      <c r="M34" s="345"/>
      <c r="N34" s="345"/>
    </row>
    <row r="35" spans="1:14" ht="16.149999999999999" customHeight="1" x14ac:dyDescent="0.15">
      <c r="A35" s="23" t="s">
        <v>112</v>
      </c>
      <c r="B35" s="328"/>
      <c r="C35" s="345"/>
      <c r="D35" s="345"/>
      <c r="E35" s="24"/>
      <c r="F35" s="340"/>
      <c r="G35" s="24"/>
      <c r="H35" s="339"/>
      <c r="I35" s="345"/>
      <c r="J35" s="345"/>
      <c r="K35" s="345"/>
      <c r="L35" s="345"/>
      <c r="M35" s="345"/>
      <c r="N35" s="345"/>
    </row>
    <row r="36" spans="1:14" ht="16.149999999999999" customHeight="1" x14ac:dyDescent="0.15">
      <c r="A36" s="23" t="s">
        <v>113</v>
      </c>
      <c r="B36" s="328"/>
      <c r="C36" s="345"/>
      <c r="D36" s="345"/>
      <c r="E36" s="24"/>
      <c r="F36" s="340"/>
      <c r="G36" s="24"/>
      <c r="H36" s="339"/>
      <c r="I36" s="345"/>
      <c r="J36" s="345"/>
      <c r="K36" s="345"/>
      <c r="L36" s="345"/>
      <c r="M36" s="345"/>
      <c r="N36" s="345"/>
    </row>
    <row r="37" spans="1:14" ht="16.149999999999999" customHeight="1" x14ac:dyDescent="0.15">
      <c r="A37" s="23" t="s">
        <v>114</v>
      </c>
      <c r="B37" s="328"/>
      <c r="C37" s="345"/>
      <c r="D37" s="345"/>
      <c r="E37" s="24"/>
      <c r="F37" s="340"/>
      <c r="G37" s="24"/>
      <c r="H37" s="339"/>
      <c r="I37" s="345"/>
      <c r="J37" s="345"/>
      <c r="K37" s="345"/>
      <c r="L37" s="345"/>
      <c r="M37" s="345"/>
      <c r="N37" s="345"/>
    </row>
    <row r="38" spans="1:14" ht="16.149999999999999" customHeight="1" x14ac:dyDescent="0.15">
      <c r="A38" s="23" t="s">
        <v>115</v>
      </c>
      <c r="B38" s="328"/>
      <c r="C38" s="345"/>
      <c r="D38" s="345"/>
      <c r="E38" s="24"/>
      <c r="F38" s="340"/>
      <c r="G38" s="24"/>
      <c r="H38" s="339"/>
      <c r="I38" s="345"/>
      <c r="J38" s="345"/>
      <c r="K38" s="345"/>
      <c r="L38" s="345"/>
      <c r="M38" s="345"/>
      <c r="N38" s="345"/>
    </row>
    <row r="39" spans="1:14" ht="16.149999999999999" customHeight="1" x14ac:dyDescent="0.15">
      <c r="A39" s="24" t="s">
        <v>38</v>
      </c>
      <c r="B39" s="328" t="s">
        <v>289</v>
      </c>
      <c r="C39" s="345" t="s">
        <v>289</v>
      </c>
      <c r="D39" s="345" t="s">
        <v>289</v>
      </c>
      <c r="E39" s="24"/>
      <c r="F39" s="340" t="s">
        <v>289</v>
      </c>
      <c r="G39" s="24" t="s">
        <v>289</v>
      </c>
      <c r="H39" s="339"/>
      <c r="I39" s="345"/>
      <c r="J39" s="345"/>
      <c r="K39" s="345"/>
      <c r="L39" s="345"/>
      <c r="M39" s="345"/>
      <c r="N39" s="345"/>
    </row>
    <row r="40" spans="1:14" ht="16.149999999999999" customHeight="1" x14ac:dyDescent="0.15">
      <c r="A40" s="349" t="s">
        <v>116</v>
      </c>
      <c r="B40" s="340"/>
      <c r="C40" s="340"/>
      <c r="D40" s="340"/>
      <c r="E40" s="340"/>
      <c r="F40" s="340"/>
      <c r="G40" s="340"/>
      <c r="H40" s="340"/>
      <c r="I40" s="340"/>
      <c r="J40" s="340"/>
      <c r="K40" s="340"/>
      <c r="L40" s="340"/>
      <c r="M40" s="340"/>
      <c r="N40" s="25" t="s">
        <v>123</v>
      </c>
    </row>
    <row r="41" spans="1:14" ht="16.149999999999999" customHeight="1" x14ac:dyDescent="0.15">
      <c r="A41" s="24" t="s">
        <v>290</v>
      </c>
      <c r="B41" s="328"/>
      <c r="C41" s="345"/>
      <c r="D41" s="345"/>
      <c r="E41" s="24"/>
      <c r="F41" s="340"/>
      <c r="G41" s="24"/>
      <c r="H41" s="339"/>
      <c r="I41" s="345"/>
      <c r="J41" s="345"/>
      <c r="K41" s="345"/>
      <c r="L41" s="345"/>
      <c r="M41" s="345"/>
      <c r="N41" s="345"/>
    </row>
    <row r="42" spans="1:14" ht="16.149999999999999" customHeight="1" x14ac:dyDescent="0.15">
      <c r="A42" s="24" t="s">
        <v>291</v>
      </c>
      <c r="B42" s="328"/>
      <c r="C42" s="345"/>
      <c r="D42" s="345"/>
      <c r="E42" s="24"/>
      <c r="F42" s="340"/>
      <c r="G42" s="24"/>
      <c r="H42" s="339"/>
      <c r="I42" s="345"/>
      <c r="J42" s="345"/>
      <c r="K42" s="345"/>
      <c r="L42" s="345"/>
      <c r="M42" s="345"/>
      <c r="N42" s="345"/>
    </row>
    <row r="43" spans="1:14" ht="16.149999999999999" customHeight="1" x14ac:dyDescent="0.15">
      <c r="A43" s="24" t="s">
        <v>292</v>
      </c>
      <c r="B43" s="328"/>
      <c r="C43" s="345"/>
      <c r="D43" s="345"/>
      <c r="E43" s="24"/>
      <c r="F43" s="340"/>
      <c r="G43" s="24"/>
      <c r="H43" s="339"/>
      <c r="I43" s="345"/>
      <c r="J43" s="345"/>
      <c r="K43" s="345"/>
      <c r="L43" s="345"/>
      <c r="M43" s="345"/>
      <c r="N43" s="345"/>
    </row>
    <row r="44" spans="1:14" ht="16.149999999999999" customHeight="1" x14ac:dyDescent="0.15">
      <c r="A44" s="24" t="s">
        <v>293</v>
      </c>
      <c r="B44" s="328"/>
      <c r="C44" s="345"/>
      <c r="D44" s="345"/>
      <c r="E44" s="24"/>
      <c r="F44" s="340"/>
      <c r="G44" s="24"/>
      <c r="H44" s="339"/>
      <c r="I44" s="345"/>
      <c r="J44" s="345"/>
      <c r="K44" s="345"/>
      <c r="L44" s="345"/>
      <c r="M44" s="345"/>
      <c r="N44" s="345"/>
    </row>
    <row r="45" spans="1:14" ht="16.149999999999999" customHeight="1" x14ac:dyDescent="0.15">
      <c r="A45" s="24" t="s">
        <v>294</v>
      </c>
      <c r="B45" s="328"/>
      <c r="C45" s="345"/>
      <c r="D45" s="345"/>
      <c r="E45" s="24"/>
      <c r="F45" s="340"/>
      <c r="G45" s="24"/>
      <c r="H45" s="339"/>
      <c r="I45" s="345"/>
      <c r="J45" s="345"/>
      <c r="K45" s="345"/>
      <c r="L45" s="345"/>
      <c r="M45" s="345"/>
      <c r="N45" s="345"/>
    </row>
    <row r="46" spans="1:14" ht="16.149999999999999" customHeight="1" x14ac:dyDescent="0.15">
      <c r="A46" s="24" t="s">
        <v>295</v>
      </c>
      <c r="B46" s="328"/>
      <c r="C46" s="345"/>
      <c r="D46" s="345"/>
      <c r="E46" s="24"/>
      <c r="F46" s="340"/>
      <c r="G46" s="24"/>
      <c r="H46" s="339"/>
      <c r="I46" s="345"/>
      <c r="J46" s="345"/>
      <c r="K46" s="345"/>
      <c r="L46" s="345"/>
      <c r="M46" s="345"/>
      <c r="N46" s="345"/>
    </row>
    <row r="47" spans="1:14" ht="16.149999999999999" customHeight="1" x14ac:dyDescent="0.15">
      <c r="A47" s="24" t="s">
        <v>296</v>
      </c>
      <c r="B47" s="328"/>
      <c r="C47" s="345"/>
      <c r="D47" s="345"/>
      <c r="E47" s="24"/>
      <c r="F47" s="340"/>
      <c r="G47" s="24"/>
      <c r="H47" s="339"/>
      <c r="I47" s="345"/>
      <c r="J47" s="345"/>
      <c r="K47" s="345"/>
      <c r="L47" s="345"/>
      <c r="M47" s="345"/>
      <c r="N47" s="345"/>
    </row>
    <row r="48" spans="1:14" ht="16.149999999999999" customHeight="1" x14ac:dyDescent="0.15">
      <c r="A48" s="24" t="s">
        <v>297</v>
      </c>
      <c r="B48" s="328"/>
      <c r="C48" s="345"/>
      <c r="D48" s="345"/>
      <c r="E48" s="24"/>
      <c r="F48" s="340"/>
      <c r="G48" s="24"/>
      <c r="H48" s="339"/>
      <c r="I48" s="345"/>
      <c r="J48" s="345"/>
      <c r="K48" s="345"/>
      <c r="L48" s="345"/>
      <c r="M48" s="345"/>
      <c r="N48" s="345"/>
    </row>
    <row r="49" spans="1:14" ht="16.149999999999999" customHeight="1" x14ac:dyDescent="0.15">
      <c r="A49" s="24" t="s">
        <v>298</v>
      </c>
      <c r="B49" s="328"/>
      <c r="C49" s="345"/>
      <c r="D49" s="345"/>
      <c r="E49" s="24"/>
      <c r="F49" s="340"/>
      <c r="G49" s="24"/>
      <c r="H49" s="339"/>
      <c r="I49" s="345"/>
      <c r="J49" s="345"/>
      <c r="K49" s="345"/>
      <c r="L49" s="345"/>
      <c r="M49" s="345"/>
      <c r="N49" s="345"/>
    </row>
    <row r="50" spans="1:14" ht="16.149999999999999" customHeight="1" x14ac:dyDescent="0.15">
      <c r="A50" s="24" t="s">
        <v>299</v>
      </c>
      <c r="B50" s="328"/>
      <c r="C50" s="345"/>
      <c r="D50" s="345"/>
      <c r="E50" s="24"/>
      <c r="F50" s="340"/>
      <c r="G50" s="24"/>
      <c r="H50" s="339"/>
      <c r="I50" s="345"/>
      <c r="J50" s="345"/>
      <c r="K50" s="345"/>
      <c r="L50" s="345"/>
      <c r="M50" s="345"/>
      <c r="N50" s="345"/>
    </row>
    <row r="51" spans="1:14" ht="16.149999999999999" customHeight="1" x14ac:dyDescent="0.15">
      <c r="A51" s="24" t="s">
        <v>37</v>
      </c>
      <c r="B51" s="328" t="s">
        <v>289</v>
      </c>
      <c r="C51" s="345" t="s">
        <v>289</v>
      </c>
      <c r="D51" s="345" t="s">
        <v>289</v>
      </c>
      <c r="E51" s="24"/>
      <c r="F51" s="340" t="s">
        <v>289</v>
      </c>
      <c r="G51" s="24" t="s">
        <v>289</v>
      </c>
      <c r="H51" s="339"/>
      <c r="I51" s="345"/>
      <c r="J51" s="345"/>
      <c r="K51" s="345"/>
      <c r="L51" s="345"/>
      <c r="M51" s="345"/>
      <c r="N51" s="345"/>
    </row>
    <row r="52" spans="1:14" ht="12" customHeight="1" x14ac:dyDescent="0.15">
      <c r="A52" s="26"/>
      <c r="B52" s="340"/>
      <c r="C52" s="340"/>
      <c r="D52" s="340"/>
      <c r="E52" s="340"/>
      <c r="F52" s="340"/>
      <c r="G52" s="340"/>
      <c r="H52" s="340"/>
      <c r="I52" s="340"/>
      <c r="J52" s="340"/>
      <c r="K52" s="340"/>
      <c r="L52" s="340"/>
      <c r="M52" s="340"/>
      <c r="N52" s="340"/>
    </row>
    <row r="53" spans="1:14" ht="16.149999999999999" customHeight="1" x14ac:dyDescent="0.15">
      <c r="A53" s="24" t="s">
        <v>0</v>
      </c>
      <c r="B53" s="328" t="s">
        <v>289</v>
      </c>
      <c r="C53" s="345" t="s">
        <v>289</v>
      </c>
      <c r="D53" s="345" t="s">
        <v>289</v>
      </c>
      <c r="E53" s="24" t="s">
        <v>289</v>
      </c>
      <c r="F53" s="340" t="s">
        <v>289</v>
      </c>
      <c r="G53" s="24" t="s">
        <v>289</v>
      </c>
      <c r="H53" s="339"/>
      <c r="I53" s="345"/>
      <c r="J53" s="345"/>
      <c r="K53" s="345"/>
      <c r="L53" s="345"/>
      <c r="M53" s="345"/>
      <c r="N53" s="345"/>
    </row>
  </sheetData>
  <mergeCells count="7">
    <mergeCell ref="L2:M2"/>
    <mergeCell ref="A4:A7"/>
    <mergeCell ref="B4:G5"/>
    <mergeCell ref="H4:M4"/>
    <mergeCell ref="H5:I5"/>
    <mergeCell ref="J5:K5"/>
    <mergeCell ref="L5:M5"/>
  </mergeCells>
  <phoneticPr fontId="1"/>
  <pageMargins left="0.78740157480314965" right="0.78740157480314965" top="0.31496062992125984" bottom="0.11811023622047245" header="0.51181102362204722" footer="0.15748031496062992"/>
  <pageSetup paperSize="8"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様式1-1</vt:lpstr>
      <vt:lpstr>様式1-２</vt:lpstr>
      <vt:lpstr>様式2-1</vt:lpstr>
      <vt:lpstr>様式３-6(設計企業)</vt:lpstr>
      <vt:lpstr>様式３-6(施工企業等)</vt:lpstr>
      <vt:lpstr>様式9-2 </vt:lpstr>
      <vt:lpstr>様式9-3</vt:lpstr>
      <vt:lpstr>様式9-4</vt:lpstr>
      <vt:lpstr>様式9-5</vt:lpstr>
      <vt:lpstr>'様式1-1'!Print_Area</vt:lpstr>
      <vt:lpstr>'様式1-２'!Print_Area</vt:lpstr>
      <vt:lpstr>'様式2-1'!Print_Area</vt:lpstr>
      <vt:lpstr>'様式３-6(施工企業等)'!Print_Area</vt:lpstr>
      <vt:lpstr>'様式３-6(設計企業)'!Print_Area</vt:lpstr>
      <vt:lpstr>'様式9-2 '!Print_Area</vt:lpstr>
      <vt:lpstr>'様式9-3'!Print_Area</vt:lpstr>
      <vt:lpstr>'様式9-4'!Print_Area</vt:lpstr>
      <vt:lpstr>'様式9-2 '!Print_Titles</vt:lpstr>
      <vt:lpstr>'様式9-3'!Print_Titles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2025-02-19T05:16:54Z</cp:lastPrinted>
  <dcterms:created xsi:type="dcterms:W3CDTF">2017-07-06T01:55:36Z</dcterms:created>
  <dcterms:modified xsi:type="dcterms:W3CDTF">2025-02-21T02:52:41Z</dcterms:modified>
</cp:coreProperties>
</file>