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t-nas1\kakyoyu\jogesuiservice\NAS移行データ\04 給水係\050_法律・要綱・運用・基準・様式・マニュアルなど\02_様式\02_最新：給水申込関係\"/>
    </mc:Choice>
  </mc:AlternateContent>
  <bookViews>
    <workbookView xWindow="0" yWindow="0" windowWidth="13290" windowHeight="9000"/>
  </bookViews>
  <sheets>
    <sheet name="説明・注意事項" sheetId="9" r:id="rId1"/>
    <sheet name="入力用" sheetId="3" r:id="rId2"/>
    <sheet name="臨時給水台帳" sheetId="8" r:id="rId3"/>
    <sheet name="給水装置台帳_表" sheetId="2" r:id="rId4"/>
    <sheet name="給水台帳_裏" sheetId="6" r:id="rId5"/>
  </sheets>
  <calcPr calcId="152511"/>
</workbook>
</file>

<file path=xl/calcChain.xml><?xml version="1.0" encoding="utf-8"?>
<calcChain xmlns="http://schemas.openxmlformats.org/spreadsheetml/2006/main">
  <c r="AI1" i="6" l="1"/>
  <c r="H40" i="3" l="1"/>
  <c r="F5" i="8"/>
  <c r="H18" i="3" l="1"/>
  <c r="H3" i="3" l="1"/>
  <c r="H5" i="3"/>
  <c r="G11" i="8"/>
  <c r="H10" i="8"/>
  <c r="G10" i="8"/>
  <c r="G8" i="8"/>
  <c r="F7" i="8"/>
  <c r="F6" i="8"/>
  <c r="F4" i="8"/>
  <c r="G3" i="8"/>
  <c r="G1" i="8"/>
  <c r="N31" i="2" l="1"/>
  <c r="F32" i="2"/>
  <c r="F31" i="2"/>
  <c r="L23" i="2"/>
  <c r="M20" i="2"/>
  <c r="M19" i="2"/>
  <c r="G20" i="2"/>
  <c r="G19" i="2"/>
  <c r="N17" i="2"/>
  <c r="N16" i="2"/>
  <c r="F17" i="2"/>
  <c r="F16" i="2"/>
  <c r="P9" i="2"/>
  <c r="P8" i="2"/>
  <c r="P7" i="2"/>
  <c r="P6" i="2"/>
  <c r="P5" i="2"/>
  <c r="F9" i="2"/>
  <c r="I8" i="2"/>
  <c r="F8" i="2"/>
  <c r="J6" i="2"/>
  <c r="E6" i="2"/>
  <c r="F5" i="2"/>
  <c r="P4" i="2"/>
  <c r="J4" i="2"/>
  <c r="E3" i="2"/>
  <c r="N2" i="2"/>
  <c r="N1" i="2"/>
  <c r="H1" i="2"/>
  <c r="M11" i="2" l="1"/>
  <c r="M12" i="2"/>
  <c r="F14" i="2"/>
  <c r="M14" i="2"/>
  <c r="F15" i="2"/>
  <c r="M15" i="2"/>
  <c r="F12" i="2"/>
  <c r="F11" i="2"/>
  <c r="J36" i="3"/>
  <c r="J37" i="3" l="1"/>
  <c r="C24" i="2" s="1"/>
  <c r="L28" i="2" l="1"/>
  <c r="I28" i="2"/>
  <c r="F7" i="2"/>
  <c r="G6" i="2"/>
  <c r="C14" i="2" l="1"/>
  <c r="C15" i="2"/>
  <c r="C11" i="2"/>
  <c r="C12" i="2"/>
</calcChain>
</file>

<file path=xl/comments1.xml><?xml version="1.0" encoding="utf-8"?>
<comments xmlns="http://schemas.openxmlformats.org/spreadsheetml/2006/main">
  <authors>
    <author>太田　郁也</author>
  </authors>
  <commentList>
    <comment ref="AI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記載項目を追加しました
入力用シートに入力すれば自動で入ります</t>
        </r>
      </text>
    </comment>
  </commentList>
</comments>
</file>

<file path=xl/sharedStrings.xml><?xml version="1.0" encoding="utf-8"?>
<sst xmlns="http://schemas.openxmlformats.org/spreadsheetml/2006/main" count="596" uniqueCount="182">
  <si>
    <t>給水装置台帳</t>
  </si>
  <si>
    <t>給水装置番号</t>
  </si>
  <si>
    <t>装置場所</t>
  </si>
  <si>
    <t>所有者</t>
  </si>
  <si>
    <r>
      <t>年　</t>
    </r>
    <r>
      <rPr>
        <sz val="10.5"/>
        <color rgb="FFFF0000"/>
        <rFont val="Century"/>
        <family val="1"/>
      </rPr>
      <t xml:space="preserve"> </t>
    </r>
    <r>
      <rPr>
        <sz val="10.5"/>
        <color rgb="FFFF0000"/>
        <rFont val="ＭＳ 明朝"/>
        <family val="1"/>
        <charset val="128"/>
      </rPr>
      <t>月　</t>
    </r>
    <r>
      <rPr>
        <sz val="10.5"/>
        <color rgb="FFFF0000"/>
        <rFont val="Century"/>
        <family val="1"/>
      </rPr>
      <t xml:space="preserve"> </t>
    </r>
    <r>
      <rPr>
        <sz val="10.5"/>
        <color rgb="FFFF0000"/>
        <rFont val="ＭＳ 明朝"/>
        <family val="1"/>
        <charset val="128"/>
      </rPr>
      <t>日</t>
    </r>
  </si>
  <si>
    <t>住　　　　　　所</t>
  </si>
  <si>
    <t>使用者</t>
  </si>
  <si>
    <t>給水装置工事</t>
  </si>
  <si>
    <t>申請年月日</t>
  </si>
  <si>
    <t>工事着手年月日</t>
  </si>
  <si>
    <t>新設年月日</t>
  </si>
  <si>
    <t>工事完成年月日</t>
  </si>
  <si>
    <t>関係者承認</t>
  </si>
  <si>
    <t>承認事項</t>
  </si>
  <si>
    <t>住　　　　　所</t>
  </si>
  <si>
    <t>土地所有者承認</t>
  </si>
  <si>
    <t>建物所有者承認</t>
  </si>
  <si>
    <t>摘要</t>
  </si>
  <si>
    <t>給水装置工事事業者</t>
  </si>
  <si>
    <t>主任技術者</t>
  </si>
  <si>
    <t>装置概要</t>
    <phoneticPr fontId="23"/>
  </si>
  <si>
    <t>履歴</t>
    <phoneticPr fontId="23"/>
  </si>
  <si>
    <t>新設</t>
    <phoneticPr fontId="23"/>
  </si>
  <si>
    <t>変更</t>
    <phoneticPr fontId="23"/>
  </si>
  <si>
    <t>新設</t>
    <phoneticPr fontId="23"/>
  </si>
  <si>
    <t>給水装置公道分
維持管理依頼届</t>
    <phoneticPr fontId="23"/>
  </si>
  <si>
    <t>民地部工事事業者</t>
    <phoneticPr fontId="23"/>
  </si>
  <si>
    <t>公道部工事事業者</t>
    <phoneticPr fontId="23"/>
  </si>
  <si>
    <t>建物・地上</t>
    <phoneticPr fontId="23"/>
  </si>
  <si>
    <t>階</t>
    <phoneticPr fontId="23"/>
  </si>
  <si>
    <t>地下</t>
    <rPh sb="0" eb="2">
      <t>チカ</t>
    </rPh>
    <phoneticPr fontId="23"/>
  </si>
  <si>
    <t>階</t>
    <rPh sb="0" eb="1">
      <t>カイ</t>
    </rPh>
    <phoneticPr fontId="23"/>
  </si>
  <si>
    <t>㎥</t>
    <phoneticPr fontId="23"/>
  </si>
  <si>
    <t>岡崎市</t>
    <phoneticPr fontId="23"/>
  </si>
  <si>
    <r>
      <t>年　</t>
    </r>
    <r>
      <rPr>
        <sz val="10.5"/>
        <color rgb="FFFF0000"/>
        <rFont val="Century"/>
        <family val="1"/>
      </rPr>
      <t xml:space="preserve"> </t>
    </r>
    <r>
      <rPr>
        <sz val="10.5"/>
        <color rgb="FFFF0000"/>
        <rFont val="ＭＳ 明朝"/>
        <family val="1"/>
        <charset val="128"/>
      </rPr>
      <t>月　</t>
    </r>
    <r>
      <rPr>
        <sz val="10.5"/>
        <color rgb="FFFF0000"/>
        <rFont val="Century"/>
        <family val="1"/>
      </rPr>
      <t xml:space="preserve"> </t>
    </r>
    <r>
      <rPr>
        <sz val="10.5"/>
        <color rgb="FFFF0000"/>
        <rFont val="ＭＳ 明朝"/>
        <family val="1"/>
        <charset val="128"/>
      </rPr>
      <t>日</t>
    </r>
    <phoneticPr fontId="23"/>
  </si>
  <si>
    <t>m/m</t>
    <phoneticPr fontId="23"/>
  </si>
  <si>
    <t>個</t>
    <rPh sb="0" eb="1">
      <t>コ</t>
    </rPh>
    <phoneticPr fontId="23"/>
  </si>
  <si>
    <t xml:space="preserve"> 取出管口径</t>
    <phoneticPr fontId="23"/>
  </si>
  <si>
    <t xml:space="preserve"> 分岐点配水管口径</t>
    <phoneticPr fontId="23"/>
  </si>
  <si>
    <t xml:space="preserve">  既設</t>
    <phoneticPr fontId="23"/>
  </si>
  <si>
    <t>氏　　　　　　名</t>
    <rPh sb="0" eb="1">
      <t>シ</t>
    </rPh>
    <rPh sb="7" eb="8">
      <t>メイ</t>
    </rPh>
    <phoneticPr fontId="23"/>
  </si>
  <si>
    <t>（宛先）岡崎市水道事業及び水道事業管理者
　上記の装置場所の給水装置公道分について、今後の維持管理をお願いいたします。</t>
    <rPh sb="1" eb="3">
      <t>アテサキ</t>
    </rPh>
    <rPh sb="4" eb="7">
      <t>オカザキシ</t>
    </rPh>
    <rPh sb="7" eb="9">
      <t>スイドウ</t>
    </rPh>
    <rPh sb="9" eb="11">
      <t>ジギョウ</t>
    </rPh>
    <rPh sb="11" eb="12">
      <t>オヨ</t>
    </rPh>
    <rPh sb="13" eb="15">
      <t>スイドウ</t>
    </rPh>
    <rPh sb="15" eb="17">
      <t>ジギョウ</t>
    </rPh>
    <rPh sb="17" eb="20">
      <t>カンリシャ</t>
    </rPh>
    <phoneticPr fontId="23"/>
  </si>
  <si>
    <t>申込者氏名</t>
    <rPh sb="0" eb="3">
      <t>モウシコミシャ</t>
    </rPh>
    <rPh sb="3" eb="5">
      <t>シメイ</t>
    </rPh>
    <phoneticPr fontId="23"/>
  </si>
  <si>
    <t>給水装置台帳入力</t>
    <rPh sb="0" eb="4">
      <t>キュウスイソウチ</t>
    </rPh>
    <rPh sb="4" eb="6">
      <t>ダイチョウ</t>
    </rPh>
    <rPh sb="6" eb="8">
      <t>ニュウリョク</t>
    </rPh>
    <phoneticPr fontId="23"/>
  </si>
  <si>
    <t>工事の種類</t>
    <rPh sb="0" eb="2">
      <t>コウジ</t>
    </rPh>
    <rPh sb="3" eb="5">
      <t>シュルイ</t>
    </rPh>
    <phoneticPr fontId="23"/>
  </si>
  <si>
    <t>給水装置番号</t>
    <rPh sb="0" eb="4">
      <t>キュウスイソウチ</t>
    </rPh>
    <rPh sb="4" eb="6">
      <t>バンゴウ</t>
    </rPh>
    <phoneticPr fontId="23"/>
  </si>
  <si>
    <t>排水設備承認番号</t>
    <phoneticPr fontId="23"/>
  </si>
  <si>
    <t>排水設備承認番号</t>
    <phoneticPr fontId="23"/>
  </si>
  <si>
    <t>装置場所</t>
    <rPh sb="0" eb="2">
      <t>ソウチ</t>
    </rPh>
    <rPh sb="2" eb="4">
      <t>バショ</t>
    </rPh>
    <phoneticPr fontId="23"/>
  </si>
  <si>
    <t>建物名</t>
    <rPh sb="0" eb="2">
      <t>タテモノ</t>
    </rPh>
    <rPh sb="2" eb="3">
      <t>メイ</t>
    </rPh>
    <phoneticPr fontId="23"/>
  </si>
  <si>
    <t>部屋番号など</t>
    <rPh sb="0" eb="4">
      <t>ヘヤバンゴウ</t>
    </rPh>
    <phoneticPr fontId="23"/>
  </si>
  <si>
    <t>301号</t>
    <rPh sb="3" eb="4">
      <t>ゴウ</t>
    </rPh>
    <phoneticPr fontId="23"/>
  </si>
  <si>
    <t>給水装置の種類</t>
    <rPh sb="0" eb="2">
      <t>キュウスイ</t>
    </rPh>
    <rPh sb="2" eb="4">
      <t>ソウチ</t>
    </rPh>
    <rPh sb="5" eb="7">
      <t>シュルイ</t>
    </rPh>
    <phoneticPr fontId="23"/>
  </si>
  <si>
    <t>3水サ第1234号</t>
    <phoneticPr fontId="23"/>
  </si>
  <si>
    <t>専用水道</t>
  </si>
  <si>
    <t>３階直圧給水</t>
    <rPh sb="1" eb="2">
      <t>カイ</t>
    </rPh>
    <rPh sb="2" eb="4">
      <t>チョクアツ</t>
    </rPh>
    <rPh sb="4" eb="6">
      <t>キュウスイ</t>
    </rPh>
    <phoneticPr fontId="23"/>
  </si>
  <si>
    <t>有り</t>
  </si>
  <si>
    <t>給水方式①</t>
    <rPh sb="0" eb="2">
      <t>キュウスイ</t>
    </rPh>
    <rPh sb="2" eb="4">
      <t>ホウシキ</t>
    </rPh>
    <phoneticPr fontId="23"/>
  </si>
  <si>
    <t>給水方式②</t>
    <rPh sb="0" eb="2">
      <t>キュウスイ</t>
    </rPh>
    <rPh sb="2" eb="4">
      <t>ホウシキ</t>
    </rPh>
    <phoneticPr fontId="23"/>
  </si>
  <si>
    <t>給水方式③</t>
    <rPh sb="0" eb="2">
      <t>キュウスイ</t>
    </rPh>
    <rPh sb="2" eb="4">
      <t>ホウシキ</t>
    </rPh>
    <phoneticPr fontId="23"/>
  </si>
  <si>
    <t>直結式</t>
  </si>
  <si>
    <t>受水槽</t>
    <rPh sb="0" eb="3">
      <t>ジュスイソウ</t>
    </rPh>
    <phoneticPr fontId="23"/>
  </si>
  <si>
    <t>給水方式：</t>
    <rPh sb="0" eb="2">
      <t>キュウスイ</t>
    </rPh>
    <rPh sb="2" eb="4">
      <t>ホウシキ</t>
    </rPh>
    <phoneticPr fontId="23"/>
  </si>
  <si>
    <t>給水装置の種類：</t>
    <rPh sb="0" eb="2">
      <t>キュウスイ</t>
    </rPh>
    <rPh sb="2" eb="4">
      <t>ソウチ</t>
    </rPh>
    <rPh sb="5" eb="7">
      <t>シュルイ</t>
    </rPh>
    <phoneticPr fontId="23"/>
  </si>
  <si>
    <t>受水槽:</t>
    <phoneticPr fontId="23"/>
  </si>
  <si>
    <t>高架水槽:</t>
    <phoneticPr fontId="23"/>
  </si>
  <si>
    <t>m3</t>
    <phoneticPr fontId="23"/>
  </si>
  <si>
    <t>mm</t>
    <phoneticPr fontId="23"/>
  </si>
  <si>
    <t>mm</t>
    <phoneticPr fontId="23"/>
  </si>
  <si>
    <t>新設</t>
    <phoneticPr fontId="23"/>
  </si>
  <si>
    <t>水栓の数</t>
    <phoneticPr fontId="23"/>
  </si>
  <si>
    <t>水道所有者　住所</t>
    <rPh sb="0" eb="2">
      <t>スイドウ</t>
    </rPh>
    <rPh sb="2" eb="5">
      <t>ショユウシャ</t>
    </rPh>
    <rPh sb="6" eb="8">
      <t>ジュウショ</t>
    </rPh>
    <phoneticPr fontId="23"/>
  </si>
  <si>
    <t>水道所有者　氏名</t>
    <rPh sb="0" eb="2">
      <t>スイドウ</t>
    </rPh>
    <rPh sb="2" eb="5">
      <t>ショユウシャ</t>
    </rPh>
    <rPh sb="6" eb="8">
      <t>シメイ</t>
    </rPh>
    <phoneticPr fontId="23"/>
  </si>
  <si>
    <t>水道使用者　住所</t>
    <rPh sb="0" eb="2">
      <t>スイドウ</t>
    </rPh>
    <rPh sb="2" eb="4">
      <t>シヨウ</t>
    </rPh>
    <rPh sb="4" eb="5">
      <t>シャ</t>
    </rPh>
    <rPh sb="6" eb="8">
      <t>ジュウショ</t>
    </rPh>
    <phoneticPr fontId="23"/>
  </si>
  <si>
    <t>水道使用者　氏名</t>
    <rPh sb="0" eb="2">
      <t>スイドウ</t>
    </rPh>
    <rPh sb="2" eb="4">
      <t>シヨウ</t>
    </rPh>
    <rPh sb="4" eb="5">
      <t>シャ</t>
    </rPh>
    <rPh sb="6" eb="8">
      <t>シメイ</t>
    </rPh>
    <phoneticPr fontId="23"/>
  </si>
  <si>
    <t>岡崎市十王町２丁目９番地</t>
    <rPh sb="0" eb="3">
      <t>オカザキシ</t>
    </rPh>
    <rPh sb="3" eb="6">
      <t>ジュウオウチョウ</t>
    </rPh>
    <rPh sb="7" eb="9">
      <t>チョウメ</t>
    </rPh>
    <rPh sb="10" eb="12">
      <t>バンチ</t>
    </rPh>
    <phoneticPr fontId="23"/>
  </si>
  <si>
    <t>申請年月日</t>
    <rPh sb="0" eb="2">
      <t>シンセイ</t>
    </rPh>
    <rPh sb="2" eb="5">
      <t>ネンガッピ</t>
    </rPh>
    <phoneticPr fontId="23"/>
  </si>
  <si>
    <t>工事着手年月日</t>
    <rPh sb="0" eb="4">
      <t>コウジチャクシュ</t>
    </rPh>
    <rPh sb="4" eb="7">
      <t>ネンガッピ</t>
    </rPh>
    <phoneticPr fontId="23"/>
  </si>
  <si>
    <t>新設年月日</t>
    <rPh sb="0" eb="2">
      <t>シンセツ</t>
    </rPh>
    <rPh sb="2" eb="5">
      <t>ネンガッピ</t>
    </rPh>
    <phoneticPr fontId="23"/>
  </si>
  <si>
    <t>工事完成年月日</t>
    <rPh sb="0" eb="4">
      <t>コウジカンセイ</t>
    </rPh>
    <rPh sb="4" eb="7">
      <t>ネンガッピ</t>
    </rPh>
    <phoneticPr fontId="23"/>
  </si>
  <si>
    <t>名古屋市中区三の丸三丁目１番２号</t>
    <phoneticPr fontId="23"/>
  </si>
  <si>
    <t>土地所有者承認　住所</t>
    <rPh sb="0" eb="5">
      <t>トチショユウシャ</t>
    </rPh>
    <rPh sb="5" eb="7">
      <t>ショウニン</t>
    </rPh>
    <rPh sb="8" eb="10">
      <t>ジュウショ</t>
    </rPh>
    <phoneticPr fontId="23"/>
  </si>
  <si>
    <t>土地所有者承認　氏名</t>
    <rPh sb="0" eb="5">
      <t>トチショユウシャ</t>
    </rPh>
    <rPh sb="5" eb="7">
      <t>ショウニン</t>
    </rPh>
    <rPh sb="8" eb="10">
      <t>シメイ</t>
    </rPh>
    <phoneticPr fontId="23"/>
  </si>
  <si>
    <t>建物所有者承認　住所</t>
    <rPh sb="0" eb="2">
      <t>タテモノ</t>
    </rPh>
    <rPh sb="2" eb="5">
      <t>ショユウシャ</t>
    </rPh>
    <rPh sb="5" eb="7">
      <t>ショウニン</t>
    </rPh>
    <rPh sb="8" eb="10">
      <t>ジュウショ</t>
    </rPh>
    <phoneticPr fontId="23"/>
  </si>
  <si>
    <t>建物所有者承認　氏名</t>
    <rPh sb="0" eb="2">
      <t>タテモノ</t>
    </rPh>
    <rPh sb="2" eb="5">
      <t>ショユウシャ</t>
    </rPh>
    <rPh sb="5" eb="7">
      <t>ショウニン</t>
    </rPh>
    <rPh sb="8" eb="10">
      <t>シメイ</t>
    </rPh>
    <phoneticPr fontId="23"/>
  </si>
  <si>
    <t>岡崎市明大寺本町１丁目４番地</t>
    <rPh sb="9" eb="11">
      <t>チョウメ</t>
    </rPh>
    <rPh sb="12" eb="14">
      <t>バンチ</t>
    </rPh>
    <phoneticPr fontId="23"/>
  </si>
  <si>
    <t>愛知　憲太郎</t>
    <rPh sb="0" eb="2">
      <t>アイチ</t>
    </rPh>
    <rPh sb="3" eb="6">
      <t>ケンタロウ</t>
    </rPh>
    <phoneticPr fontId="23"/>
  </si>
  <si>
    <t>岡崎　四郎</t>
    <rPh sb="0" eb="2">
      <t>オカザキ</t>
    </rPh>
    <rPh sb="3" eb="5">
      <t>シロウ</t>
    </rPh>
    <phoneticPr fontId="23"/>
  </si>
  <si>
    <t>西三河　颯太</t>
    <rPh sb="0" eb="3">
      <t>ニシミカワ</t>
    </rPh>
    <rPh sb="4" eb="6">
      <t>ソウタ</t>
    </rPh>
    <phoneticPr fontId="23"/>
  </si>
  <si>
    <t>水圧、水量不足</t>
    <rPh sb="0" eb="2">
      <t>スイアツ</t>
    </rPh>
    <rPh sb="3" eb="5">
      <t>スイリョウ</t>
    </rPh>
    <rPh sb="5" eb="7">
      <t>フソク</t>
    </rPh>
    <phoneticPr fontId="23"/>
  </si>
  <si>
    <t>宅内配管上に浄水器等設置</t>
    <rPh sb="0" eb="2">
      <t>タクナイ</t>
    </rPh>
    <rPh sb="2" eb="5">
      <t>ハイカンジョウ</t>
    </rPh>
    <rPh sb="6" eb="9">
      <t>ジョウスイキ</t>
    </rPh>
    <rPh sb="9" eb="10">
      <t>トウ</t>
    </rPh>
    <rPh sb="10" eb="12">
      <t>セッチ</t>
    </rPh>
    <phoneticPr fontId="23"/>
  </si>
  <si>
    <t>民地部工事事業者</t>
    <rPh sb="0" eb="3">
      <t>ミンチブ</t>
    </rPh>
    <rPh sb="3" eb="5">
      <t>コウジ</t>
    </rPh>
    <rPh sb="5" eb="8">
      <t>ジギョウシャ</t>
    </rPh>
    <phoneticPr fontId="23"/>
  </si>
  <si>
    <t>主任技術者</t>
    <rPh sb="0" eb="2">
      <t>シュニン</t>
    </rPh>
    <rPh sb="2" eb="4">
      <t>ギジュツ</t>
    </rPh>
    <rPh sb="4" eb="5">
      <t>シャ</t>
    </rPh>
    <phoneticPr fontId="23"/>
  </si>
  <si>
    <t>公道部工事事業者</t>
    <rPh sb="0" eb="3">
      <t>コウドウブ</t>
    </rPh>
    <rPh sb="3" eb="5">
      <t>コウジ</t>
    </rPh>
    <rPh sb="5" eb="8">
      <t>ジギョウシャ</t>
    </rPh>
    <phoneticPr fontId="23"/>
  </si>
  <si>
    <t>　　→浄水器等の名称</t>
    <rPh sb="3" eb="7">
      <t>ジョウスイキトウ</t>
    </rPh>
    <rPh sb="8" eb="10">
      <t>メイショウ</t>
    </rPh>
    <phoneticPr fontId="23"/>
  </si>
  <si>
    <t>スーパーカルキクラッシャー</t>
    <phoneticPr fontId="23"/>
  </si>
  <si>
    <t>　給水装置に水圧(水量)不足等の支障がある場合には、所有者(使用者)が工事費等全額負担し、受水槽及びポンプ設備等適切な施設を設置します。</t>
    <phoneticPr fontId="23"/>
  </si>
  <si>
    <t>装置概要</t>
    <rPh sb="0" eb="2">
      <t>ソウチ</t>
    </rPh>
    <rPh sb="2" eb="4">
      <t>ガイヨウ</t>
    </rPh>
    <phoneticPr fontId="23"/>
  </si>
  <si>
    <t>所有者</t>
    <rPh sb="0" eb="3">
      <t>ショユウシャ</t>
    </rPh>
    <phoneticPr fontId="23"/>
  </si>
  <si>
    <t>使用者</t>
    <rPh sb="0" eb="3">
      <t>シヨウシャ</t>
    </rPh>
    <phoneticPr fontId="23"/>
  </si>
  <si>
    <t>関係者承認</t>
    <rPh sb="0" eb="3">
      <t>カンケイシャ</t>
    </rPh>
    <rPh sb="3" eb="5">
      <t>ショウニン</t>
    </rPh>
    <phoneticPr fontId="23"/>
  </si>
  <si>
    <t>履歴</t>
    <rPh sb="0" eb="2">
      <t>リレキ</t>
    </rPh>
    <phoneticPr fontId="23"/>
  </si>
  <si>
    <t>指定工事店</t>
    <rPh sb="0" eb="2">
      <t>シテイ</t>
    </rPh>
    <rPh sb="2" eb="5">
      <t>コウジテン</t>
    </rPh>
    <phoneticPr fontId="23"/>
  </si>
  <si>
    <t>その他</t>
    <rPh sb="2" eb="3">
      <t>タ</t>
    </rPh>
    <phoneticPr fontId="23"/>
  </si>
  <si>
    <t>建物　地上　　　　　階</t>
    <rPh sb="0" eb="2">
      <t>タテモノ</t>
    </rPh>
    <rPh sb="3" eb="5">
      <t>チジョウ</t>
    </rPh>
    <rPh sb="10" eb="11">
      <t>カイ</t>
    </rPh>
    <phoneticPr fontId="23"/>
  </si>
  <si>
    <t>建物　地下　　　　　階</t>
    <rPh sb="0" eb="2">
      <t>タテモノ</t>
    </rPh>
    <rPh sb="3" eb="5">
      <t>チカ</t>
    </rPh>
    <phoneticPr fontId="23"/>
  </si>
  <si>
    <t>受水槽　容量　　　　m3</t>
    <rPh sb="0" eb="3">
      <t>ジュスイソウ</t>
    </rPh>
    <rPh sb="4" eb="6">
      <t>ヨウリョウ</t>
    </rPh>
    <phoneticPr fontId="23"/>
  </si>
  <si>
    <t>高架水槽　容量　　　m3</t>
    <rPh sb="0" eb="4">
      <t>コウカスイソウ</t>
    </rPh>
    <rPh sb="5" eb="7">
      <t>ヨウリョウ</t>
    </rPh>
    <phoneticPr fontId="23"/>
  </si>
  <si>
    <t>メーター口径　　　　mm</t>
    <rPh sb="4" eb="6">
      <t>コウケイ</t>
    </rPh>
    <phoneticPr fontId="23"/>
  </si>
  <si>
    <t>取出管口径　　　　　mm</t>
    <rPh sb="0" eb="3">
      <t>トリデカン</t>
    </rPh>
    <rPh sb="3" eb="5">
      <t>コウケイ</t>
    </rPh>
    <phoneticPr fontId="23"/>
  </si>
  <si>
    <t>分岐配水管口径　　　mm</t>
    <rPh sb="0" eb="2">
      <t>ブンキ</t>
    </rPh>
    <rPh sb="2" eb="5">
      <t>ハイスイカン</t>
    </rPh>
    <rPh sb="5" eb="7">
      <t>コウケイ</t>
    </rPh>
    <phoneticPr fontId="23"/>
  </si>
  <si>
    <t>水栓数　新設　　　　個</t>
    <rPh sb="0" eb="3">
      <t>スイセンスウ</t>
    </rPh>
    <rPh sb="4" eb="6">
      <t>シンセツ</t>
    </rPh>
    <rPh sb="10" eb="11">
      <t>コ</t>
    </rPh>
    <phoneticPr fontId="23"/>
  </si>
  <si>
    <t>水栓数　既設　　　　個</t>
    <rPh sb="0" eb="3">
      <t>スイセンスウ</t>
    </rPh>
    <rPh sb="4" eb="6">
      <t>キセツ</t>
    </rPh>
    <rPh sb="10" eb="11">
      <t>コ</t>
    </rPh>
    <phoneticPr fontId="23"/>
  </si>
  <si>
    <t>←給水方式が複数の場合、選択</t>
    <rPh sb="1" eb="3">
      <t>キュウスイ</t>
    </rPh>
    <rPh sb="3" eb="5">
      <t>ホウシキ</t>
    </rPh>
    <rPh sb="6" eb="8">
      <t>フクスウ</t>
    </rPh>
    <rPh sb="9" eb="11">
      <t>バアイ</t>
    </rPh>
    <rPh sb="12" eb="14">
      <t>センタク</t>
    </rPh>
    <phoneticPr fontId="23"/>
  </si>
  <si>
    <t>地上式</t>
  </si>
  <si>
    <t>装置情報</t>
    <rPh sb="0" eb="2">
      <t>ソウチ</t>
    </rPh>
    <rPh sb="2" eb="4">
      <t>ジョウホウ</t>
    </rPh>
    <phoneticPr fontId="23"/>
  </si>
  <si>
    <t>本管</t>
  </si>
  <si>
    <t>土被</t>
  </si>
  <si>
    <t>位　置　図</t>
    <phoneticPr fontId="23"/>
  </si>
  <si>
    <t>m</t>
    <phoneticPr fontId="23"/>
  </si>
  <si>
    <t xml:space="preserve"> 給水管(メーター)口径</t>
    <phoneticPr fontId="23"/>
  </si>
  <si>
    <t>臨時給水装置台帳入力</t>
    <rPh sb="0" eb="2">
      <t>リンジ</t>
    </rPh>
    <rPh sb="2" eb="6">
      <t>キュウスイソウチ</t>
    </rPh>
    <rPh sb="6" eb="8">
      <t>ダイチョウ</t>
    </rPh>
    <rPh sb="8" eb="10">
      <t>ニュウリョク</t>
    </rPh>
    <phoneticPr fontId="23"/>
  </si>
  <si>
    <t>給水装置工事事業者</t>
    <rPh sb="0" eb="2">
      <t>キュウスイ</t>
    </rPh>
    <rPh sb="2" eb="4">
      <t>ソウチ</t>
    </rPh>
    <rPh sb="4" eb="6">
      <t>コウジ</t>
    </rPh>
    <rPh sb="6" eb="9">
      <t>ジギョウシャ</t>
    </rPh>
    <phoneticPr fontId="23"/>
  </si>
  <si>
    <t>主任技術者</t>
    <rPh sb="0" eb="2">
      <t>シュニン</t>
    </rPh>
    <rPh sb="2" eb="5">
      <t>ギジュツシャ</t>
    </rPh>
    <phoneticPr fontId="23"/>
  </si>
  <si>
    <t>申込者</t>
    <rPh sb="0" eb="3">
      <t>モウシコミシャ</t>
    </rPh>
    <phoneticPr fontId="23"/>
  </si>
  <si>
    <t>装置場所</t>
    <rPh sb="0" eb="2">
      <t>ソウチ</t>
    </rPh>
    <rPh sb="2" eb="4">
      <t>バショ</t>
    </rPh>
    <phoneticPr fontId="23"/>
  </si>
  <si>
    <t>工事着手</t>
    <rPh sb="0" eb="2">
      <t>コウジ</t>
    </rPh>
    <rPh sb="2" eb="4">
      <t>チャクシュ</t>
    </rPh>
    <phoneticPr fontId="23"/>
  </si>
  <si>
    <t>工事完成</t>
    <rPh sb="0" eb="4">
      <t>コウジカンセイ</t>
    </rPh>
    <phoneticPr fontId="23"/>
  </si>
  <si>
    <t>給水装置番号</t>
    <rPh sb="0" eb="4">
      <t>キュウスイソウチ</t>
    </rPh>
    <rPh sb="4" eb="6">
      <t>バンゴウ</t>
    </rPh>
    <phoneticPr fontId="23"/>
  </si>
  <si>
    <t>メーター口径</t>
    <rPh sb="4" eb="6">
      <t>コウケイ</t>
    </rPh>
    <phoneticPr fontId="23"/>
  </si>
  <si>
    <t>メーター番号</t>
    <rPh sb="4" eb="6">
      <t>バンゴウ</t>
    </rPh>
    <phoneticPr fontId="23"/>
  </si>
  <si>
    <t>水使用方式</t>
    <rPh sb="0" eb="1">
      <t>ミズ</t>
    </rPh>
    <rPh sb="1" eb="3">
      <t>シヨウ</t>
    </rPh>
    <rPh sb="3" eb="5">
      <t>ホウシキ</t>
    </rPh>
    <phoneticPr fontId="23"/>
  </si>
  <si>
    <t>管工事設備</t>
    <rPh sb="0" eb="5">
      <t>カンコウジセツビ</t>
    </rPh>
    <phoneticPr fontId="23"/>
  </si>
  <si>
    <t>水道　太郎</t>
    <rPh sb="0" eb="2">
      <t>スイドウ</t>
    </rPh>
    <rPh sb="3" eb="5">
      <t>タロウ</t>
    </rPh>
    <phoneticPr fontId="23"/>
  </si>
  <si>
    <t>岡崎　四郎</t>
    <rPh sb="0" eb="2">
      <t>オカザキ</t>
    </rPh>
    <rPh sb="3" eb="5">
      <t>シロウ</t>
    </rPh>
    <phoneticPr fontId="23"/>
  </si>
  <si>
    <t>十王町２丁目９番地</t>
    <rPh sb="0" eb="3">
      <t>ジュウオウチョウ</t>
    </rPh>
    <rPh sb="4" eb="6">
      <t>チョウメ</t>
    </rPh>
    <rPh sb="7" eb="9">
      <t>バンチ</t>
    </rPh>
    <phoneticPr fontId="23"/>
  </si>
  <si>
    <t xml:space="preserve"> </t>
  </si>
  <si>
    <t/>
  </si>
  <si>
    <r>
      <rPr>
        <sz val="10"/>
        <color rgb="FFFF7F00"/>
        <rFont val="ＭＳ 明朝"/>
        <family val="1"/>
        <charset val="128"/>
      </rPr>
      <t>水 使 用 方 式</t>
    </r>
  </si>
  <si>
    <r>
      <rPr>
        <sz val="10"/>
        <color rgb="FFFF7F00"/>
        <rFont val="ＭＳ 明朝"/>
        <family val="1"/>
        <charset val="128"/>
      </rPr>
      <t>番 号</t>
    </r>
  </si>
  <si>
    <r>
      <rPr>
        <sz val="10"/>
        <color rgb="FFFF7F00"/>
        <rFont val="ＭＳ 明朝"/>
        <family val="1"/>
        <charset val="128"/>
      </rPr>
      <t>口 径</t>
    </r>
  </si>
  <si>
    <r>
      <rPr>
        <sz val="10"/>
        <color rgb="FFFF7F00"/>
        <rFont val="ＭＳ 明朝"/>
        <family val="1"/>
        <charset val="128"/>
      </rPr>
      <t>メーター</t>
    </r>
  </si>
  <si>
    <r>
      <rPr>
        <sz val="10"/>
        <color rgb="FFFF7F00"/>
        <rFont val="ＭＳ 明朝"/>
        <family val="1"/>
        <charset val="128"/>
      </rPr>
      <t>工事完成</t>
    </r>
  </si>
  <si>
    <r>
      <rPr>
        <sz val="10"/>
        <color rgb="FFFF7F00"/>
        <rFont val="ＭＳ 明朝"/>
        <family val="1"/>
        <charset val="128"/>
      </rPr>
      <t>工事着手</t>
    </r>
  </si>
  <si>
    <r>
      <rPr>
        <sz val="10"/>
        <color rgb="FFFF7F00"/>
        <rFont val="ＭＳ 明朝"/>
        <family val="1"/>
        <charset val="128"/>
      </rPr>
      <t>装置場所</t>
    </r>
  </si>
  <si>
    <r>
      <rPr>
        <sz val="10"/>
        <color rgb="FFFF7F00"/>
        <rFont val="ＭＳ 明朝"/>
        <family val="1"/>
        <charset val="128"/>
      </rPr>
      <t>申 込 者</t>
    </r>
  </si>
  <si>
    <r>
      <rPr>
        <sz val="10"/>
        <color rgb="FFFF7F00"/>
        <rFont val="ＭＳ 明朝"/>
        <family val="1"/>
        <charset val="128"/>
      </rPr>
      <t>給水装置工事事業者</t>
    </r>
  </si>
  <si>
    <r>
      <rPr>
        <sz val="20"/>
        <color rgb="FFFF7F00"/>
        <rFont val="ＭＳ ゴシック"/>
        <family val="3"/>
        <charset val="128"/>
      </rPr>
      <t>臨時給水装置台帳</t>
    </r>
  </si>
  <si>
    <r>
      <rPr>
        <sz val="10"/>
        <color rgb="FFFF7F00"/>
        <rFont val="ＭＳ 明朝"/>
        <family val="1"/>
        <charset val="128"/>
      </rPr>
      <t>検査員</t>
    </r>
  </si>
  <si>
    <r>
      <rPr>
        <sz val="10"/>
        <color rgb="FFFF7F00"/>
        <rFont val="ＭＳ 明朝"/>
        <family val="1"/>
        <charset val="128"/>
      </rPr>
      <t>係</t>
    </r>
  </si>
  <si>
    <r>
      <rPr>
        <sz val="10"/>
        <color rgb="FFFF7F00"/>
        <rFont val="ＭＳ 明朝"/>
        <family val="1"/>
        <charset val="128"/>
      </rPr>
      <t>主任主査</t>
    </r>
  </si>
  <si>
    <t>改造</t>
  </si>
  <si>
    <t>シート説明</t>
    <rPh sb="3" eb="5">
      <t>セツメイ</t>
    </rPh>
    <phoneticPr fontId="23"/>
  </si>
  <si>
    <t>・</t>
    <phoneticPr fontId="23"/>
  </si>
  <si>
    <t>入力用</t>
    <rPh sb="0" eb="3">
      <t>ニュウリョクヨウ</t>
    </rPh>
    <phoneticPr fontId="23"/>
  </si>
  <si>
    <t>→</t>
    <phoneticPr fontId="23"/>
  </si>
  <si>
    <t>ここで入力されたデータが各台帳シートに反映されます</t>
    <rPh sb="3" eb="5">
      <t>ニュウリョク</t>
    </rPh>
    <rPh sb="12" eb="13">
      <t>カク</t>
    </rPh>
    <rPh sb="13" eb="15">
      <t>ダイチョウ</t>
    </rPh>
    <rPh sb="19" eb="21">
      <t>ハンエイ</t>
    </rPh>
    <phoneticPr fontId="23"/>
  </si>
  <si>
    <t>臨時給水台帳（黄台帳）</t>
    <rPh sb="0" eb="2">
      <t>リンジ</t>
    </rPh>
    <rPh sb="2" eb="4">
      <t>キュウスイ</t>
    </rPh>
    <rPh sb="4" eb="6">
      <t>ダイチョウ</t>
    </rPh>
    <rPh sb="7" eb="8">
      <t>キ</t>
    </rPh>
    <rPh sb="8" eb="10">
      <t>ダイチョウ</t>
    </rPh>
    <phoneticPr fontId="23"/>
  </si>
  <si>
    <t>給水台帳_表（赤台帳）</t>
    <rPh sb="0" eb="2">
      <t>キュウスイ</t>
    </rPh>
    <rPh sb="2" eb="4">
      <t>ダイチョウ</t>
    </rPh>
    <rPh sb="5" eb="6">
      <t>オモテ</t>
    </rPh>
    <rPh sb="7" eb="8">
      <t>アカ</t>
    </rPh>
    <rPh sb="8" eb="10">
      <t>ダイチョウ</t>
    </rPh>
    <phoneticPr fontId="23"/>
  </si>
  <si>
    <t>給水台帳_裏（赤台帳）</t>
    <rPh sb="0" eb="2">
      <t>キュウスイ</t>
    </rPh>
    <rPh sb="2" eb="4">
      <t>ダイチョウ</t>
    </rPh>
    <rPh sb="5" eb="6">
      <t>ウラ</t>
    </rPh>
    <rPh sb="7" eb="8">
      <t>アカ</t>
    </rPh>
    <rPh sb="8" eb="10">
      <t>ダイチョウ</t>
    </rPh>
    <phoneticPr fontId="23"/>
  </si>
  <si>
    <t>入力データを確認し、印刷</t>
    <rPh sb="0" eb="2">
      <t>ニュウリョク</t>
    </rPh>
    <rPh sb="6" eb="8">
      <t>カクニン</t>
    </rPh>
    <rPh sb="10" eb="12">
      <t>インサツ</t>
    </rPh>
    <phoneticPr fontId="23"/>
  </si>
  <si>
    <t>各台帳の印刷について</t>
    <rPh sb="0" eb="1">
      <t>カク</t>
    </rPh>
    <rPh sb="1" eb="3">
      <t>ダイチョウ</t>
    </rPh>
    <rPh sb="4" eb="6">
      <t>インサツ</t>
    </rPh>
    <phoneticPr fontId="23"/>
  </si>
  <si>
    <t>普通紙への印刷をOKとします。厚紙である必要はありません。</t>
    <rPh sb="0" eb="3">
      <t>フツウシ</t>
    </rPh>
    <rPh sb="5" eb="7">
      <t>インサツ</t>
    </rPh>
    <rPh sb="15" eb="17">
      <t>アツガミ</t>
    </rPh>
    <rPh sb="20" eb="22">
      <t>ヒツヨウ</t>
    </rPh>
    <phoneticPr fontId="23"/>
  </si>
  <si>
    <t>・</t>
    <phoneticPr fontId="23"/>
  </si>
  <si>
    <t>・</t>
    <phoneticPr fontId="23"/>
  </si>
  <si>
    <t>ウォーターマンション</t>
    <phoneticPr fontId="23"/>
  </si>
  <si>
    <t>※　各台帳に直接入力してもOKです</t>
    <rPh sb="2" eb="3">
      <t>カク</t>
    </rPh>
    <rPh sb="3" eb="5">
      <t>ダイチョウ</t>
    </rPh>
    <rPh sb="6" eb="8">
      <t>チョクセツ</t>
    </rPh>
    <rPh sb="8" eb="10">
      <t>ニュウリョク</t>
    </rPh>
    <phoneticPr fontId="23"/>
  </si>
  <si>
    <t>このファイルの説明です</t>
    <rPh sb="7" eb="9">
      <t>セツメイ</t>
    </rPh>
    <phoneticPr fontId="23"/>
  </si>
  <si>
    <t>厚紙での両面印刷は、スキャナーで読込む際に裏写り防止です</t>
    <rPh sb="0" eb="2">
      <t>アツガミ</t>
    </rPh>
    <rPh sb="4" eb="6">
      <t>リョウメン</t>
    </rPh>
    <rPh sb="6" eb="8">
      <t>インサツ</t>
    </rPh>
    <rPh sb="16" eb="18">
      <t>ヨミコ</t>
    </rPh>
    <rPh sb="19" eb="20">
      <t>サイ</t>
    </rPh>
    <rPh sb="21" eb="22">
      <t>ウラ</t>
    </rPh>
    <rPh sb="22" eb="23">
      <t>ウツ</t>
    </rPh>
    <rPh sb="24" eb="26">
      <t>ボウシ</t>
    </rPh>
    <phoneticPr fontId="23"/>
  </si>
  <si>
    <t>普通紙で両面印刷した場合、裏写りする場合は印刷しなおしてください</t>
    <rPh sb="0" eb="3">
      <t>フツウシ</t>
    </rPh>
    <rPh sb="4" eb="6">
      <t>リョウメン</t>
    </rPh>
    <rPh sb="6" eb="8">
      <t>インサツ</t>
    </rPh>
    <rPh sb="10" eb="12">
      <t>バアイ</t>
    </rPh>
    <rPh sb="13" eb="15">
      <t>ウラウツ</t>
    </rPh>
    <rPh sb="18" eb="20">
      <t>バアイ</t>
    </rPh>
    <rPh sb="21" eb="23">
      <t>インサツ</t>
    </rPh>
    <phoneticPr fontId="23"/>
  </si>
  <si>
    <t>説明・注意事項</t>
    <rPh sb="0" eb="2">
      <t>セツメイ</t>
    </rPh>
    <rPh sb="3" eb="5">
      <t>チュウイ</t>
    </rPh>
    <rPh sb="5" eb="7">
      <t>ジコウ</t>
    </rPh>
    <phoneticPr fontId="23"/>
  </si>
  <si>
    <t>両面印刷する場合は、厚紙（110g/㎡程度）で行うこと。</t>
    <phoneticPr fontId="23"/>
  </si>
  <si>
    <t>：</t>
    <phoneticPr fontId="23"/>
  </si>
  <si>
    <t>水栓番号</t>
    <phoneticPr fontId="23"/>
  </si>
  <si>
    <t>給水装置番号</t>
    <phoneticPr fontId="23"/>
  </si>
  <si>
    <t xml:space="preserve"> </t>
    <phoneticPr fontId="23"/>
  </si>
  <si>
    <t>管工事設備</t>
  </si>
  <si>
    <t>水道　太郎</t>
  </si>
  <si>
    <t>給水台帳（赤台帳）は、片面印刷を可とします。</t>
    <rPh sb="0" eb="4">
      <t>キュウスイダイチョウ</t>
    </rPh>
    <rPh sb="5" eb="8">
      <t>アカダイチョウ</t>
    </rPh>
    <rPh sb="11" eb="13">
      <t>カタメン</t>
    </rPh>
    <rPh sb="13" eb="15">
      <t>インサツ</t>
    </rPh>
    <rPh sb="16" eb="17">
      <t>カ</t>
    </rPh>
    <phoneticPr fontId="23"/>
  </si>
  <si>
    <t>プリンタ違いにより印刷範囲がずれることもあります。微調整はしてください。</t>
    <rPh sb="4" eb="5">
      <t>チガ</t>
    </rPh>
    <rPh sb="9" eb="11">
      <t>インサツ</t>
    </rPh>
    <rPh sb="11" eb="13">
      <t>ハンイ</t>
    </rPh>
    <rPh sb="25" eb="28">
      <t>ビチョウセイ</t>
    </rPh>
    <phoneticPr fontId="23"/>
  </si>
  <si>
    <t xml:space="preserve"> </t>
    <phoneticPr fontId="23"/>
  </si>
  <si>
    <t>主 任 技 術 者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</si>
</sst>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000000"/>
    <numFmt numFmtId="177" formatCode="yyyy/m/d;@"/>
    <numFmt numFmtId="178" formatCode="[$-411]ggge&quot;年&quot;m&quot;月&quot;d&quot;日&quot;;@"/>
    <numFmt numFmtId="179" formatCode="0_ "/>
    <numFmt numFmtId="180" formatCode="000;000"/>
    <numFmt numFmtId="181" formatCode="0;0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.5"/>
      <color theme="1"/>
      <name val="Century"/>
      <family val="1"/>
    </font>
    <font>
      <b/>
      <sz val="11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0.5"/>
      <color rgb="FFFF0000"/>
      <name val="Century"/>
      <family val="1"/>
    </font>
    <font>
      <sz val="6"/>
      <name val="ＭＳ Ｐゴシック"/>
      <family val="2"/>
      <charset val="128"/>
      <scheme val="minor"/>
    </font>
    <font>
      <b/>
      <sz val="26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Century"/>
      <family val="1"/>
    </font>
    <font>
      <sz val="11"/>
      <name val="ＭＳ Ｐゴシック"/>
      <family val="2"/>
      <charset val="128"/>
      <scheme val="minor"/>
    </font>
    <font>
      <sz val="11"/>
      <color rgb="FFFF7F00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10"/>
      <color rgb="FFFF7F00"/>
      <name val="ＭＳ ゴシック"/>
      <family val="3"/>
      <charset val="128"/>
    </font>
    <font>
      <sz val="10"/>
      <color rgb="FFFF7F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rgb="FFFF7F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rgb="FFFF7F00"/>
      </left>
      <right style="thin">
        <color rgb="FFFF7F00"/>
      </right>
      <top style="thin">
        <color rgb="FFFF7F00"/>
      </top>
      <bottom style="thin">
        <color rgb="FFFF7F00"/>
      </bottom>
      <diagonal/>
    </border>
    <border>
      <left/>
      <right style="thin">
        <color rgb="FFFF7F00"/>
      </right>
      <top/>
      <bottom style="thin">
        <color rgb="FFFF7F00"/>
      </bottom>
      <diagonal/>
    </border>
    <border>
      <left/>
      <right/>
      <top/>
      <bottom style="thin">
        <color rgb="FFFF7F00"/>
      </bottom>
      <diagonal/>
    </border>
    <border>
      <left style="thin">
        <color rgb="FFFF7F00"/>
      </left>
      <right/>
      <top/>
      <bottom style="thin">
        <color rgb="FFFF7F00"/>
      </bottom>
      <diagonal/>
    </border>
    <border>
      <left/>
      <right style="thin">
        <color rgb="FFFF7F00"/>
      </right>
      <top/>
      <bottom/>
      <diagonal/>
    </border>
    <border>
      <left style="thin">
        <color rgb="FFFF7F00"/>
      </left>
      <right/>
      <top/>
      <bottom/>
      <diagonal/>
    </border>
    <border>
      <left/>
      <right style="thin">
        <color rgb="FFFF7F00"/>
      </right>
      <top style="thin">
        <color rgb="FFFF7F00"/>
      </top>
      <bottom/>
      <diagonal/>
    </border>
    <border>
      <left/>
      <right/>
      <top style="thin">
        <color rgb="FFFF7F00"/>
      </top>
      <bottom/>
      <diagonal/>
    </border>
    <border>
      <left style="thin">
        <color rgb="FFFF7F00"/>
      </left>
      <right/>
      <top style="thin">
        <color rgb="FFFF7F00"/>
      </top>
      <bottom/>
      <diagonal/>
    </border>
    <border>
      <left/>
      <right style="thin">
        <color rgb="FFFF7F00"/>
      </right>
      <top style="thin">
        <color rgb="FFFF7F00"/>
      </top>
      <bottom style="thin">
        <color rgb="FFFF7F00"/>
      </bottom>
      <diagonal/>
    </border>
    <border>
      <left style="thin">
        <color rgb="FFFF7F00"/>
      </left>
      <right/>
      <top style="thin">
        <color rgb="FFFF7F00"/>
      </top>
      <bottom style="thin">
        <color rgb="FFFF7F00"/>
      </bottom>
      <diagonal/>
    </border>
    <border>
      <left/>
      <right/>
      <top style="thin">
        <color rgb="FFFF7F00"/>
      </top>
      <bottom style="thin">
        <color rgb="FFFF7F00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7" fillId="0" borderId="0"/>
  </cellStyleXfs>
  <cellXfs count="272">
    <xf numFmtId="0" fontId="0" fillId="0" borderId="0" xfId="0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21" fillId="0" borderId="22" xfId="0" applyFont="1" applyBorder="1" applyAlignment="1">
      <alignment horizontal="distributed"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22" xfId="0" applyFont="1" applyBorder="1" applyAlignment="1">
      <alignment horizontal="right" vertical="center" shrinkToFit="1"/>
    </xf>
    <xf numFmtId="0" fontId="21" fillId="0" borderId="21" xfId="0" applyFont="1" applyBorder="1" applyAlignment="1">
      <alignment horizontal="distributed" vertical="center" wrapText="1" justifyLastLine="1"/>
    </xf>
    <xf numFmtId="0" fontId="21" fillId="0" borderId="24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1" fillId="0" borderId="42" xfId="0" applyFont="1" applyBorder="1" applyAlignment="1">
      <alignment vertical="center" shrinkToFit="1"/>
    </xf>
    <xf numFmtId="0" fontId="21" fillId="0" borderId="30" xfId="0" applyFont="1" applyBorder="1" applyAlignment="1">
      <alignment horizontal="distributed" vertical="center" wrapText="1" justifyLastLine="1"/>
    </xf>
    <xf numFmtId="0" fontId="21" fillId="0" borderId="37" xfId="0" applyFont="1" applyBorder="1" applyAlignment="1">
      <alignment horizontal="distributed" vertical="center" wrapText="1" justifyLastLine="1"/>
    </xf>
    <xf numFmtId="0" fontId="21" fillId="0" borderId="45" xfId="0" applyFont="1" applyBorder="1" applyAlignment="1">
      <alignment vertical="center" wrapText="1" justifyLastLine="1"/>
    </xf>
    <xf numFmtId="0" fontId="21" fillId="0" borderId="10" xfId="0" applyFont="1" applyBorder="1" applyAlignment="1">
      <alignment vertical="center" wrapText="1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3" fillId="0" borderId="48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33" fillId="0" borderId="49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4" fillId="0" borderId="48" xfId="0" applyFont="1" applyBorder="1" applyAlignment="1">
      <alignment vertical="center"/>
    </xf>
    <xf numFmtId="0" fontId="34" fillId="0" borderId="49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4" fillId="0" borderId="11" xfId="0" applyFont="1" applyBorder="1" applyAlignment="1">
      <alignment vertical="center"/>
    </xf>
    <xf numFmtId="0" fontId="0" fillId="0" borderId="16" xfId="0" applyBorder="1">
      <alignment vertical="center"/>
    </xf>
    <xf numFmtId="0" fontId="31" fillId="0" borderId="16" xfId="0" applyFont="1" applyBorder="1">
      <alignment vertical="center"/>
    </xf>
    <xf numFmtId="0" fontId="0" fillId="0" borderId="50" xfId="0" applyBorder="1">
      <alignment vertical="center"/>
    </xf>
    <xf numFmtId="0" fontId="14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44"/>
    <xf numFmtId="0" fontId="37" fillId="33" borderId="50" xfId="44" applyFill="1" applyBorder="1" applyAlignment="1">
      <alignment horizontal="center" vertical="center" wrapText="1"/>
    </xf>
    <xf numFmtId="0" fontId="47" fillId="0" borderId="26" xfId="0" applyFont="1" applyBorder="1" applyAlignment="1">
      <alignment vertical="top" wrapText="1"/>
    </xf>
    <xf numFmtId="0" fontId="47" fillId="0" borderId="0" xfId="0" applyFont="1" applyBorder="1" applyAlignment="1">
      <alignment vertical="top" wrapText="1"/>
    </xf>
    <xf numFmtId="0" fontId="43" fillId="0" borderId="37" xfId="0" applyFont="1" applyBorder="1" applyAlignment="1" applyProtection="1">
      <alignment vertical="center" shrinkToFit="1"/>
      <protection locked="0"/>
    </xf>
    <xf numFmtId="0" fontId="43" fillId="0" borderId="24" xfId="0" applyFont="1" applyBorder="1" applyAlignment="1" applyProtection="1">
      <alignment vertical="center" shrinkToFit="1"/>
      <protection locked="0"/>
    </xf>
    <xf numFmtId="0" fontId="41" fillId="0" borderId="22" xfId="0" applyFont="1" applyBorder="1" applyAlignment="1" applyProtection="1">
      <alignment horizontal="center" vertical="center" shrinkToFit="1"/>
      <protection locked="0"/>
    </xf>
    <xf numFmtId="0" fontId="46" fillId="0" borderId="26" xfId="0" applyFont="1" applyBorder="1" applyAlignment="1" applyProtection="1">
      <alignment vertical="center" wrapText="1"/>
      <protection locked="0"/>
    </xf>
    <xf numFmtId="0" fontId="46" fillId="0" borderId="0" xfId="0" applyFont="1" applyBorder="1" applyAlignment="1" applyProtection="1">
      <alignment vertical="center" wrapText="1"/>
      <protection locked="0"/>
    </xf>
    <xf numFmtId="0" fontId="46" fillId="0" borderId="12" xfId="0" applyFont="1" applyBorder="1" applyAlignment="1" applyProtection="1">
      <alignment vertical="center" wrapText="1"/>
      <protection locked="0"/>
    </xf>
    <xf numFmtId="0" fontId="48" fillId="0" borderId="45" xfId="0" applyFont="1" applyBorder="1" applyAlignment="1" applyProtection="1">
      <alignment vertical="center" wrapText="1" justifyLastLine="1"/>
      <protection locked="0"/>
    </xf>
    <xf numFmtId="0" fontId="48" fillId="0" borderId="10" xfId="0" applyFont="1" applyBorder="1" applyAlignment="1" applyProtection="1">
      <alignment vertical="center" wrapText="1" justifyLastLine="1"/>
      <protection locked="0"/>
    </xf>
    <xf numFmtId="0" fontId="31" fillId="0" borderId="10" xfId="0" applyFont="1" applyBorder="1" applyProtection="1">
      <alignment vertical="center"/>
      <protection locked="0"/>
    </xf>
    <xf numFmtId="0" fontId="31" fillId="0" borderId="11" xfId="0" applyFont="1" applyBorder="1" applyProtection="1">
      <alignment vertical="center"/>
      <protection locked="0"/>
    </xf>
    <xf numFmtId="179" fontId="31" fillId="33" borderId="50" xfId="44" applyNumberFormat="1" applyFont="1" applyFill="1" applyBorder="1" applyAlignment="1" applyProtection="1">
      <alignment horizontal="center" vertical="center" wrapText="1"/>
      <protection locked="0"/>
    </xf>
    <xf numFmtId="0" fontId="37" fillId="33" borderId="58" xfId="44" applyFill="1" applyBorder="1" applyAlignment="1" applyProtection="1">
      <alignment vertical="top" wrapText="1"/>
      <protection locked="0"/>
    </xf>
    <xf numFmtId="0" fontId="37" fillId="33" borderId="57" xfId="44" applyFill="1" applyBorder="1" applyAlignment="1" applyProtection="1">
      <alignment vertical="top" wrapText="1"/>
      <protection locked="0"/>
    </xf>
    <xf numFmtId="0" fontId="37" fillId="33" borderId="56" xfId="44" applyFill="1" applyBorder="1" applyAlignment="1" applyProtection="1">
      <alignment vertical="top" wrapText="1"/>
      <protection locked="0"/>
    </xf>
    <xf numFmtId="0" fontId="37" fillId="33" borderId="55" xfId="44" applyFill="1" applyBorder="1" applyAlignment="1" applyProtection="1">
      <alignment vertical="top" wrapText="1"/>
      <protection locked="0"/>
    </xf>
    <xf numFmtId="0" fontId="37" fillId="33" borderId="0" xfId="44" applyFill="1" applyBorder="1" applyAlignment="1" applyProtection="1">
      <alignment vertical="top" wrapText="1"/>
      <protection locked="0"/>
    </xf>
    <xf numFmtId="0" fontId="37" fillId="33" borderId="54" xfId="44" applyFill="1" applyBorder="1" applyAlignment="1" applyProtection="1">
      <alignment vertical="top" wrapText="1"/>
      <protection locked="0"/>
    </xf>
    <xf numFmtId="0" fontId="37" fillId="33" borderId="53" xfId="44" applyFill="1" applyBorder="1" applyAlignment="1" applyProtection="1">
      <alignment vertical="top" wrapText="1"/>
      <protection locked="0"/>
    </xf>
    <xf numFmtId="0" fontId="37" fillId="33" borderId="52" xfId="44" applyFill="1" applyBorder="1" applyAlignment="1" applyProtection="1">
      <alignment vertical="top" wrapText="1"/>
      <protection locked="0"/>
    </xf>
    <xf numFmtId="0" fontId="37" fillId="33" borderId="51" xfId="44" applyFill="1" applyBorder="1" applyAlignment="1" applyProtection="1">
      <alignment vertical="top" wrapText="1"/>
      <protection locked="0"/>
    </xf>
    <xf numFmtId="181" fontId="38" fillId="33" borderId="50" xfId="44" applyNumberFormat="1" applyFont="1" applyFill="1" applyBorder="1" applyAlignment="1" applyProtection="1">
      <alignment horizontal="center" wrapText="1"/>
      <protection locked="0"/>
    </xf>
    <xf numFmtId="180" fontId="38" fillId="33" borderId="50" xfId="44" applyNumberFormat="1" applyFont="1" applyFill="1" applyBorder="1" applyAlignment="1" applyProtection="1">
      <alignment horizontal="center" vertical="center" wrapText="1"/>
      <protection locked="0"/>
    </xf>
    <xf numFmtId="0" fontId="0" fillId="0" borderId="52" xfId="0" applyBorder="1">
      <alignment vertical="center"/>
    </xf>
    <xf numFmtId="0" fontId="0" fillId="0" borderId="0" xfId="0" applyAlignment="1">
      <alignment horizontal="distributed" vertical="center" indent="1"/>
    </xf>
    <xf numFmtId="0" fontId="45" fillId="0" borderId="22" xfId="0" applyFont="1" applyBorder="1" applyAlignment="1" applyProtection="1">
      <alignment horizontal="center" vertical="center" shrinkToFit="1"/>
      <protection locked="0"/>
    </xf>
    <xf numFmtId="0" fontId="21" fillId="0" borderId="32" xfId="0" applyFont="1" applyBorder="1" applyAlignment="1">
      <alignment vertical="center" shrinkToFit="1"/>
    </xf>
    <xf numFmtId="0" fontId="21" fillId="0" borderId="33" xfId="0" applyFont="1" applyBorder="1" applyAlignment="1">
      <alignment vertical="center" shrinkToFit="1"/>
    </xf>
    <xf numFmtId="38" fontId="21" fillId="0" borderId="22" xfId="1" applyFont="1" applyBorder="1" applyAlignment="1">
      <alignment vertical="center" shrinkToFit="1"/>
    </xf>
    <xf numFmtId="38" fontId="21" fillId="0" borderId="22" xfId="1" applyFont="1" applyBorder="1" applyAlignment="1">
      <alignment horizontal="right" vertical="center" shrinkToFit="1"/>
    </xf>
    <xf numFmtId="0" fontId="21" fillId="0" borderId="37" xfId="0" applyFont="1" applyBorder="1" applyAlignment="1">
      <alignment vertical="center" shrinkToFit="1"/>
    </xf>
    <xf numFmtId="0" fontId="21" fillId="0" borderId="38" xfId="0" applyFont="1" applyBorder="1" applyAlignment="1">
      <alignment vertical="center" shrinkToFit="1"/>
    </xf>
    <xf numFmtId="0" fontId="0" fillId="0" borderId="15" xfId="0" applyFont="1" applyBorder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35" fillId="0" borderId="12" xfId="0" applyFont="1" applyBorder="1" applyAlignment="1">
      <alignment vertical="center" shrinkToFit="1"/>
    </xf>
    <xf numFmtId="176" fontId="30" fillId="0" borderId="15" xfId="0" applyNumberFormat="1" applyFont="1" applyBorder="1" applyAlignment="1">
      <alignment vertical="center"/>
    </xf>
    <xf numFmtId="0" fontId="30" fillId="0" borderId="14" xfId="0" applyFont="1" applyBorder="1" applyAlignment="1">
      <alignment vertical="center" shrinkToFit="1"/>
    </xf>
    <xf numFmtId="0" fontId="30" fillId="0" borderId="15" xfId="0" applyFont="1" applyBorder="1" applyAlignment="1">
      <alignment vertical="center" shrinkToFit="1"/>
    </xf>
    <xf numFmtId="0" fontId="30" fillId="0" borderId="48" xfId="0" applyFont="1" applyBorder="1" applyAlignment="1">
      <alignment vertical="center" justifyLastLine="1"/>
    </xf>
    <xf numFmtId="0" fontId="30" fillId="0" borderId="0" xfId="0" applyFont="1" applyBorder="1" applyAlignment="1">
      <alignment vertical="center" justifyLastLine="1"/>
    </xf>
    <xf numFmtId="0" fontId="30" fillId="0" borderId="0" xfId="0" applyFont="1" applyBorder="1" applyAlignment="1">
      <alignment vertical="center" shrinkToFit="1"/>
    </xf>
    <xf numFmtId="0" fontId="30" fillId="0" borderId="12" xfId="0" applyFont="1" applyBorder="1" applyAlignment="1">
      <alignment vertical="center" shrinkToFit="1"/>
    </xf>
    <xf numFmtId="0" fontId="0" fillId="34" borderId="50" xfId="0" applyFill="1" applyBorder="1" applyAlignment="1">
      <alignment horizontal="center" vertical="center"/>
    </xf>
    <xf numFmtId="177" fontId="0" fillId="34" borderId="50" xfId="0" applyNumberFormat="1" applyFill="1" applyBorder="1" applyAlignment="1">
      <alignment horizontal="center" vertical="center"/>
    </xf>
    <xf numFmtId="176" fontId="0" fillId="34" borderId="50" xfId="0" applyNumberFormat="1" applyFill="1" applyBorder="1" applyAlignment="1">
      <alignment horizontal="center" vertical="center"/>
    </xf>
    <xf numFmtId="179" fontId="0" fillId="34" borderId="50" xfId="0" applyNumberFormat="1" applyFill="1" applyBorder="1" applyAlignment="1">
      <alignment horizontal="center" vertical="center"/>
    </xf>
    <xf numFmtId="0" fontId="0" fillId="34" borderId="16" xfId="0" applyFill="1" applyBorder="1" applyAlignment="1">
      <alignment horizontal="center" vertical="center"/>
    </xf>
    <xf numFmtId="0" fontId="0" fillId="35" borderId="16" xfId="0" applyFill="1" applyBorder="1" applyAlignment="1">
      <alignment horizontal="center" vertical="center"/>
    </xf>
    <xf numFmtId="0" fontId="0" fillId="35" borderId="16" xfId="0" applyFill="1" applyBorder="1" applyAlignment="1">
      <alignment vertical="center"/>
    </xf>
    <xf numFmtId="177" fontId="0" fillId="35" borderId="16" xfId="0" applyNumberFormat="1" applyFill="1" applyBorder="1" applyAlignment="1">
      <alignment horizontal="center" vertical="center"/>
    </xf>
    <xf numFmtId="0" fontId="29" fillId="35" borderId="16" xfId="0" applyFont="1" applyFill="1" applyBorder="1" applyAlignment="1">
      <alignment vertical="center"/>
    </xf>
    <xf numFmtId="176" fontId="0" fillId="0" borderId="16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79" fontId="0" fillId="0" borderId="16" xfId="0" applyNumberForma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0" fillId="0" borderId="16" xfId="0" applyBorder="1" applyAlignment="1">
      <alignment horizontal="center" vertical="center" textRotation="255" shrinkToFit="1"/>
    </xf>
    <xf numFmtId="0" fontId="0" fillId="0" borderId="16" xfId="0" applyBorder="1" applyAlignment="1">
      <alignment vertical="center" textRotation="255" shrinkToFit="1"/>
    </xf>
    <xf numFmtId="0" fontId="0" fillId="0" borderId="16" xfId="0" applyBorder="1" applyAlignment="1">
      <alignment horizontal="center" vertical="center" textRotation="255"/>
    </xf>
    <xf numFmtId="0" fontId="0" fillId="0" borderId="16" xfId="0" applyBorder="1" applyAlignment="1">
      <alignment vertical="center" textRotation="255"/>
    </xf>
    <xf numFmtId="0" fontId="37" fillId="33" borderId="50" xfId="44" applyFill="1" applyBorder="1" applyAlignment="1">
      <alignment horizontal="center" vertical="top" wrapText="1"/>
    </xf>
    <xf numFmtId="0" fontId="39" fillId="33" borderId="50" xfId="44" applyFont="1" applyFill="1" applyBorder="1" applyAlignment="1">
      <alignment horizontal="center" vertical="center" wrapText="1"/>
    </xf>
    <xf numFmtId="0" fontId="37" fillId="33" borderId="50" xfId="44" applyFill="1" applyBorder="1" applyAlignment="1">
      <alignment horizontal="center" vertical="center" wrapText="1"/>
    </xf>
    <xf numFmtId="0" fontId="37" fillId="33" borderId="50" xfId="44" applyFill="1" applyBorder="1" applyAlignment="1" applyProtection="1">
      <alignment horizontal="left" vertical="center" indent="1" shrinkToFit="1"/>
      <protection locked="0"/>
    </xf>
    <xf numFmtId="0" fontId="37" fillId="33" borderId="50" xfId="44" applyFill="1" applyBorder="1" applyAlignment="1">
      <alignment horizontal="center" vertical="center" shrinkToFit="1"/>
    </xf>
    <xf numFmtId="179" fontId="31" fillId="33" borderId="60" xfId="44" applyNumberFormat="1" applyFont="1" applyFill="1" applyBorder="1" applyAlignment="1" applyProtection="1">
      <alignment horizontal="center" vertical="center" wrapText="1"/>
      <protection locked="0"/>
    </xf>
    <xf numFmtId="179" fontId="31" fillId="33" borderId="59" xfId="44" applyNumberFormat="1" applyFont="1" applyFill="1" applyBorder="1" applyAlignment="1" applyProtection="1">
      <alignment horizontal="center" vertical="center" wrapText="1"/>
      <protection locked="0"/>
    </xf>
    <xf numFmtId="0" fontId="37" fillId="33" borderId="50" xfId="44" applyFill="1" applyBorder="1" applyAlignment="1" applyProtection="1">
      <alignment horizontal="center" vertical="center" wrapText="1"/>
      <protection locked="0"/>
    </xf>
    <xf numFmtId="0" fontId="31" fillId="33" borderId="50" xfId="44" applyFont="1" applyFill="1" applyBorder="1" applyAlignment="1" applyProtection="1">
      <alignment horizontal="left" vertical="center" indent="1" shrinkToFit="1"/>
      <protection locked="0"/>
    </xf>
    <xf numFmtId="178" fontId="31" fillId="33" borderId="60" xfId="44" applyNumberFormat="1" applyFont="1" applyFill="1" applyBorder="1" applyAlignment="1" applyProtection="1">
      <alignment horizontal="center" vertical="center" wrapText="1"/>
      <protection locked="0"/>
    </xf>
    <xf numFmtId="178" fontId="31" fillId="33" borderId="61" xfId="44" applyNumberFormat="1" applyFont="1" applyFill="1" applyBorder="1" applyAlignment="1" applyProtection="1">
      <alignment horizontal="center" vertical="center" wrapText="1"/>
      <protection locked="0"/>
    </xf>
    <xf numFmtId="178" fontId="31" fillId="33" borderId="59" xfId="44" applyNumberFormat="1" applyFont="1" applyFill="1" applyBorder="1" applyAlignment="1" applyProtection="1">
      <alignment horizontal="center" vertical="center" wrapText="1"/>
      <protection locked="0"/>
    </xf>
    <xf numFmtId="178" fontId="31" fillId="33" borderId="50" xfId="44" applyNumberFormat="1" applyFont="1" applyFill="1" applyBorder="1" applyAlignment="1" applyProtection="1">
      <alignment horizontal="center" vertical="center" wrapText="1"/>
      <protection locked="0"/>
    </xf>
    <xf numFmtId="176" fontId="40" fillId="33" borderId="50" xfId="44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center" vertical="center" wrapText="1" justifyLastLine="1"/>
    </xf>
    <xf numFmtId="38" fontId="45" fillId="0" borderId="40" xfId="1" applyFont="1" applyBorder="1" applyAlignment="1" applyProtection="1">
      <alignment horizontal="center" vertical="center" shrinkToFit="1"/>
      <protection locked="0"/>
    </xf>
    <xf numFmtId="0" fontId="45" fillId="0" borderId="36" xfId="0" applyFont="1" applyBorder="1" applyAlignment="1" applyProtection="1">
      <alignment horizontal="center" vertical="center" shrinkToFit="1"/>
      <protection locked="0"/>
    </xf>
    <xf numFmtId="0" fontId="48" fillId="0" borderId="36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>
      <alignment vertical="center" wrapText="1" justifyLastLine="1"/>
    </xf>
    <xf numFmtId="0" fontId="21" fillId="0" borderId="15" xfId="0" applyFont="1" applyBorder="1" applyAlignment="1">
      <alignment vertical="center" wrapText="1" justifyLastLine="1"/>
    </xf>
    <xf numFmtId="0" fontId="21" fillId="0" borderId="13" xfId="0" applyFont="1" applyBorder="1" applyAlignment="1">
      <alignment vertical="center" wrapText="1" justifyLastLine="1"/>
    </xf>
    <xf numFmtId="0" fontId="21" fillId="0" borderId="26" xfId="0" applyFont="1" applyBorder="1" applyAlignment="1">
      <alignment vertical="center" wrapText="1" justifyLastLine="1"/>
    </xf>
    <xf numFmtId="0" fontId="21" fillId="0" borderId="0" xfId="0" applyFont="1" applyBorder="1" applyAlignment="1">
      <alignment vertical="center" wrapText="1" justifyLastLine="1"/>
    </xf>
    <xf numFmtId="0" fontId="21" fillId="0" borderId="12" xfId="0" applyFont="1" applyBorder="1" applyAlignment="1">
      <alignment vertical="center" wrapText="1" justifyLastLine="1"/>
    </xf>
    <xf numFmtId="0" fontId="45" fillId="0" borderId="10" xfId="0" applyFont="1" applyBorder="1" applyAlignment="1" applyProtection="1">
      <alignment vertical="center" shrinkToFit="1"/>
      <protection locked="0"/>
    </xf>
    <xf numFmtId="0" fontId="45" fillId="0" borderId="11" xfId="0" applyFont="1" applyBorder="1" applyAlignment="1" applyProtection="1">
      <alignment vertical="center" shrinkToFit="1"/>
      <protection locked="0"/>
    </xf>
    <xf numFmtId="0" fontId="45" fillId="0" borderId="40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38" fontId="21" fillId="0" borderId="40" xfId="1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distributed" vertical="center" justifyLastLine="1" shrinkToFit="1"/>
    </xf>
    <xf numFmtId="0" fontId="20" fillId="0" borderId="22" xfId="0" applyFont="1" applyBorder="1" applyAlignment="1">
      <alignment horizontal="distributed" vertical="center" justifyLastLine="1" shrinkToFit="1"/>
    </xf>
    <xf numFmtId="0" fontId="20" fillId="0" borderId="23" xfId="0" applyFont="1" applyBorder="1" applyAlignment="1">
      <alignment horizontal="distributed" vertical="center" justifyLastLine="1" shrinkToFit="1"/>
    </xf>
    <xf numFmtId="0" fontId="20" fillId="0" borderId="30" xfId="0" applyFont="1" applyBorder="1" applyAlignment="1">
      <alignment horizontal="distributed" vertical="center" wrapText="1" justifyLastLine="1"/>
    </xf>
    <xf numFmtId="0" fontId="20" fillId="0" borderId="27" xfId="0" applyFont="1" applyBorder="1" applyAlignment="1">
      <alignment horizontal="distributed" vertical="center" wrapText="1" justifyLastLine="1"/>
    </xf>
    <xf numFmtId="0" fontId="20" fillId="0" borderId="31" xfId="0" applyFont="1" applyBorder="1" applyAlignment="1">
      <alignment horizontal="distributed" vertical="center" wrapText="1" justifyLastLine="1"/>
    </xf>
    <xf numFmtId="176" fontId="25" fillId="0" borderId="30" xfId="0" applyNumberFormat="1" applyFont="1" applyBorder="1" applyAlignment="1" applyProtection="1">
      <alignment horizontal="distributed" vertical="center" wrapText="1" justifyLastLine="1"/>
      <protection locked="0"/>
    </xf>
    <xf numFmtId="176" fontId="25" fillId="0" borderId="27" xfId="0" applyNumberFormat="1" applyFont="1" applyBorder="1" applyAlignment="1" applyProtection="1">
      <alignment horizontal="distributed" vertical="center" wrapText="1" justifyLastLine="1"/>
      <protection locked="0"/>
    </xf>
    <xf numFmtId="176" fontId="25" fillId="0" borderId="32" xfId="0" applyNumberFormat="1" applyFont="1" applyBorder="1" applyAlignment="1" applyProtection="1">
      <alignment horizontal="distributed" vertical="center" wrapText="1" justifyLastLine="1"/>
      <protection locked="0"/>
    </xf>
    <xf numFmtId="38" fontId="21" fillId="0" borderId="21" xfId="1" applyFont="1" applyBorder="1" applyAlignment="1">
      <alignment horizontal="center" vertical="center" shrinkToFit="1"/>
    </xf>
    <xf numFmtId="38" fontId="21" fillId="0" borderId="22" xfId="1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 shrinkToFit="1"/>
    </xf>
    <xf numFmtId="0" fontId="21" fillId="0" borderId="22" xfId="0" applyFont="1" applyBorder="1" applyAlignment="1">
      <alignment vertical="center" shrinkToFit="1"/>
    </xf>
    <xf numFmtId="0" fontId="49" fillId="0" borderId="21" xfId="0" applyFont="1" applyBorder="1" applyAlignment="1" applyProtection="1">
      <alignment horizontal="center" vertical="center" wrapText="1"/>
      <protection locked="0"/>
    </xf>
    <xf numFmtId="0" fontId="49" fillId="0" borderId="22" xfId="0" applyFont="1" applyBorder="1" applyAlignment="1" applyProtection="1">
      <alignment horizontal="center" vertical="center" wrapText="1"/>
      <protection locked="0"/>
    </xf>
    <xf numFmtId="0" fontId="49" fillId="0" borderId="33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distributed" vertical="center" wrapText="1" justifyLastLine="1"/>
    </xf>
    <xf numFmtId="0" fontId="24" fillId="0" borderId="15" xfId="0" applyFont="1" applyBorder="1" applyAlignment="1">
      <alignment horizontal="distributed" vertical="center" wrapText="1" justifyLastLine="1"/>
    </xf>
    <xf numFmtId="0" fontId="24" fillId="0" borderId="28" xfId="0" applyFont="1" applyBorder="1" applyAlignment="1">
      <alignment horizontal="distributed" vertical="center" wrapText="1" justifyLastLine="1"/>
    </xf>
    <xf numFmtId="0" fontId="24" fillId="0" borderId="25" xfId="0" applyFont="1" applyBorder="1" applyAlignment="1">
      <alignment horizontal="distributed" vertical="center" wrapText="1" justifyLastLine="1"/>
    </xf>
    <xf numFmtId="0" fontId="24" fillId="0" borderId="19" xfId="0" applyFont="1" applyBorder="1" applyAlignment="1">
      <alignment horizontal="distributed" vertical="center" wrapText="1" justifyLastLine="1"/>
    </xf>
    <xf numFmtId="0" fontId="24" fillId="0" borderId="20" xfId="0" applyFont="1" applyBorder="1" applyAlignment="1">
      <alignment horizontal="distributed" vertical="center" wrapText="1" justifyLastLine="1"/>
    </xf>
    <xf numFmtId="0" fontId="26" fillId="0" borderId="29" xfId="0" applyFont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 applyProtection="1">
      <alignment horizontal="center" vertical="center" shrinkToFit="1"/>
      <protection locked="0"/>
    </xf>
    <xf numFmtId="0" fontId="26" fillId="0" borderId="18" xfId="0" applyFont="1" applyBorder="1" applyAlignment="1" applyProtection="1">
      <alignment horizontal="center" vertical="center" shrinkToFit="1"/>
      <protection locked="0"/>
    </xf>
    <xf numFmtId="0" fontId="26" fillId="0" borderId="19" xfId="0" applyFont="1" applyBorder="1" applyAlignment="1" applyProtection="1">
      <alignment horizontal="center" vertical="center" shrinkToFit="1"/>
      <protection locked="0"/>
    </xf>
    <xf numFmtId="0" fontId="21" fillId="0" borderId="30" xfId="0" applyNumberFormat="1" applyFont="1" applyBorder="1" applyAlignment="1">
      <alignment horizontal="center" vertical="center" shrinkToFit="1"/>
    </xf>
    <xf numFmtId="0" fontId="21" fillId="0" borderId="27" xfId="0" applyNumberFormat="1" applyFont="1" applyBorder="1" applyAlignment="1">
      <alignment horizontal="center" vertical="center" shrinkToFit="1"/>
    </xf>
    <xf numFmtId="0" fontId="45" fillId="0" borderId="27" xfId="0" applyNumberFormat="1" applyFont="1" applyBorder="1" applyAlignment="1" applyProtection="1">
      <alignment vertical="center" shrinkToFit="1"/>
      <protection locked="0"/>
    </xf>
    <xf numFmtId="0" fontId="45" fillId="0" borderId="31" xfId="0" applyNumberFormat="1" applyFont="1" applyBorder="1" applyAlignment="1" applyProtection="1">
      <alignment vertical="center" shrinkToFit="1"/>
      <protection locked="0"/>
    </xf>
    <xf numFmtId="0" fontId="21" fillId="0" borderId="34" xfId="0" applyFont="1" applyBorder="1" applyAlignment="1">
      <alignment horizontal="distributed" vertical="center" wrapText="1" justifyLastLine="1"/>
    </xf>
    <xf numFmtId="0" fontId="21" fillId="0" borderId="17" xfId="0" applyFont="1" applyBorder="1" applyAlignment="1">
      <alignment horizontal="distributed" vertical="center" wrapText="1" justifyLastLine="1"/>
    </xf>
    <xf numFmtId="0" fontId="21" fillId="0" borderId="35" xfId="0" applyFont="1" applyBorder="1" applyAlignment="1">
      <alignment horizontal="distributed" vertical="center" wrapText="1" justifyLastLine="1"/>
    </xf>
    <xf numFmtId="0" fontId="21" fillId="0" borderId="36" xfId="0" applyFont="1" applyBorder="1" applyAlignment="1">
      <alignment horizontal="distributed" vertical="center" wrapText="1" justifyLastLine="1"/>
    </xf>
    <xf numFmtId="0" fontId="21" fillId="0" borderId="39" xfId="0" applyFont="1" applyBorder="1" applyAlignment="1">
      <alignment horizontal="distributed" vertical="center" wrapText="1" justifyLastLine="1"/>
    </xf>
    <xf numFmtId="0" fontId="21" fillId="0" borderId="40" xfId="0" applyFont="1" applyBorder="1" applyAlignment="1">
      <alignment horizontal="distributed" vertical="center" wrapText="1" justifyLastLine="1"/>
    </xf>
    <xf numFmtId="0" fontId="21" fillId="0" borderId="41" xfId="0" applyFont="1" applyBorder="1" applyAlignment="1">
      <alignment horizontal="distributed" vertical="center" wrapText="1" justifyLastLine="1"/>
    </xf>
    <xf numFmtId="0" fontId="21" fillId="0" borderId="16" xfId="0" applyFont="1" applyBorder="1" applyAlignment="1">
      <alignment horizontal="distributed" vertical="center" wrapText="1" justifyLastLine="1"/>
    </xf>
    <xf numFmtId="0" fontId="44" fillId="0" borderId="22" xfId="0" applyFont="1" applyBorder="1" applyAlignment="1" applyProtection="1">
      <alignment vertical="center" shrinkToFit="1"/>
      <protection locked="0"/>
    </xf>
    <xf numFmtId="0" fontId="44" fillId="0" borderId="33" xfId="0" applyFont="1" applyBorder="1" applyAlignment="1" applyProtection="1">
      <alignment vertical="center" shrinkToFit="1"/>
      <protection locked="0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6" fillId="0" borderId="21" xfId="0" applyFont="1" applyBorder="1" applyAlignment="1" applyProtection="1">
      <alignment horizontal="left" vertical="center" shrinkToFit="1"/>
      <protection locked="0"/>
    </xf>
    <xf numFmtId="0" fontId="46" fillId="0" borderId="22" xfId="0" applyFont="1" applyBorder="1" applyAlignment="1" applyProtection="1">
      <alignment horizontal="left" vertical="center" shrinkToFit="1"/>
      <protection locked="0"/>
    </xf>
    <xf numFmtId="0" fontId="46" fillId="0" borderId="33" xfId="0" applyFont="1" applyBorder="1" applyAlignment="1" applyProtection="1">
      <alignment horizontal="left" vertical="center" shrinkToFit="1"/>
      <protection locked="0"/>
    </xf>
    <xf numFmtId="0" fontId="46" fillId="0" borderId="23" xfId="0" applyFont="1" applyBorder="1" applyAlignment="1" applyProtection="1">
      <alignment horizontal="left" vertical="center" shrinkToFit="1"/>
      <protection locked="0"/>
    </xf>
    <xf numFmtId="0" fontId="21" fillId="0" borderId="21" xfId="0" applyFont="1" applyBorder="1" applyAlignment="1">
      <alignment horizontal="distributed" vertical="center" shrinkToFit="1"/>
    </xf>
    <xf numFmtId="0" fontId="21" fillId="0" borderId="22" xfId="0" applyFont="1" applyBorder="1" applyAlignment="1">
      <alignment horizontal="distributed" vertical="center" shrinkToFit="1"/>
    </xf>
    <xf numFmtId="0" fontId="21" fillId="0" borderId="23" xfId="0" applyFont="1" applyBorder="1" applyAlignment="1">
      <alignment horizontal="distributed" vertical="center" shrinkToFit="1"/>
    </xf>
    <xf numFmtId="178" fontId="46" fillId="0" borderId="21" xfId="0" applyNumberFormat="1" applyFont="1" applyBorder="1" applyAlignment="1" applyProtection="1">
      <alignment horizontal="center" vertical="center" shrinkToFit="1"/>
      <protection locked="0"/>
    </xf>
    <xf numFmtId="178" fontId="46" fillId="0" borderId="22" xfId="0" applyNumberFormat="1" applyFont="1" applyBorder="1" applyAlignment="1" applyProtection="1">
      <alignment horizontal="center" vertical="center" shrinkToFit="1"/>
      <protection locked="0"/>
    </xf>
    <xf numFmtId="178" fontId="46" fillId="0" borderId="23" xfId="0" applyNumberFormat="1" applyFont="1" applyBorder="1" applyAlignment="1" applyProtection="1">
      <alignment horizontal="center" vertical="center" shrinkToFit="1"/>
      <protection locked="0"/>
    </xf>
    <xf numFmtId="0" fontId="46" fillId="0" borderId="37" xfId="0" applyFont="1" applyBorder="1" applyAlignment="1" applyProtection="1">
      <alignment vertical="center" shrinkToFit="1"/>
      <protection locked="0"/>
    </xf>
    <xf numFmtId="0" fontId="46" fillId="0" borderId="24" xfId="0" applyFont="1" applyBorder="1" applyAlignment="1" applyProtection="1">
      <alignment vertical="center" shrinkToFit="1"/>
      <protection locked="0"/>
    </xf>
    <xf numFmtId="0" fontId="46" fillId="0" borderId="42" xfId="0" applyFont="1" applyBorder="1" applyAlignment="1" applyProtection="1">
      <alignment vertical="center" shrinkToFit="1"/>
      <protection locked="0"/>
    </xf>
    <xf numFmtId="0" fontId="46" fillId="0" borderId="38" xfId="0" applyFont="1" applyBorder="1" applyAlignment="1" applyProtection="1">
      <alignment vertical="center" shrinkToFit="1"/>
      <protection locked="0"/>
    </xf>
    <xf numFmtId="178" fontId="45" fillId="0" borderId="40" xfId="0" applyNumberFormat="1" applyFont="1" applyBorder="1" applyAlignment="1" applyProtection="1">
      <alignment horizontal="center" vertical="center" shrinkToFit="1"/>
      <protection locked="0"/>
    </xf>
    <xf numFmtId="178" fontId="45" fillId="0" borderId="43" xfId="0" applyNumberFormat="1" applyFont="1" applyBorder="1" applyAlignment="1" applyProtection="1">
      <alignment horizontal="center" vertical="center" shrinkToFit="1"/>
      <protection locked="0"/>
    </xf>
    <xf numFmtId="0" fontId="21" fillId="0" borderId="37" xfId="0" applyFont="1" applyBorder="1" applyAlignment="1">
      <alignment horizontal="distributed" vertical="center" shrinkToFit="1"/>
    </xf>
    <xf numFmtId="0" fontId="21" fillId="0" borderId="24" xfId="0" applyFont="1" applyBorder="1" applyAlignment="1">
      <alignment horizontal="distributed" vertical="center" shrinkToFit="1"/>
    </xf>
    <xf numFmtId="0" fontId="21" fillId="0" borderId="42" xfId="0" applyFont="1" applyBorder="1" applyAlignment="1">
      <alignment horizontal="distributed" vertical="center" shrinkToFit="1"/>
    </xf>
    <xf numFmtId="0" fontId="46" fillId="0" borderId="21" xfId="1" applyNumberFormat="1" applyFont="1" applyBorder="1" applyAlignment="1" applyProtection="1">
      <alignment horizontal="left" vertical="center" shrinkToFit="1"/>
      <protection locked="0"/>
    </xf>
    <xf numFmtId="0" fontId="46" fillId="0" borderId="22" xfId="1" applyNumberFormat="1" applyFont="1" applyBorder="1" applyAlignment="1" applyProtection="1">
      <alignment horizontal="left" vertical="center" shrinkToFit="1"/>
      <protection locked="0"/>
    </xf>
    <xf numFmtId="0" fontId="46" fillId="0" borderId="33" xfId="1" applyNumberFormat="1" applyFont="1" applyBorder="1" applyAlignment="1" applyProtection="1">
      <alignment horizontal="left" vertical="center" shrinkToFit="1"/>
      <protection locked="0"/>
    </xf>
    <xf numFmtId="178" fontId="45" fillId="0" borderId="36" xfId="0" applyNumberFormat="1" applyFont="1" applyBorder="1" applyAlignment="1" applyProtection="1">
      <alignment horizontal="center" vertical="center" shrinkToFit="1"/>
      <protection locked="0"/>
    </xf>
    <xf numFmtId="178" fontId="45" fillId="0" borderId="44" xfId="0" applyNumberFormat="1" applyFont="1" applyBorder="1" applyAlignment="1" applyProtection="1">
      <alignment horizontal="center" vertical="center" shrinkToFit="1"/>
      <protection locked="0"/>
    </xf>
    <xf numFmtId="38" fontId="21" fillId="0" borderId="30" xfId="1" applyFont="1" applyBorder="1" applyAlignment="1">
      <alignment horizontal="center" vertical="center" shrinkToFit="1"/>
    </xf>
    <xf numFmtId="38" fontId="21" fillId="0" borderId="27" xfId="1" applyFont="1" applyBorder="1" applyAlignment="1">
      <alignment horizontal="center" vertical="center" shrinkToFit="1"/>
    </xf>
    <xf numFmtId="38" fontId="21" fillId="0" borderId="31" xfId="1" applyFont="1" applyBorder="1" applyAlignment="1">
      <alignment horizontal="center" vertical="center" shrinkToFit="1"/>
    </xf>
    <xf numFmtId="38" fontId="46" fillId="0" borderId="21" xfId="1" applyFont="1" applyBorder="1" applyAlignment="1" applyProtection="1">
      <alignment vertical="center" shrinkToFit="1"/>
      <protection locked="0"/>
    </xf>
    <xf numFmtId="38" fontId="46" fillId="0" borderId="22" xfId="1" applyFont="1" applyBorder="1" applyAlignment="1" applyProtection="1">
      <alignment vertical="center" shrinkToFit="1"/>
      <protection locked="0"/>
    </xf>
    <xf numFmtId="38" fontId="46" fillId="0" borderId="23" xfId="1" applyFont="1" applyBorder="1" applyAlignment="1" applyProtection="1">
      <alignment vertical="center" shrinkToFit="1"/>
      <protection locked="0"/>
    </xf>
    <xf numFmtId="0" fontId="21" fillId="0" borderId="36" xfId="0" applyFont="1" applyBorder="1" applyAlignment="1">
      <alignment horizontal="distributed" vertical="center" shrinkToFit="1"/>
    </xf>
    <xf numFmtId="38" fontId="46" fillId="0" borderId="37" xfId="1" applyFont="1" applyBorder="1" applyAlignment="1" applyProtection="1">
      <alignment vertical="center" shrinkToFit="1"/>
      <protection locked="0"/>
    </xf>
    <xf numFmtId="38" fontId="46" fillId="0" borderId="24" xfId="1" applyFont="1" applyBorder="1" applyAlignment="1" applyProtection="1">
      <alignment vertical="center" shrinkToFit="1"/>
      <protection locked="0"/>
    </xf>
    <xf numFmtId="38" fontId="46" fillId="0" borderId="42" xfId="1" applyFont="1" applyBorder="1" applyAlignment="1" applyProtection="1">
      <alignment vertical="center" shrinkToFit="1"/>
      <protection locked="0"/>
    </xf>
    <xf numFmtId="38" fontId="46" fillId="0" borderId="37" xfId="1" applyFont="1" applyBorder="1" applyAlignment="1" applyProtection="1">
      <alignment horizontal="left" vertical="center" shrinkToFit="1"/>
      <protection locked="0"/>
    </xf>
    <xf numFmtId="38" fontId="46" fillId="0" borderId="24" xfId="1" applyFont="1" applyBorder="1" applyAlignment="1" applyProtection="1">
      <alignment horizontal="left" vertical="center" shrinkToFit="1"/>
      <protection locked="0"/>
    </xf>
    <xf numFmtId="38" fontId="46" fillId="0" borderId="38" xfId="1" applyFont="1" applyBorder="1" applyAlignment="1" applyProtection="1">
      <alignment horizontal="left" vertical="center" shrinkToFit="1"/>
      <protection locked="0"/>
    </xf>
    <xf numFmtId="0" fontId="21" fillId="0" borderId="30" xfId="0" applyFont="1" applyBorder="1" applyAlignment="1">
      <alignment horizontal="distributed" vertical="center" shrinkToFit="1"/>
    </xf>
    <xf numFmtId="0" fontId="21" fillId="0" borderId="27" xfId="0" applyFont="1" applyBorder="1" applyAlignment="1">
      <alignment horizontal="distributed" vertical="center" shrinkToFit="1"/>
    </xf>
    <xf numFmtId="0" fontId="21" fillId="0" borderId="30" xfId="0" applyFont="1" applyBorder="1" applyAlignment="1">
      <alignment horizontal="distributed" vertical="center" wrapText="1" justifyLastLine="1"/>
    </xf>
    <xf numFmtId="0" fontId="21" fillId="0" borderId="21" xfId="0" applyFont="1" applyBorder="1" applyAlignment="1">
      <alignment horizontal="distributed" vertical="center" wrapText="1" justifyLastLine="1"/>
    </xf>
    <xf numFmtId="0" fontId="21" fillId="0" borderId="37" xfId="0" applyFont="1" applyBorder="1" applyAlignment="1">
      <alignment horizontal="distributed" vertical="center" wrapText="1" justifyLastLine="1"/>
    </xf>
    <xf numFmtId="0" fontId="21" fillId="0" borderId="39" xfId="0" applyFont="1" applyBorder="1" applyAlignment="1">
      <alignment horizontal="center" vertical="distributed" textRotation="255" wrapText="1" justifyLastLine="1"/>
    </xf>
    <xf numFmtId="0" fontId="21" fillId="0" borderId="41" xfId="0" applyFont="1" applyBorder="1" applyAlignment="1">
      <alignment horizontal="center" vertical="distributed" textRotation="255" wrapText="1" justifyLastLine="1"/>
    </xf>
    <xf numFmtId="0" fontId="21" fillId="0" borderId="35" xfId="0" applyFont="1" applyBorder="1" applyAlignment="1">
      <alignment horizontal="center" vertical="distributed" textRotation="255" wrapText="1" justifyLastLine="1"/>
    </xf>
    <xf numFmtId="0" fontId="45" fillId="0" borderId="22" xfId="0" applyFont="1" applyBorder="1" applyAlignment="1" applyProtection="1">
      <alignment horizontal="center" vertical="center" shrinkToFit="1"/>
      <protection locked="0"/>
    </xf>
    <xf numFmtId="0" fontId="44" fillId="0" borderId="24" xfId="0" applyFont="1" applyBorder="1" applyAlignment="1" applyProtection="1">
      <alignment horizontal="center" vertical="center" shrinkToFit="1"/>
      <protection locked="0"/>
    </xf>
    <xf numFmtId="0" fontId="44" fillId="0" borderId="38" xfId="0" applyFont="1" applyBorder="1" applyAlignment="1" applyProtection="1">
      <alignment horizontal="center" vertical="center" shrinkToFit="1"/>
      <protection locked="0"/>
    </xf>
    <xf numFmtId="178" fontId="46" fillId="0" borderId="37" xfId="0" applyNumberFormat="1" applyFont="1" applyBorder="1" applyAlignment="1" applyProtection="1">
      <alignment horizontal="center" vertical="center" shrinkToFit="1"/>
      <protection locked="0"/>
    </xf>
    <xf numFmtId="178" fontId="46" fillId="0" borderId="24" xfId="0" applyNumberFormat="1" applyFont="1" applyBorder="1" applyAlignment="1" applyProtection="1">
      <alignment horizontal="center" vertical="center" shrinkToFit="1"/>
      <protection locked="0"/>
    </xf>
    <xf numFmtId="178" fontId="46" fillId="0" borderId="42" xfId="0" applyNumberFormat="1" applyFont="1" applyBorder="1" applyAlignment="1" applyProtection="1">
      <alignment horizontal="center" vertical="center" shrinkToFit="1"/>
      <protection locked="0"/>
    </xf>
    <xf numFmtId="0" fontId="21" fillId="0" borderId="40" xfId="0" applyFont="1" applyBorder="1" applyAlignment="1">
      <alignment horizontal="distributed" vertical="center" shrinkToFit="1"/>
    </xf>
    <xf numFmtId="178" fontId="45" fillId="0" borderId="21" xfId="0" applyNumberFormat="1" applyFont="1" applyBorder="1" applyAlignment="1" applyProtection="1">
      <alignment horizontal="center" vertical="center" shrinkToFit="1"/>
      <protection locked="0"/>
    </xf>
    <xf numFmtId="178" fontId="45" fillId="0" borderId="22" xfId="0" applyNumberFormat="1" applyFont="1" applyBorder="1" applyAlignment="1" applyProtection="1">
      <alignment horizontal="center" vertical="center" shrinkToFit="1"/>
      <protection locked="0"/>
    </xf>
    <xf numFmtId="178" fontId="45" fillId="0" borderId="23" xfId="0" applyNumberFormat="1" applyFont="1" applyBorder="1" applyAlignment="1" applyProtection="1">
      <alignment horizontal="center" vertical="center" shrinkToFit="1"/>
      <protection locked="0"/>
    </xf>
    <xf numFmtId="0" fontId="21" fillId="0" borderId="46" xfId="0" applyFont="1" applyBorder="1" applyAlignment="1">
      <alignment horizontal="distributed" vertical="center" wrapText="1" justifyLastLine="1"/>
    </xf>
    <xf numFmtId="0" fontId="21" fillId="0" borderId="47" xfId="0" applyFont="1" applyBorder="1" applyAlignment="1">
      <alignment horizontal="distributed" vertical="center" wrapText="1" justifyLastLine="1"/>
    </xf>
    <xf numFmtId="0" fontId="21" fillId="0" borderId="39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top" wrapText="1" justifyLastLine="1"/>
    </xf>
    <xf numFmtId="0" fontId="45" fillId="0" borderId="0" xfId="0" applyFont="1" applyBorder="1" applyAlignment="1" applyProtection="1">
      <alignment vertical="top" shrinkToFit="1"/>
      <protection locked="0"/>
    </xf>
    <xf numFmtId="0" fontId="45" fillId="0" borderId="12" xfId="0" applyFont="1" applyBorder="1" applyAlignment="1" applyProtection="1">
      <alignment vertical="top" shrinkToFit="1"/>
      <protection locked="0"/>
    </xf>
    <xf numFmtId="0" fontId="47" fillId="0" borderId="29" xfId="0" applyFont="1" applyBorder="1" applyAlignment="1" applyProtection="1">
      <alignment vertical="center" wrapText="1"/>
      <protection locked="0"/>
    </xf>
    <xf numFmtId="0" fontId="47" fillId="0" borderId="15" xfId="0" applyFont="1" applyBorder="1" applyAlignment="1" applyProtection="1">
      <alignment vertical="center" wrapText="1"/>
      <protection locked="0"/>
    </xf>
    <xf numFmtId="0" fontId="47" fillId="0" borderId="13" xfId="0" applyFont="1" applyBorder="1" applyAlignment="1" applyProtection="1">
      <alignment vertical="center" wrapText="1"/>
      <protection locked="0"/>
    </xf>
    <xf numFmtId="0" fontId="47" fillId="0" borderId="26" xfId="0" applyFont="1" applyBorder="1" applyAlignment="1" applyProtection="1">
      <alignment vertical="center" wrapText="1"/>
      <protection locked="0"/>
    </xf>
    <xf numFmtId="0" fontId="47" fillId="0" borderId="0" xfId="0" applyFont="1" applyBorder="1" applyAlignment="1" applyProtection="1">
      <alignment vertical="center" wrapText="1"/>
      <protection locked="0"/>
    </xf>
    <xf numFmtId="0" fontId="47" fillId="0" borderId="12" xfId="0" applyFont="1" applyBorder="1" applyAlignment="1" applyProtection="1">
      <alignment vertical="center" wrapText="1"/>
      <protection locked="0"/>
    </xf>
    <xf numFmtId="0" fontId="48" fillId="0" borderId="44" xfId="0" applyFont="1" applyBorder="1" applyAlignment="1" applyProtection="1">
      <alignment horizontal="center" vertical="center" shrinkToFit="1"/>
      <protection locked="0"/>
    </xf>
    <xf numFmtId="0" fontId="28" fillId="0" borderId="21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 shrinkToFit="1"/>
    </xf>
    <xf numFmtId="0" fontId="21" fillId="0" borderId="30" xfId="0" applyFont="1" applyBorder="1" applyAlignment="1">
      <alignment vertical="center" shrinkToFit="1"/>
    </xf>
    <xf numFmtId="0" fontId="21" fillId="0" borderId="27" xfId="0" applyFont="1" applyBorder="1" applyAlignment="1">
      <alignment vertical="center" shrinkToFit="1"/>
    </xf>
    <xf numFmtId="0" fontId="0" fillId="0" borderId="22" xfId="0" applyBorder="1" applyAlignment="1">
      <alignment horizontal="distributed" vertical="center" shrinkToFit="1"/>
    </xf>
    <xf numFmtId="0" fontId="0" fillId="0" borderId="24" xfId="0" applyBorder="1" applyAlignment="1">
      <alignment horizontal="distributed" vertical="center" shrinkToFit="1"/>
    </xf>
    <xf numFmtId="0" fontId="45" fillId="0" borderId="22" xfId="0" applyFont="1" applyBorder="1" applyAlignment="1" applyProtection="1">
      <alignment horizontal="left" vertical="center" shrinkToFit="1"/>
      <protection locked="0"/>
    </xf>
    <xf numFmtId="0" fontId="27" fillId="0" borderId="21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45" fillId="0" borderId="22" xfId="0" applyFont="1" applyBorder="1" applyAlignment="1" applyProtection="1">
      <alignment vertical="center" shrinkToFit="1"/>
      <protection locked="0"/>
    </xf>
    <xf numFmtId="0" fontId="45" fillId="0" borderId="24" xfId="0" applyFont="1" applyBorder="1" applyAlignment="1" applyProtection="1">
      <alignment horizontal="center" vertical="center" shrinkToFit="1"/>
      <protection locked="0"/>
    </xf>
    <xf numFmtId="0" fontId="44" fillId="0" borderId="24" xfId="0" applyFont="1" applyBorder="1" applyAlignment="1" applyProtection="1">
      <alignment horizontal="right" vertical="center" indent="1" shrinkToFit="1"/>
      <protection locked="0"/>
    </xf>
    <xf numFmtId="0" fontId="21" fillId="0" borderId="24" xfId="0" applyFont="1" applyBorder="1" applyAlignment="1">
      <alignment horizontal="right" vertical="center" shrinkToFit="1"/>
    </xf>
    <xf numFmtId="0" fontId="45" fillId="0" borderId="22" xfId="0" applyNumberFormat="1" applyFont="1" applyBorder="1" applyAlignment="1" applyProtection="1">
      <alignment vertical="center" shrinkToFit="1"/>
      <protection locked="0"/>
    </xf>
    <xf numFmtId="0" fontId="45" fillId="0" borderId="23" xfId="0" applyNumberFormat="1" applyFont="1" applyBorder="1" applyAlignment="1" applyProtection="1">
      <alignment vertical="center" shrinkToFit="1"/>
      <protection locked="0"/>
    </xf>
    <xf numFmtId="0" fontId="33" fillId="0" borderId="4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176" fontId="30" fillId="0" borderId="15" xfId="0" applyNumberFormat="1" applyFont="1" applyBorder="1" applyAlignment="1">
      <alignment horizontal="center" vertical="center"/>
    </xf>
    <xf numFmtId="176" fontId="30" fillId="0" borderId="13" xfId="0" applyNumberFormat="1" applyFont="1" applyBorder="1" applyAlignment="1">
      <alignment horizontal="center"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標準 3" xfId="44"/>
    <cellStyle name="良い" xfId="7" builtinId="26" customBuiltin="1"/>
  </cellStyles>
  <dxfs count="0"/>
  <tableStyles count="0" defaultTableStyle="TableStyleMedium2" defaultPivotStyle="PivotStyleLight16"/>
  <colors>
    <mruColors>
      <color rgb="FFFFC800"/>
      <color rgb="FFFFAA00"/>
      <color rgb="FFFF7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114301</xdr:rowOff>
    </xdr:from>
    <xdr:to>
      <xdr:col>14</xdr:col>
      <xdr:colOff>123825</xdr:colOff>
      <xdr:row>4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8963025" y="114301"/>
          <a:ext cx="2857500" cy="8096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ここのシートを使わずに各台帳へ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直接入力してもＯＫです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数式の入っているセルへ直接入力も可能です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19</xdr:row>
      <xdr:rowOff>180975</xdr:rowOff>
    </xdr:from>
    <xdr:to>
      <xdr:col>35</xdr:col>
      <xdr:colOff>114300</xdr:colOff>
      <xdr:row>52</xdr:row>
      <xdr:rowOff>19050</xdr:rowOff>
    </xdr:to>
    <xdr:sp macro="" textlink="">
      <xdr:nvSpPr>
        <xdr:cNvPr id="5123" name="AutoShape 3"/>
        <xdr:cNvSpPr>
          <a:spLocks noChangeAspect="1" noChangeArrowheads="1"/>
        </xdr:cNvSpPr>
      </xdr:nvSpPr>
      <xdr:spPr bwMode="auto">
        <a:xfrm>
          <a:off x="1009650" y="3800475"/>
          <a:ext cx="577215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57150</xdr:colOff>
      <xdr:row>19</xdr:row>
      <xdr:rowOff>180975</xdr:rowOff>
    </xdr:from>
    <xdr:to>
      <xdr:col>35</xdr:col>
      <xdr:colOff>114300</xdr:colOff>
      <xdr:row>52</xdr:row>
      <xdr:rowOff>19050</xdr:rowOff>
    </xdr:to>
    <xdr:sp macro="" textlink="">
      <xdr:nvSpPr>
        <xdr:cNvPr id="5641" name="AutoShape 521"/>
        <xdr:cNvSpPr>
          <a:spLocks noChangeAspect="1" noChangeArrowheads="1"/>
        </xdr:cNvSpPr>
      </xdr:nvSpPr>
      <xdr:spPr bwMode="auto">
        <a:xfrm>
          <a:off x="1009650" y="3800475"/>
          <a:ext cx="577215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A17" sqref="A17"/>
    </sheetView>
  </sheetViews>
  <sheetFormatPr defaultRowHeight="13.5" x14ac:dyDescent="0.15"/>
  <cols>
    <col min="1" max="1" width="2.875" style="14" customWidth="1"/>
    <col min="2" max="2" width="25.75" customWidth="1"/>
    <col min="3" max="3" width="3.375" bestFit="1" customWidth="1"/>
  </cols>
  <sheetData>
    <row r="1" spans="1:4" ht="17.25" x14ac:dyDescent="0.15">
      <c r="A1" s="97" t="s">
        <v>152</v>
      </c>
    </row>
    <row r="2" spans="1:4" ht="13.5" customHeight="1" x14ac:dyDescent="0.15">
      <c r="A2" s="14" t="s">
        <v>153</v>
      </c>
      <c r="B2" s="67" t="s">
        <v>170</v>
      </c>
      <c r="C2" s="14" t="s">
        <v>155</v>
      </c>
      <c r="D2" t="s">
        <v>167</v>
      </c>
    </row>
    <row r="3" spans="1:4" ht="13.5" customHeight="1" x14ac:dyDescent="0.15">
      <c r="A3" s="14" t="s">
        <v>153</v>
      </c>
      <c r="B3" s="67" t="s">
        <v>154</v>
      </c>
      <c r="C3" s="14" t="s">
        <v>155</v>
      </c>
      <c r="D3" t="s">
        <v>156</v>
      </c>
    </row>
    <row r="4" spans="1:4" ht="13.5" customHeight="1" x14ac:dyDescent="0.15">
      <c r="B4" s="67"/>
      <c r="C4" s="14" t="s">
        <v>155</v>
      </c>
      <c r="D4" t="s">
        <v>166</v>
      </c>
    </row>
    <row r="5" spans="1:4" ht="13.5" customHeight="1" x14ac:dyDescent="0.15">
      <c r="A5" s="14" t="s">
        <v>153</v>
      </c>
      <c r="B5" s="67" t="s">
        <v>157</v>
      </c>
      <c r="C5" s="14" t="s">
        <v>155</v>
      </c>
      <c r="D5" t="s">
        <v>160</v>
      </c>
    </row>
    <row r="6" spans="1:4" ht="13.5" customHeight="1" x14ac:dyDescent="0.15">
      <c r="A6" s="14" t="s">
        <v>153</v>
      </c>
      <c r="B6" s="67" t="s">
        <v>158</v>
      </c>
      <c r="C6" s="14" t="s">
        <v>155</v>
      </c>
      <c r="D6" t="s">
        <v>160</v>
      </c>
    </row>
    <row r="7" spans="1:4" ht="13.5" customHeight="1" x14ac:dyDescent="0.15">
      <c r="A7" s="14" t="s">
        <v>153</v>
      </c>
      <c r="B7" s="67" t="s">
        <v>159</v>
      </c>
      <c r="C7" s="14" t="s">
        <v>155</v>
      </c>
      <c r="D7" t="s">
        <v>160</v>
      </c>
    </row>
    <row r="8" spans="1:4" ht="13.5" customHeight="1" x14ac:dyDescent="0.15"/>
    <row r="9" spans="1:4" ht="13.5" customHeight="1" x14ac:dyDescent="0.15"/>
    <row r="10" spans="1:4" ht="17.25" x14ac:dyDescent="0.15">
      <c r="A10" s="97" t="s">
        <v>161</v>
      </c>
    </row>
    <row r="11" spans="1:4" ht="13.5" customHeight="1" x14ac:dyDescent="0.15">
      <c r="A11" s="14" t="s">
        <v>164</v>
      </c>
      <c r="B11" t="s">
        <v>178</v>
      </c>
    </row>
    <row r="12" spans="1:4" ht="13.5" customHeight="1" x14ac:dyDescent="0.15">
      <c r="A12" s="14" t="s">
        <v>163</v>
      </c>
      <c r="B12" t="s">
        <v>162</v>
      </c>
    </row>
    <row r="13" spans="1:4" ht="13.5" customHeight="1" x14ac:dyDescent="0.15">
      <c r="A13" s="14" t="s">
        <v>153</v>
      </c>
      <c r="B13" t="s">
        <v>171</v>
      </c>
    </row>
    <row r="14" spans="1:4" x14ac:dyDescent="0.15">
      <c r="A14" s="14" t="s">
        <v>153</v>
      </c>
      <c r="B14" t="s">
        <v>168</v>
      </c>
    </row>
    <row r="15" spans="1:4" x14ac:dyDescent="0.15">
      <c r="B15" t="s">
        <v>169</v>
      </c>
    </row>
    <row r="16" spans="1:4" x14ac:dyDescent="0.15">
      <c r="A16" s="14" t="s">
        <v>153</v>
      </c>
      <c r="B16" t="s">
        <v>179</v>
      </c>
    </row>
  </sheetData>
  <phoneticPr fontId="2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M20" sqref="M20"/>
    </sheetView>
  </sheetViews>
  <sheetFormatPr defaultRowHeight="13.5" x14ac:dyDescent="0.15"/>
  <cols>
    <col min="1" max="1" width="3.125" customWidth="1"/>
    <col min="2" max="2" width="19.25" bestFit="1" customWidth="1"/>
    <col min="3" max="3" width="23.375" customWidth="1"/>
    <col min="4" max="4" width="4.625" customWidth="1"/>
    <col min="5" max="6" width="3.125" customWidth="1"/>
    <col min="7" max="7" width="25.375" bestFit="1" customWidth="1"/>
    <col min="8" max="8" width="30.375" style="14" customWidth="1"/>
    <col min="9" max="9" width="5.25" customWidth="1"/>
    <col min="10" max="10" width="5.5" bestFit="1" customWidth="1"/>
    <col min="11" max="11" width="3.375" bestFit="1" customWidth="1"/>
  </cols>
  <sheetData>
    <row r="1" spans="1:11" ht="23.25" customHeight="1" x14ac:dyDescent="0.15">
      <c r="A1" s="39" t="s">
        <v>121</v>
      </c>
      <c r="B1" s="66"/>
      <c r="E1" s="38" t="s">
        <v>43</v>
      </c>
    </row>
    <row r="2" spans="1:11" ht="13.5" customHeight="1" x14ac:dyDescent="0.15">
      <c r="B2" s="37" t="s">
        <v>122</v>
      </c>
      <c r="C2" s="85" t="s">
        <v>132</v>
      </c>
      <c r="F2" s="99" t="s">
        <v>115</v>
      </c>
      <c r="G2" s="35" t="s">
        <v>44</v>
      </c>
      <c r="H2" s="90" t="s">
        <v>151</v>
      </c>
      <c r="I2" s="15"/>
      <c r="J2" s="15"/>
      <c r="K2" s="15"/>
    </row>
    <row r="3" spans="1:11" x14ac:dyDescent="0.15">
      <c r="B3" s="37" t="s">
        <v>123</v>
      </c>
      <c r="C3" s="85" t="s">
        <v>133</v>
      </c>
      <c r="F3" s="99"/>
      <c r="G3" s="35" t="s">
        <v>45</v>
      </c>
      <c r="H3" s="94">
        <f>C8</f>
        <v>123</v>
      </c>
      <c r="I3" s="16"/>
      <c r="J3" s="16"/>
      <c r="K3" s="16"/>
    </row>
    <row r="4" spans="1:11" x14ac:dyDescent="0.15">
      <c r="B4" s="37" t="s">
        <v>124</v>
      </c>
      <c r="C4" s="85" t="s">
        <v>134</v>
      </c>
      <c r="F4" s="99"/>
      <c r="G4" s="35" t="s">
        <v>47</v>
      </c>
      <c r="H4" s="90" t="s">
        <v>53</v>
      </c>
    </row>
    <row r="5" spans="1:11" x14ac:dyDescent="0.15">
      <c r="B5" s="37" t="s">
        <v>125</v>
      </c>
      <c r="C5" s="85" t="s">
        <v>135</v>
      </c>
      <c r="F5" s="99"/>
      <c r="G5" s="35" t="s">
        <v>48</v>
      </c>
      <c r="H5" s="95" t="str">
        <f>C5</f>
        <v>十王町２丁目９番地</v>
      </c>
    </row>
    <row r="6" spans="1:11" x14ac:dyDescent="0.15">
      <c r="B6" s="37" t="s">
        <v>126</v>
      </c>
      <c r="C6" s="86">
        <v>44682</v>
      </c>
      <c r="F6" s="99"/>
      <c r="G6" s="35" t="s">
        <v>49</v>
      </c>
      <c r="H6" s="90" t="s">
        <v>165</v>
      </c>
      <c r="I6" s="15"/>
      <c r="J6" s="15"/>
      <c r="K6" s="15"/>
    </row>
    <row r="7" spans="1:11" x14ac:dyDescent="0.15">
      <c r="B7" s="37" t="s">
        <v>127</v>
      </c>
      <c r="C7" s="86">
        <v>44905</v>
      </c>
      <c r="F7" s="100" t="s">
        <v>97</v>
      </c>
      <c r="G7" s="36" t="s">
        <v>50</v>
      </c>
      <c r="H7" s="90" t="s">
        <v>51</v>
      </c>
      <c r="I7" s="15"/>
      <c r="J7" s="15"/>
      <c r="K7" s="15"/>
    </row>
    <row r="8" spans="1:11" x14ac:dyDescent="0.15">
      <c r="B8" s="37" t="s">
        <v>128</v>
      </c>
      <c r="C8" s="87">
        <v>123</v>
      </c>
      <c r="F8" s="100"/>
      <c r="G8" s="36" t="s">
        <v>52</v>
      </c>
      <c r="H8" s="90" t="s">
        <v>54</v>
      </c>
      <c r="I8" s="15"/>
      <c r="J8" s="15"/>
      <c r="K8" s="15"/>
    </row>
    <row r="9" spans="1:11" x14ac:dyDescent="0.15">
      <c r="B9" s="37" t="s">
        <v>129</v>
      </c>
      <c r="C9" s="88">
        <v>20</v>
      </c>
      <c r="F9" s="100"/>
      <c r="G9" s="36" t="s">
        <v>104</v>
      </c>
      <c r="H9" s="90">
        <v>3</v>
      </c>
      <c r="I9" t="s">
        <v>31</v>
      </c>
    </row>
    <row r="10" spans="1:11" x14ac:dyDescent="0.15">
      <c r="B10" s="37" t="s">
        <v>130</v>
      </c>
      <c r="C10" s="88">
        <v>1234</v>
      </c>
      <c r="F10" s="100"/>
      <c r="G10" s="36" t="s">
        <v>55</v>
      </c>
      <c r="H10" s="90" t="s">
        <v>56</v>
      </c>
    </row>
    <row r="11" spans="1:11" x14ac:dyDescent="0.15">
      <c r="B11" s="37" t="s">
        <v>131</v>
      </c>
      <c r="C11" s="89" t="s">
        <v>60</v>
      </c>
      <c r="F11" s="100"/>
      <c r="G11" s="36" t="s">
        <v>105</v>
      </c>
      <c r="H11" s="90">
        <v>2</v>
      </c>
      <c r="I11" t="s">
        <v>31</v>
      </c>
    </row>
    <row r="12" spans="1:11" x14ac:dyDescent="0.15">
      <c r="F12" s="100"/>
      <c r="G12" s="36" t="s">
        <v>57</v>
      </c>
      <c r="H12" s="90" t="s">
        <v>60</v>
      </c>
    </row>
    <row r="13" spans="1:11" x14ac:dyDescent="0.15">
      <c r="F13" s="100"/>
      <c r="G13" s="36" t="s">
        <v>58</v>
      </c>
      <c r="H13" s="90"/>
      <c r="J13" t="s">
        <v>113</v>
      </c>
    </row>
    <row r="14" spans="1:11" x14ac:dyDescent="0.15">
      <c r="F14" s="100"/>
      <c r="G14" s="36" t="s">
        <v>59</v>
      </c>
      <c r="H14" s="90"/>
      <c r="J14" t="s">
        <v>113</v>
      </c>
    </row>
    <row r="15" spans="1:11" x14ac:dyDescent="0.15">
      <c r="F15" s="100"/>
      <c r="G15" s="36" t="s">
        <v>61</v>
      </c>
      <c r="H15" s="90" t="s">
        <v>114</v>
      </c>
    </row>
    <row r="16" spans="1:11" x14ac:dyDescent="0.15">
      <c r="F16" s="100"/>
      <c r="G16" s="36" t="s">
        <v>106</v>
      </c>
      <c r="H16" s="90">
        <v>100</v>
      </c>
      <c r="I16" t="s">
        <v>66</v>
      </c>
    </row>
    <row r="17" spans="6:9" x14ac:dyDescent="0.15">
      <c r="F17" s="100"/>
      <c r="G17" s="36" t="s">
        <v>107</v>
      </c>
      <c r="H17" s="90">
        <v>200</v>
      </c>
      <c r="I17" t="s">
        <v>66</v>
      </c>
    </row>
    <row r="18" spans="6:9" x14ac:dyDescent="0.15">
      <c r="F18" s="100"/>
      <c r="G18" s="36" t="s">
        <v>108</v>
      </c>
      <c r="H18" s="96">
        <f>C9</f>
        <v>20</v>
      </c>
      <c r="I18" t="s">
        <v>67</v>
      </c>
    </row>
    <row r="19" spans="6:9" x14ac:dyDescent="0.15">
      <c r="F19" s="100"/>
      <c r="G19" s="36" t="s">
        <v>109</v>
      </c>
      <c r="H19" s="90">
        <v>20</v>
      </c>
      <c r="I19" t="s">
        <v>68</v>
      </c>
    </row>
    <row r="20" spans="6:9" x14ac:dyDescent="0.15">
      <c r="F20" s="100"/>
      <c r="G20" s="36" t="s">
        <v>110</v>
      </c>
      <c r="H20" s="90">
        <v>150</v>
      </c>
      <c r="I20" t="s">
        <v>68</v>
      </c>
    </row>
    <row r="21" spans="6:9" x14ac:dyDescent="0.15">
      <c r="F21" s="100"/>
      <c r="G21" s="36" t="s">
        <v>111</v>
      </c>
      <c r="H21" s="90">
        <v>20</v>
      </c>
      <c r="I21" t="s">
        <v>36</v>
      </c>
    </row>
    <row r="22" spans="6:9" x14ac:dyDescent="0.15">
      <c r="F22" s="100"/>
      <c r="G22" s="36" t="s">
        <v>112</v>
      </c>
      <c r="H22" s="90">
        <v>10</v>
      </c>
      <c r="I22" t="s">
        <v>36</v>
      </c>
    </row>
    <row r="23" spans="6:9" x14ac:dyDescent="0.15">
      <c r="F23" s="98" t="s">
        <v>98</v>
      </c>
      <c r="G23" s="35" t="s">
        <v>71</v>
      </c>
      <c r="H23" s="91" t="s">
        <v>75</v>
      </c>
    </row>
    <row r="24" spans="6:9" x14ac:dyDescent="0.15">
      <c r="F24" s="98"/>
      <c r="G24" s="35" t="s">
        <v>72</v>
      </c>
      <c r="H24" s="90" t="s">
        <v>87</v>
      </c>
    </row>
    <row r="25" spans="6:9" x14ac:dyDescent="0.15">
      <c r="F25" s="98" t="s">
        <v>99</v>
      </c>
      <c r="G25" s="35" t="s">
        <v>73</v>
      </c>
      <c r="H25" s="91" t="s">
        <v>75</v>
      </c>
    </row>
    <row r="26" spans="6:9" x14ac:dyDescent="0.15">
      <c r="F26" s="98"/>
      <c r="G26" s="35" t="s">
        <v>74</v>
      </c>
      <c r="H26" s="90" t="s">
        <v>87</v>
      </c>
    </row>
    <row r="27" spans="6:9" x14ac:dyDescent="0.15">
      <c r="F27" s="101" t="s">
        <v>101</v>
      </c>
      <c r="G27" s="35" t="s">
        <v>76</v>
      </c>
      <c r="H27" s="92">
        <v>44652</v>
      </c>
    </row>
    <row r="28" spans="6:9" x14ac:dyDescent="0.15">
      <c r="F28" s="101"/>
      <c r="G28" s="35" t="s">
        <v>77</v>
      </c>
      <c r="H28" s="92">
        <v>44682</v>
      </c>
    </row>
    <row r="29" spans="6:9" x14ac:dyDescent="0.15">
      <c r="F29" s="101"/>
      <c r="G29" s="35" t="s">
        <v>78</v>
      </c>
      <c r="H29" s="92">
        <v>36617</v>
      </c>
    </row>
    <row r="30" spans="6:9" x14ac:dyDescent="0.15">
      <c r="F30" s="101"/>
      <c r="G30" s="35" t="s">
        <v>79</v>
      </c>
      <c r="H30" s="92">
        <v>44905</v>
      </c>
    </row>
    <row r="31" spans="6:9" x14ac:dyDescent="0.15">
      <c r="F31" s="98" t="s">
        <v>100</v>
      </c>
      <c r="G31" s="35" t="s">
        <v>81</v>
      </c>
      <c r="H31" s="91" t="s">
        <v>80</v>
      </c>
    </row>
    <row r="32" spans="6:9" x14ac:dyDescent="0.15">
      <c r="F32" s="98"/>
      <c r="G32" s="35" t="s">
        <v>82</v>
      </c>
      <c r="H32" s="90" t="s">
        <v>86</v>
      </c>
    </row>
    <row r="33" spans="6:10" x14ac:dyDescent="0.15">
      <c r="F33" s="98"/>
      <c r="G33" s="35" t="s">
        <v>83</v>
      </c>
      <c r="H33" s="91" t="s">
        <v>85</v>
      </c>
    </row>
    <row r="34" spans="6:10" x14ac:dyDescent="0.15">
      <c r="F34" s="98"/>
      <c r="G34" s="35" t="s">
        <v>84</v>
      </c>
      <c r="H34" s="90" t="s">
        <v>88</v>
      </c>
    </row>
    <row r="35" spans="6:10" x14ac:dyDescent="0.15">
      <c r="F35" s="99" t="s">
        <v>103</v>
      </c>
      <c r="G35" s="35" t="s">
        <v>89</v>
      </c>
      <c r="H35" s="90" t="s">
        <v>56</v>
      </c>
      <c r="J35" s="15" t="s">
        <v>96</v>
      </c>
    </row>
    <row r="36" spans="6:10" x14ac:dyDescent="0.15">
      <c r="F36" s="99"/>
      <c r="G36" s="35" t="s">
        <v>90</v>
      </c>
      <c r="H36" s="90" t="s">
        <v>56</v>
      </c>
      <c r="J36" t="str">
        <f>IF(H35="有り","　また、","　")&amp;"量水器より宅内側の配管上に浄水器等を設置することについて、所有者(使用者)が水質等の維持管理を行います。（浄水器等の名称："&amp;H37&amp;")"</f>
        <v>　また、量水器より宅内側の配管上に浄水器等を設置することについて、所有者(使用者)が水質等の維持管理を行います。（浄水器等の名称：スーパーカルキクラッシャー)</v>
      </c>
    </row>
    <row r="37" spans="6:10" x14ac:dyDescent="0.15">
      <c r="F37" s="99"/>
      <c r="G37" s="35" t="s">
        <v>94</v>
      </c>
      <c r="H37" s="93" t="s">
        <v>95</v>
      </c>
      <c r="J37" s="15" t="str">
        <f>IF(OR(H35="有り",H36="有り"), "　なお、所有者(使用者)が変更しても、本条件を引き継ぐことを確約いたします。","")</f>
        <v>　なお、所有者(使用者)が変更しても、本条件を引き継ぐことを確約いたします。</v>
      </c>
    </row>
    <row r="38" spans="6:10" x14ac:dyDescent="0.15">
      <c r="F38" s="99" t="s">
        <v>102</v>
      </c>
      <c r="G38" s="35" t="s">
        <v>91</v>
      </c>
      <c r="H38" s="90" t="s">
        <v>176</v>
      </c>
    </row>
    <row r="39" spans="6:10" x14ac:dyDescent="0.15">
      <c r="F39" s="99"/>
      <c r="G39" s="35" t="s">
        <v>92</v>
      </c>
      <c r="H39" s="90" t="s">
        <v>177</v>
      </c>
    </row>
    <row r="40" spans="6:10" x14ac:dyDescent="0.15">
      <c r="F40" s="99"/>
      <c r="G40" s="35" t="s">
        <v>93</v>
      </c>
      <c r="H40" s="95" t="str">
        <f>C2</f>
        <v>管工事設備</v>
      </c>
    </row>
  </sheetData>
  <mergeCells count="8">
    <mergeCell ref="F31:F34"/>
    <mergeCell ref="F38:F40"/>
    <mergeCell ref="F35:F37"/>
    <mergeCell ref="F2:F6"/>
    <mergeCell ref="F7:F22"/>
    <mergeCell ref="F23:F24"/>
    <mergeCell ref="F25:F26"/>
    <mergeCell ref="F27:F30"/>
  </mergeCells>
  <phoneticPr fontId="23"/>
  <dataValidations disablePrompts="1" count="5">
    <dataValidation type="list" allowBlank="1" showInputMessage="1" showErrorMessage="1" sqref="H2">
      <formula1>"新設,改造,臨時"</formula1>
    </dataValidation>
    <dataValidation type="list" allowBlank="1" showInputMessage="1" showErrorMessage="1" sqref="H8">
      <formula1>"専用水道,共用水道,臨時水道"</formula1>
    </dataValidation>
    <dataValidation type="list" allowBlank="1" showInputMessage="1" showErrorMessage="1" sqref="H10 H35:H36">
      <formula1>"有り,無し"</formula1>
    </dataValidation>
    <dataValidation type="list" allowBlank="1" showInputMessage="1" showErrorMessage="1" sqref="H12:H14 C11">
      <formula1>"直結式,水槽式,直結増圧式"</formula1>
    </dataValidation>
    <dataValidation type="list" allowBlank="1" showInputMessage="1" showErrorMessage="1" sqref="H15">
      <formula1>"　,地上式,半地上式,地下式"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800"/>
    <pageSetUpPr fitToPage="1"/>
  </sheetPr>
  <dimension ref="A1:I52"/>
  <sheetViews>
    <sheetView zoomScale="85" zoomScaleNormal="85" workbookViewId="0">
      <selection activeCell="C5" sqref="C5"/>
    </sheetView>
  </sheetViews>
  <sheetFormatPr defaultColWidth="9" defaultRowHeight="13.5" customHeight="1" x14ac:dyDescent="0.25"/>
  <cols>
    <col min="1" max="3" width="11.25" style="40" customWidth="1"/>
    <col min="4" max="4" width="17.375" style="40" customWidth="1"/>
    <col min="5" max="5" width="11.25" style="40" customWidth="1"/>
    <col min="6" max="8" width="9" style="40"/>
    <col min="9" max="9" width="6.125" style="40" customWidth="1"/>
    <col min="10" max="16384" width="9" style="40"/>
  </cols>
  <sheetData>
    <row r="1" spans="1:9" ht="11.25" customHeight="1" x14ac:dyDescent="0.25">
      <c r="A1" s="41" t="s">
        <v>150</v>
      </c>
      <c r="B1" s="41" t="s">
        <v>149</v>
      </c>
      <c r="C1" s="41" t="s">
        <v>148</v>
      </c>
      <c r="D1" s="104" t="s">
        <v>147</v>
      </c>
      <c r="E1" s="106" t="s">
        <v>146</v>
      </c>
      <c r="F1" s="106" t="s">
        <v>136</v>
      </c>
      <c r="G1" s="105" t="str">
        <f>入力用!C2</f>
        <v>管工事設備</v>
      </c>
      <c r="H1" s="105" t="s">
        <v>136</v>
      </c>
      <c r="I1" s="105" t="s">
        <v>136</v>
      </c>
    </row>
    <row r="2" spans="1:9" ht="17.25" customHeight="1" x14ac:dyDescent="0.25">
      <c r="A2" s="102" t="s">
        <v>137</v>
      </c>
      <c r="B2" s="102" t="s">
        <v>137</v>
      </c>
      <c r="C2" s="102" t="s">
        <v>137</v>
      </c>
      <c r="D2" s="104" t="s">
        <v>136</v>
      </c>
      <c r="E2" s="106" t="s">
        <v>136</v>
      </c>
      <c r="F2" s="106" t="s">
        <v>136</v>
      </c>
      <c r="G2" s="105" t="s">
        <v>136</v>
      </c>
      <c r="H2" s="105" t="s">
        <v>136</v>
      </c>
      <c r="I2" s="105" t="s">
        <v>136</v>
      </c>
    </row>
    <row r="3" spans="1:9" ht="28.5" customHeight="1" x14ac:dyDescent="0.25">
      <c r="A3" s="102" t="s">
        <v>136</v>
      </c>
      <c r="B3" s="102" t="s">
        <v>136</v>
      </c>
      <c r="C3" s="102" t="s">
        <v>136</v>
      </c>
      <c r="D3" s="104" t="s">
        <v>136</v>
      </c>
      <c r="E3" s="103" t="s">
        <v>181</v>
      </c>
      <c r="F3" s="104" t="s">
        <v>136</v>
      </c>
      <c r="G3" s="105" t="str">
        <f>入力用!C3</f>
        <v>水道　太郎</v>
      </c>
      <c r="H3" s="105" t="s">
        <v>136</v>
      </c>
      <c r="I3" s="105" t="s">
        <v>136</v>
      </c>
    </row>
    <row r="4" spans="1:9" ht="43.5" customHeight="1" x14ac:dyDescent="0.25">
      <c r="A4" s="55" t="s">
        <v>137</v>
      </c>
      <c r="B4" s="56" t="s">
        <v>136</v>
      </c>
      <c r="C4" s="56" t="s">
        <v>136</v>
      </c>
      <c r="D4" s="57" t="s">
        <v>136</v>
      </c>
      <c r="E4" s="41" t="s">
        <v>145</v>
      </c>
      <c r="F4" s="110" t="str">
        <f>入力用!C4</f>
        <v>岡崎　四郎</v>
      </c>
      <c r="G4" s="110" t="s">
        <v>136</v>
      </c>
      <c r="H4" s="110" t="s">
        <v>136</v>
      </c>
      <c r="I4" s="110" t="s">
        <v>136</v>
      </c>
    </row>
    <row r="5" spans="1:9" ht="42" customHeight="1" x14ac:dyDescent="0.25">
      <c r="A5" s="58" t="s">
        <v>136</v>
      </c>
      <c r="B5" s="59" t="s">
        <v>136</v>
      </c>
      <c r="C5" s="59" t="s">
        <v>136</v>
      </c>
      <c r="D5" s="60" t="s">
        <v>136</v>
      </c>
      <c r="E5" s="41" t="s">
        <v>144</v>
      </c>
      <c r="F5" s="110" t="str">
        <f>入力用!C5</f>
        <v>十王町２丁目９番地</v>
      </c>
      <c r="G5" s="110" t="s">
        <v>136</v>
      </c>
      <c r="H5" s="110" t="s">
        <v>136</v>
      </c>
      <c r="I5" s="110" t="s">
        <v>136</v>
      </c>
    </row>
    <row r="6" spans="1:9" ht="28.5" customHeight="1" x14ac:dyDescent="0.25">
      <c r="A6" s="58" t="s">
        <v>136</v>
      </c>
      <c r="B6" s="59" t="s">
        <v>136</v>
      </c>
      <c r="C6" s="59" t="s">
        <v>136</v>
      </c>
      <c r="D6" s="60" t="s">
        <v>136</v>
      </c>
      <c r="E6" s="41" t="s">
        <v>143</v>
      </c>
      <c r="F6" s="111">
        <f>入力用!C6</f>
        <v>44682</v>
      </c>
      <c r="G6" s="112"/>
      <c r="H6" s="112"/>
      <c r="I6" s="113"/>
    </row>
    <row r="7" spans="1:9" ht="27.75" customHeight="1" x14ac:dyDescent="0.25">
      <c r="A7" s="58" t="s">
        <v>136</v>
      </c>
      <c r="B7" s="59" t="s">
        <v>136</v>
      </c>
      <c r="C7" s="59" t="s">
        <v>136</v>
      </c>
      <c r="D7" s="60" t="s">
        <v>136</v>
      </c>
      <c r="E7" s="41" t="s">
        <v>142</v>
      </c>
      <c r="F7" s="114">
        <f>入力用!C7</f>
        <v>44905</v>
      </c>
      <c r="G7" s="114" t="s">
        <v>136</v>
      </c>
      <c r="H7" s="114" t="s">
        <v>136</v>
      </c>
      <c r="I7" s="114" t="s">
        <v>136</v>
      </c>
    </row>
    <row r="8" spans="1:9" ht="28.5" customHeight="1" x14ac:dyDescent="0.25">
      <c r="A8" s="58" t="s">
        <v>136</v>
      </c>
      <c r="B8" s="59" t="s">
        <v>136</v>
      </c>
      <c r="C8" s="59" t="s">
        <v>136</v>
      </c>
      <c r="D8" s="60" t="s">
        <v>136</v>
      </c>
      <c r="E8" s="103" t="s">
        <v>174</v>
      </c>
      <c r="F8" s="104" t="s">
        <v>136</v>
      </c>
      <c r="G8" s="115">
        <f>入力用!C8</f>
        <v>123</v>
      </c>
      <c r="H8" s="115" t="s">
        <v>136</v>
      </c>
      <c r="I8" s="115" t="s">
        <v>136</v>
      </c>
    </row>
    <row r="9" spans="1:9" ht="11.25" customHeight="1" x14ac:dyDescent="0.25">
      <c r="A9" s="58" t="s">
        <v>136</v>
      </c>
      <c r="B9" s="59" t="s">
        <v>136</v>
      </c>
      <c r="C9" s="59" t="s">
        <v>136</v>
      </c>
      <c r="D9" s="60" t="s">
        <v>136</v>
      </c>
      <c r="E9" s="104" t="s">
        <v>141</v>
      </c>
      <c r="F9" s="104" t="s">
        <v>136</v>
      </c>
      <c r="G9" s="41" t="s">
        <v>140</v>
      </c>
      <c r="H9" s="104" t="s">
        <v>139</v>
      </c>
      <c r="I9" s="104" t="s">
        <v>136</v>
      </c>
    </row>
    <row r="10" spans="1:9" ht="17.25" customHeight="1" x14ac:dyDescent="0.25">
      <c r="A10" s="58" t="s">
        <v>136</v>
      </c>
      <c r="B10" s="59" t="s">
        <v>136</v>
      </c>
      <c r="C10" s="59" t="s">
        <v>136</v>
      </c>
      <c r="D10" s="60" t="s">
        <v>180</v>
      </c>
      <c r="E10" s="104" t="s">
        <v>136</v>
      </c>
      <c r="F10" s="104" t="s">
        <v>136</v>
      </c>
      <c r="G10" s="54">
        <f>入力用!C9</f>
        <v>20</v>
      </c>
      <c r="H10" s="107">
        <f>入力用!C10</f>
        <v>1234</v>
      </c>
      <c r="I10" s="108"/>
    </row>
    <row r="11" spans="1:9" ht="28.5" customHeight="1" x14ac:dyDescent="0.25">
      <c r="A11" s="58" t="s">
        <v>136</v>
      </c>
      <c r="B11" s="59" t="s">
        <v>136</v>
      </c>
      <c r="C11" s="59" t="s">
        <v>136</v>
      </c>
      <c r="D11" s="60" t="s">
        <v>136</v>
      </c>
      <c r="E11" s="104" t="s">
        <v>138</v>
      </c>
      <c r="F11" s="104" t="s">
        <v>136</v>
      </c>
      <c r="G11" s="109" t="str">
        <f>入力用!C11</f>
        <v>直結式</v>
      </c>
      <c r="H11" s="109" t="s">
        <v>136</v>
      </c>
      <c r="I11" s="109" t="s">
        <v>136</v>
      </c>
    </row>
    <row r="12" spans="1:9" ht="14.25" customHeight="1" x14ac:dyDescent="0.25">
      <c r="A12" s="58" t="s">
        <v>136</v>
      </c>
      <c r="B12" s="59" t="s">
        <v>136</v>
      </c>
      <c r="C12" s="59" t="s">
        <v>136</v>
      </c>
      <c r="D12" s="60" t="s">
        <v>136</v>
      </c>
      <c r="E12" s="55" t="s">
        <v>137</v>
      </c>
      <c r="F12" s="56" t="s">
        <v>136</v>
      </c>
      <c r="G12" s="56" t="s">
        <v>136</v>
      </c>
      <c r="H12" s="57" t="s">
        <v>136</v>
      </c>
      <c r="I12" s="64">
        <v>1</v>
      </c>
    </row>
    <row r="13" spans="1:9" ht="13.5" customHeight="1" x14ac:dyDescent="0.25">
      <c r="A13" s="61" t="s">
        <v>136</v>
      </c>
      <c r="B13" s="62" t="s">
        <v>136</v>
      </c>
      <c r="C13" s="62" t="s">
        <v>136</v>
      </c>
      <c r="D13" s="63" t="s">
        <v>136</v>
      </c>
      <c r="E13" s="58" t="s">
        <v>136</v>
      </c>
      <c r="F13" s="59" t="s">
        <v>136</v>
      </c>
      <c r="G13" s="59" t="s">
        <v>175</v>
      </c>
      <c r="H13" s="60" t="s">
        <v>136</v>
      </c>
      <c r="I13" s="65">
        <v>200</v>
      </c>
    </row>
    <row r="14" spans="1:9" ht="14.25" customHeight="1" x14ac:dyDescent="0.25">
      <c r="A14" s="55" t="s">
        <v>137</v>
      </c>
      <c r="B14" s="56" t="s">
        <v>136</v>
      </c>
      <c r="C14" s="56" t="s">
        <v>136</v>
      </c>
      <c r="D14" s="56" t="s">
        <v>136</v>
      </c>
      <c r="E14" s="59" t="s">
        <v>136</v>
      </c>
      <c r="F14" s="59" t="s">
        <v>136</v>
      </c>
      <c r="G14" s="59" t="s">
        <v>136</v>
      </c>
      <c r="H14" s="59" t="s">
        <v>136</v>
      </c>
      <c r="I14" s="57" t="s">
        <v>136</v>
      </c>
    </row>
    <row r="15" spans="1:9" ht="13.5" customHeight="1" x14ac:dyDescent="0.25">
      <c r="A15" s="58" t="s">
        <v>137</v>
      </c>
      <c r="B15" s="59" t="s">
        <v>136</v>
      </c>
      <c r="C15" s="59" t="s">
        <v>136</v>
      </c>
      <c r="D15" s="59" t="s">
        <v>136</v>
      </c>
      <c r="E15" s="59" t="s">
        <v>136</v>
      </c>
      <c r="F15" s="59" t="s">
        <v>136</v>
      </c>
      <c r="G15" s="59" t="s">
        <v>136</v>
      </c>
      <c r="H15" s="59" t="s">
        <v>136</v>
      </c>
      <c r="I15" s="60" t="s">
        <v>136</v>
      </c>
    </row>
    <row r="16" spans="1:9" ht="13.5" customHeight="1" x14ac:dyDescent="0.25">
      <c r="A16" s="58" t="s">
        <v>137</v>
      </c>
      <c r="B16" s="59" t="s">
        <v>136</v>
      </c>
      <c r="C16" s="59" t="s">
        <v>136</v>
      </c>
      <c r="D16" s="59" t="s">
        <v>136</v>
      </c>
      <c r="E16" s="59" t="s">
        <v>136</v>
      </c>
      <c r="F16" s="59" t="s">
        <v>136</v>
      </c>
      <c r="G16" s="59" t="s">
        <v>136</v>
      </c>
      <c r="H16" s="59" t="s">
        <v>136</v>
      </c>
      <c r="I16" s="60" t="s">
        <v>136</v>
      </c>
    </row>
    <row r="17" spans="1:9" ht="13.5" customHeight="1" x14ac:dyDescent="0.25">
      <c r="A17" s="58" t="s">
        <v>137</v>
      </c>
      <c r="B17" s="59" t="s">
        <v>136</v>
      </c>
      <c r="C17" s="59" t="s">
        <v>136</v>
      </c>
      <c r="D17" s="59" t="s">
        <v>136</v>
      </c>
      <c r="E17" s="59" t="s">
        <v>136</v>
      </c>
      <c r="F17" s="59" t="s">
        <v>136</v>
      </c>
      <c r="G17" s="59" t="s">
        <v>136</v>
      </c>
      <c r="H17" s="59" t="s">
        <v>136</v>
      </c>
      <c r="I17" s="60" t="s">
        <v>136</v>
      </c>
    </row>
    <row r="18" spans="1:9" ht="13.5" customHeight="1" x14ac:dyDescent="0.25">
      <c r="A18" s="58" t="s">
        <v>137</v>
      </c>
      <c r="B18" s="59" t="s">
        <v>136</v>
      </c>
      <c r="C18" s="59" t="s">
        <v>136</v>
      </c>
      <c r="D18" s="59" t="s">
        <v>136</v>
      </c>
      <c r="E18" s="59" t="s">
        <v>136</v>
      </c>
      <c r="F18" s="59" t="s">
        <v>136</v>
      </c>
      <c r="G18" s="59" t="s">
        <v>136</v>
      </c>
      <c r="H18" s="59" t="s">
        <v>136</v>
      </c>
      <c r="I18" s="60" t="s">
        <v>136</v>
      </c>
    </row>
    <row r="19" spans="1:9" ht="13.5" customHeight="1" x14ac:dyDescent="0.25">
      <c r="A19" s="58" t="s">
        <v>137</v>
      </c>
      <c r="B19" s="59" t="s">
        <v>136</v>
      </c>
      <c r="C19" s="59" t="s">
        <v>136</v>
      </c>
      <c r="D19" s="59" t="s">
        <v>136</v>
      </c>
      <c r="E19" s="59" t="s">
        <v>136</v>
      </c>
      <c r="F19" s="59" t="s">
        <v>136</v>
      </c>
      <c r="G19" s="59" t="s">
        <v>136</v>
      </c>
      <c r="H19" s="59" t="s">
        <v>136</v>
      </c>
      <c r="I19" s="60" t="s">
        <v>136</v>
      </c>
    </row>
    <row r="20" spans="1:9" ht="13.5" customHeight="1" x14ac:dyDescent="0.25">
      <c r="A20" s="58"/>
      <c r="B20" s="59"/>
      <c r="C20" s="59"/>
      <c r="D20" s="59"/>
      <c r="E20" s="59"/>
      <c r="F20" s="59"/>
      <c r="G20" s="59"/>
      <c r="H20" s="59"/>
      <c r="I20" s="60"/>
    </row>
    <row r="21" spans="1:9" ht="13.5" customHeight="1" x14ac:dyDescent="0.25">
      <c r="A21" s="58"/>
      <c r="B21" s="59"/>
      <c r="C21" s="59"/>
      <c r="D21" s="59"/>
      <c r="E21" s="59"/>
      <c r="F21" s="59"/>
      <c r="G21" s="59"/>
      <c r="H21" s="59"/>
      <c r="I21" s="60"/>
    </row>
    <row r="22" spans="1:9" ht="13.5" customHeight="1" x14ac:dyDescent="0.25">
      <c r="A22" s="58"/>
      <c r="B22" s="59"/>
      <c r="C22" s="59"/>
      <c r="D22" s="59"/>
      <c r="E22" s="59"/>
      <c r="F22" s="59"/>
      <c r="G22" s="59"/>
      <c r="H22" s="59"/>
      <c r="I22" s="60"/>
    </row>
    <row r="23" spans="1:9" ht="13.5" customHeight="1" x14ac:dyDescent="0.25">
      <c r="A23" s="58" t="s">
        <v>137</v>
      </c>
      <c r="B23" s="59" t="s">
        <v>136</v>
      </c>
      <c r="C23" s="59" t="s">
        <v>136</v>
      </c>
      <c r="D23" s="59" t="s">
        <v>136</v>
      </c>
      <c r="E23" s="59" t="s">
        <v>136</v>
      </c>
      <c r="F23" s="59" t="s">
        <v>136</v>
      </c>
      <c r="G23" s="59" t="s">
        <v>136</v>
      </c>
      <c r="H23" s="59" t="s">
        <v>136</v>
      </c>
      <c r="I23" s="60" t="s">
        <v>136</v>
      </c>
    </row>
    <row r="24" spans="1:9" ht="13.5" customHeight="1" x14ac:dyDescent="0.25">
      <c r="A24" s="58" t="s">
        <v>137</v>
      </c>
      <c r="B24" s="59" t="s">
        <v>136</v>
      </c>
      <c r="C24" s="59" t="s">
        <v>136</v>
      </c>
      <c r="D24" s="59" t="s">
        <v>180</v>
      </c>
      <c r="E24" s="59" t="s">
        <v>136</v>
      </c>
      <c r="F24" s="59" t="s">
        <v>136</v>
      </c>
      <c r="G24" s="59" t="s">
        <v>136</v>
      </c>
      <c r="H24" s="59" t="s">
        <v>136</v>
      </c>
      <c r="I24" s="60" t="s">
        <v>136</v>
      </c>
    </row>
    <row r="25" spans="1:9" ht="13.5" customHeight="1" x14ac:dyDescent="0.25">
      <c r="A25" s="58" t="s">
        <v>137</v>
      </c>
      <c r="B25" s="59" t="s">
        <v>136</v>
      </c>
      <c r="C25" s="59" t="s">
        <v>136</v>
      </c>
      <c r="D25" s="59" t="s">
        <v>136</v>
      </c>
      <c r="E25" s="59" t="s">
        <v>136</v>
      </c>
      <c r="F25" s="59" t="s">
        <v>136</v>
      </c>
      <c r="G25" s="59" t="s">
        <v>136</v>
      </c>
      <c r="H25" s="59" t="s">
        <v>136</v>
      </c>
      <c r="I25" s="60" t="s">
        <v>136</v>
      </c>
    </row>
    <row r="26" spans="1:9" ht="13.5" customHeight="1" x14ac:dyDescent="0.25">
      <c r="A26" s="58"/>
      <c r="B26" s="59"/>
      <c r="C26" s="59"/>
      <c r="D26" s="59"/>
      <c r="E26" s="59"/>
      <c r="F26" s="59"/>
      <c r="G26" s="59"/>
      <c r="H26" s="59"/>
      <c r="I26" s="60"/>
    </row>
    <row r="27" spans="1:9" ht="13.5" customHeight="1" x14ac:dyDescent="0.25">
      <c r="A27" s="58"/>
      <c r="B27" s="59"/>
      <c r="C27" s="59"/>
      <c r="D27" s="59"/>
      <c r="E27" s="59"/>
      <c r="F27" s="59"/>
      <c r="G27" s="59"/>
      <c r="H27" s="59"/>
      <c r="I27" s="60"/>
    </row>
    <row r="28" spans="1:9" ht="13.5" customHeight="1" x14ac:dyDescent="0.25">
      <c r="A28" s="58"/>
      <c r="B28" s="59"/>
      <c r="C28" s="59"/>
      <c r="D28" s="59"/>
      <c r="E28" s="59"/>
      <c r="F28" s="59"/>
      <c r="G28" s="59"/>
      <c r="H28" s="59"/>
      <c r="I28" s="60"/>
    </row>
    <row r="29" spans="1:9" ht="13.5" customHeight="1" x14ac:dyDescent="0.25">
      <c r="A29" s="58" t="s">
        <v>137</v>
      </c>
      <c r="B29" s="59" t="s">
        <v>136</v>
      </c>
      <c r="C29" s="59" t="s">
        <v>136</v>
      </c>
      <c r="D29" s="59" t="s">
        <v>136</v>
      </c>
      <c r="E29" s="59" t="s">
        <v>136</v>
      </c>
      <c r="F29" s="59" t="s">
        <v>136</v>
      </c>
      <c r="G29" s="59" t="s">
        <v>136</v>
      </c>
      <c r="H29" s="59" t="s">
        <v>136</v>
      </c>
      <c r="I29" s="60" t="s">
        <v>136</v>
      </c>
    </row>
    <row r="30" spans="1:9" ht="13.5" customHeight="1" x14ac:dyDescent="0.25">
      <c r="A30" s="58" t="s">
        <v>137</v>
      </c>
      <c r="B30" s="59" t="s">
        <v>136</v>
      </c>
      <c r="C30" s="59" t="s">
        <v>136</v>
      </c>
      <c r="D30" s="59" t="s">
        <v>136</v>
      </c>
      <c r="E30" s="59" t="s">
        <v>136</v>
      </c>
      <c r="F30" s="59" t="s">
        <v>136</v>
      </c>
      <c r="G30" s="59" t="s">
        <v>136</v>
      </c>
      <c r="H30" s="59" t="s">
        <v>136</v>
      </c>
      <c r="I30" s="60" t="s">
        <v>136</v>
      </c>
    </row>
    <row r="31" spans="1:9" ht="13.5" customHeight="1" x14ac:dyDescent="0.25">
      <c r="A31" s="58" t="s">
        <v>137</v>
      </c>
      <c r="B31" s="59" t="s">
        <v>136</v>
      </c>
      <c r="C31" s="59" t="s">
        <v>136</v>
      </c>
      <c r="D31" s="59" t="s">
        <v>136</v>
      </c>
      <c r="E31" s="59" t="s">
        <v>136</v>
      </c>
      <c r="F31" s="59" t="s">
        <v>136</v>
      </c>
      <c r="G31" s="59" t="s">
        <v>136</v>
      </c>
      <c r="H31" s="59" t="s">
        <v>136</v>
      </c>
      <c r="I31" s="60" t="s">
        <v>136</v>
      </c>
    </row>
    <row r="32" spans="1:9" ht="13.5" customHeight="1" x14ac:dyDescent="0.25">
      <c r="A32" s="58" t="s">
        <v>137</v>
      </c>
      <c r="B32" s="59" t="s">
        <v>136</v>
      </c>
      <c r="C32" s="59" t="s">
        <v>136</v>
      </c>
      <c r="D32" s="59" t="s">
        <v>136</v>
      </c>
      <c r="E32" s="59" t="s">
        <v>136</v>
      </c>
      <c r="F32" s="59" t="s">
        <v>136</v>
      </c>
      <c r="G32" s="59" t="s">
        <v>136</v>
      </c>
      <c r="H32" s="59" t="s">
        <v>136</v>
      </c>
      <c r="I32" s="60" t="s">
        <v>136</v>
      </c>
    </row>
    <row r="33" spans="1:9" ht="13.5" customHeight="1" x14ac:dyDescent="0.25">
      <c r="A33" s="58" t="s">
        <v>137</v>
      </c>
      <c r="B33" s="59" t="s">
        <v>136</v>
      </c>
      <c r="C33" s="59" t="s">
        <v>136</v>
      </c>
      <c r="D33" s="59" t="s">
        <v>136</v>
      </c>
      <c r="E33" s="59" t="s">
        <v>136</v>
      </c>
      <c r="F33" s="59" t="s">
        <v>136</v>
      </c>
      <c r="G33" s="59" t="s">
        <v>136</v>
      </c>
      <c r="H33" s="59" t="s">
        <v>136</v>
      </c>
      <c r="I33" s="60" t="s">
        <v>136</v>
      </c>
    </row>
    <row r="34" spans="1:9" ht="13.5" customHeight="1" x14ac:dyDescent="0.25">
      <c r="A34" s="58" t="s">
        <v>137</v>
      </c>
      <c r="B34" s="59" t="s">
        <v>136</v>
      </c>
      <c r="C34" s="59" t="s">
        <v>136</v>
      </c>
      <c r="D34" s="59" t="s">
        <v>136</v>
      </c>
      <c r="E34" s="59" t="s">
        <v>136</v>
      </c>
      <c r="F34" s="59" t="s">
        <v>136</v>
      </c>
      <c r="G34" s="59" t="s">
        <v>136</v>
      </c>
      <c r="H34" s="59" t="s">
        <v>136</v>
      </c>
      <c r="I34" s="60" t="s">
        <v>136</v>
      </c>
    </row>
    <row r="35" spans="1:9" ht="13.5" customHeight="1" x14ac:dyDescent="0.25">
      <c r="A35" s="58" t="s">
        <v>137</v>
      </c>
      <c r="B35" s="59" t="s">
        <v>136</v>
      </c>
      <c r="C35" s="59" t="s">
        <v>136</v>
      </c>
      <c r="D35" s="59" t="s">
        <v>136</v>
      </c>
      <c r="E35" s="59" t="s">
        <v>136</v>
      </c>
      <c r="F35" s="59" t="s">
        <v>136</v>
      </c>
      <c r="G35" s="59" t="s">
        <v>136</v>
      </c>
      <c r="H35" s="59" t="s">
        <v>136</v>
      </c>
      <c r="I35" s="60" t="s">
        <v>136</v>
      </c>
    </row>
    <row r="36" spans="1:9" ht="13.5" customHeight="1" x14ac:dyDescent="0.25">
      <c r="A36" s="58" t="s">
        <v>137</v>
      </c>
      <c r="B36" s="59" t="s">
        <v>136</v>
      </c>
      <c r="C36" s="59" t="s">
        <v>136</v>
      </c>
      <c r="D36" s="59" t="s">
        <v>136</v>
      </c>
      <c r="E36" s="59" t="s">
        <v>136</v>
      </c>
      <c r="F36" s="59" t="s">
        <v>136</v>
      </c>
      <c r="G36" s="59" t="s">
        <v>136</v>
      </c>
      <c r="H36" s="59" t="s">
        <v>136</v>
      </c>
      <c r="I36" s="60" t="s">
        <v>136</v>
      </c>
    </row>
    <row r="37" spans="1:9" ht="13.5" customHeight="1" x14ac:dyDescent="0.25">
      <c r="A37" s="58" t="s">
        <v>137</v>
      </c>
      <c r="B37" s="59" t="s">
        <v>136</v>
      </c>
      <c r="C37" s="59" t="s">
        <v>136</v>
      </c>
      <c r="D37" s="59" t="s">
        <v>136</v>
      </c>
      <c r="E37" s="59" t="s">
        <v>136</v>
      </c>
      <c r="F37" s="59" t="s">
        <v>136</v>
      </c>
      <c r="G37" s="59" t="s">
        <v>136</v>
      </c>
      <c r="H37" s="59" t="s">
        <v>136</v>
      </c>
      <c r="I37" s="60" t="s">
        <v>136</v>
      </c>
    </row>
    <row r="38" spans="1:9" ht="13.5" customHeight="1" x14ac:dyDescent="0.25">
      <c r="A38" s="58" t="s">
        <v>137</v>
      </c>
      <c r="B38" s="59" t="s">
        <v>136</v>
      </c>
      <c r="C38" s="59" t="s">
        <v>136</v>
      </c>
      <c r="D38" s="59" t="s">
        <v>136</v>
      </c>
      <c r="E38" s="59" t="s">
        <v>136</v>
      </c>
      <c r="F38" s="59" t="s">
        <v>136</v>
      </c>
      <c r="G38" s="59" t="s">
        <v>136</v>
      </c>
      <c r="H38" s="59" t="s">
        <v>136</v>
      </c>
      <c r="I38" s="60" t="s">
        <v>136</v>
      </c>
    </row>
    <row r="39" spans="1:9" ht="13.5" customHeight="1" x14ac:dyDescent="0.25">
      <c r="A39" s="58" t="s">
        <v>137</v>
      </c>
      <c r="B39" s="59" t="s">
        <v>136</v>
      </c>
      <c r="C39" s="59" t="s">
        <v>136</v>
      </c>
      <c r="D39" s="59" t="s">
        <v>136</v>
      </c>
      <c r="E39" s="59" t="s">
        <v>136</v>
      </c>
      <c r="F39" s="59" t="s">
        <v>136</v>
      </c>
      <c r="G39" s="59" t="s">
        <v>136</v>
      </c>
      <c r="H39" s="59" t="s">
        <v>136</v>
      </c>
      <c r="I39" s="60" t="s">
        <v>136</v>
      </c>
    </row>
    <row r="40" spans="1:9" ht="13.5" customHeight="1" x14ac:dyDescent="0.25">
      <c r="A40" s="58" t="s">
        <v>137</v>
      </c>
      <c r="B40" s="59" t="s">
        <v>136</v>
      </c>
      <c r="C40" s="59" t="s">
        <v>136</v>
      </c>
      <c r="D40" s="59" t="s">
        <v>136</v>
      </c>
      <c r="E40" s="59" t="s">
        <v>136</v>
      </c>
      <c r="F40" s="59" t="s">
        <v>136</v>
      </c>
      <c r="G40" s="59" t="s">
        <v>136</v>
      </c>
      <c r="H40" s="59" t="s">
        <v>136</v>
      </c>
      <c r="I40" s="60" t="s">
        <v>136</v>
      </c>
    </row>
    <row r="41" spans="1:9" ht="13.5" customHeight="1" x14ac:dyDescent="0.25">
      <c r="A41" s="58" t="s">
        <v>137</v>
      </c>
      <c r="B41" s="59" t="s">
        <v>136</v>
      </c>
      <c r="C41" s="59" t="s">
        <v>136</v>
      </c>
      <c r="D41" s="59" t="s">
        <v>136</v>
      </c>
      <c r="E41" s="59" t="s">
        <v>136</v>
      </c>
      <c r="F41" s="59" t="s">
        <v>136</v>
      </c>
      <c r="G41" s="59" t="s">
        <v>136</v>
      </c>
      <c r="H41" s="59" t="s">
        <v>136</v>
      </c>
      <c r="I41" s="60" t="s">
        <v>136</v>
      </c>
    </row>
    <row r="42" spans="1:9" ht="13.5" customHeight="1" x14ac:dyDescent="0.25">
      <c r="A42" s="58" t="s">
        <v>137</v>
      </c>
      <c r="B42" s="59" t="s">
        <v>136</v>
      </c>
      <c r="C42" s="59" t="s">
        <v>136</v>
      </c>
      <c r="D42" s="59" t="s">
        <v>136</v>
      </c>
      <c r="E42" s="59" t="s">
        <v>136</v>
      </c>
      <c r="F42" s="59" t="s">
        <v>136</v>
      </c>
      <c r="G42" s="59" t="s">
        <v>136</v>
      </c>
      <c r="H42" s="59" t="s">
        <v>136</v>
      </c>
      <c r="I42" s="60" t="s">
        <v>136</v>
      </c>
    </row>
    <row r="43" spans="1:9" ht="13.5" customHeight="1" x14ac:dyDescent="0.25">
      <c r="A43" s="58" t="s">
        <v>137</v>
      </c>
      <c r="B43" s="59" t="s">
        <v>136</v>
      </c>
      <c r="C43" s="59" t="s">
        <v>136</v>
      </c>
      <c r="D43" s="59" t="s">
        <v>136</v>
      </c>
      <c r="E43" s="59" t="s">
        <v>136</v>
      </c>
      <c r="F43" s="59" t="s">
        <v>136</v>
      </c>
      <c r="G43" s="59" t="s">
        <v>136</v>
      </c>
      <c r="H43" s="59" t="s">
        <v>136</v>
      </c>
      <c r="I43" s="60" t="s">
        <v>136</v>
      </c>
    </row>
    <row r="44" spans="1:9" ht="13.5" customHeight="1" x14ac:dyDescent="0.25">
      <c r="A44" s="58" t="s">
        <v>137</v>
      </c>
      <c r="B44" s="59" t="s">
        <v>136</v>
      </c>
      <c r="C44" s="59" t="s">
        <v>136</v>
      </c>
      <c r="D44" s="59" t="s">
        <v>136</v>
      </c>
      <c r="E44" s="59" t="s">
        <v>136</v>
      </c>
      <c r="F44" s="59" t="s">
        <v>136</v>
      </c>
      <c r="G44" s="59" t="s">
        <v>136</v>
      </c>
      <c r="H44" s="59" t="s">
        <v>136</v>
      </c>
      <c r="I44" s="60" t="s">
        <v>136</v>
      </c>
    </row>
    <row r="45" spans="1:9" ht="13.5" customHeight="1" x14ac:dyDescent="0.25">
      <c r="A45" s="58" t="s">
        <v>137</v>
      </c>
      <c r="B45" s="59" t="s">
        <v>136</v>
      </c>
      <c r="C45" s="59" t="s">
        <v>136</v>
      </c>
      <c r="D45" s="59" t="s">
        <v>136</v>
      </c>
      <c r="E45" s="59" t="s">
        <v>136</v>
      </c>
      <c r="F45" s="59" t="s">
        <v>136</v>
      </c>
      <c r="G45" s="59" t="s">
        <v>136</v>
      </c>
      <c r="H45" s="59" t="s">
        <v>136</v>
      </c>
      <c r="I45" s="60" t="s">
        <v>136</v>
      </c>
    </row>
    <row r="46" spans="1:9" ht="13.5" customHeight="1" x14ac:dyDescent="0.25">
      <c r="A46" s="58" t="s">
        <v>137</v>
      </c>
      <c r="B46" s="59" t="s">
        <v>136</v>
      </c>
      <c r="C46" s="59" t="s">
        <v>136</v>
      </c>
      <c r="D46" s="59" t="s">
        <v>136</v>
      </c>
      <c r="E46" s="59" t="s">
        <v>136</v>
      </c>
      <c r="F46" s="59" t="s">
        <v>136</v>
      </c>
      <c r="G46" s="59" t="s">
        <v>136</v>
      </c>
      <c r="H46" s="59" t="s">
        <v>136</v>
      </c>
      <c r="I46" s="60" t="s">
        <v>136</v>
      </c>
    </row>
    <row r="47" spans="1:9" ht="13.5" customHeight="1" x14ac:dyDescent="0.25">
      <c r="A47" s="58" t="s">
        <v>137</v>
      </c>
      <c r="B47" s="59" t="s">
        <v>136</v>
      </c>
      <c r="C47" s="59" t="s">
        <v>136</v>
      </c>
      <c r="D47" s="59" t="s">
        <v>136</v>
      </c>
      <c r="E47" s="59" t="s">
        <v>136</v>
      </c>
      <c r="F47" s="59" t="s">
        <v>136</v>
      </c>
      <c r="G47" s="59" t="s">
        <v>136</v>
      </c>
      <c r="H47" s="59" t="s">
        <v>136</v>
      </c>
      <c r="I47" s="60" t="s">
        <v>136</v>
      </c>
    </row>
    <row r="48" spans="1:9" ht="13.5" customHeight="1" x14ac:dyDescent="0.25">
      <c r="A48" s="58" t="s">
        <v>137</v>
      </c>
      <c r="B48" s="59" t="s">
        <v>136</v>
      </c>
      <c r="C48" s="59" t="s">
        <v>136</v>
      </c>
      <c r="D48" s="59" t="s">
        <v>136</v>
      </c>
      <c r="E48" s="59" t="s">
        <v>136</v>
      </c>
      <c r="F48" s="59" t="s">
        <v>136</v>
      </c>
      <c r="G48" s="59" t="s">
        <v>136</v>
      </c>
      <c r="H48" s="59" t="s">
        <v>136</v>
      </c>
      <c r="I48" s="60" t="s">
        <v>136</v>
      </c>
    </row>
    <row r="49" spans="1:9" ht="13.5" customHeight="1" x14ac:dyDescent="0.25">
      <c r="A49" s="58" t="s">
        <v>137</v>
      </c>
      <c r="B49" s="59" t="s">
        <v>136</v>
      </c>
      <c r="C49" s="59" t="s">
        <v>136</v>
      </c>
      <c r="D49" s="59" t="s">
        <v>136</v>
      </c>
      <c r="E49" s="59" t="s">
        <v>136</v>
      </c>
      <c r="F49" s="59" t="s">
        <v>136</v>
      </c>
      <c r="G49" s="59" t="s">
        <v>136</v>
      </c>
      <c r="H49" s="59" t="s">
        <v>136</v>
      </c>
      <c r="I49" s="60" t="s">
        <v>136</v>
      </c>
    </row>
    <row r="50" spans="1:9" ht="13.5" customHeight="1" x14ac:dyDescent="0.25">
      <c r="A50" s="58" t="s">
        <v>137</v>
      </c>
      <c r="B50" s="59" t="s">
        <v>136</v>
      </c>
      <c r="C50" s="59" t="s">
        <v>136</v>
      </c>
      <c r="D50" s="59" t="s">
        <v>136</v>
      </c>
      <c r="E50" s="59" t="s">
        <v>136</v>
      </c>
      <c r="F50" s="59" t="s">
        <v>136</v>
      </c>
      <c r="G50" s="59" t="s">
        <v>136</v>
      </c>
      <c r="H50" s="59" t="s">
        <v>136</v>
      </c>
      <c r="I50" s="60" t="s">
        <v>136</v>
      </c>
    </row>
    <row r="51" spans="1:9" ht="13.5" customHeight="1" x14ac:dyDescent="0.25">
      <c r="A51" s="58" t="s">
        <v>137</v>
      </c>
      <c r="B51" s="59" t="s">
        <v>136</v>
      </c>
      <c r="C51" s="59" t="s">
        <v>136</v>
      </c>
      <c r="D51" s="59" t="s">
        <v>136</v>
      </c>
      <c r="E51" s="59" t="s">
        <v>136</v>
      </c>
      <c r="F51" s="59" t="s">
        <v>136</v>
      </c>
      <c r="G51" s="59" t="s">
        <v>136</v>
      </c>
      <c r="H51" s="59" t="s">
        <v>136</v>
      </c>
      <c r="I51" s="60" t="s">
        <v>136</v>
      </c>
    </row>
    <row r="52" spans="1:9" ht="13.5" customHeight="1" x14ac:dyDescent="0.25">
      <c r="A52" s="61" t="s">
        <v>137</v>
      </c>
      <c r="B52" s="62" t="s">
        <v>136</v>
      </c>
      <c r="C52" s="62" t="s">
        <v>136</v>
      </c>
      <c r="D52" s="62" t="s">
        <v>136</v>
      </c>
      <c r="E52" s="62" t="s">
        <v>136</v>
      </c>
      <c r="F52" s="62" t="s">
        <v>136</v>
      </c>
      <c r="G52" s="62" t="s">
        <v>136</v>
      </c>
      <c r="H52" s="62" t="s">
        <v>136</v>
      </c>
      <c r="I52" s="63" t="s">
        <v>136</v>
      </c>
    </row>
  </sheetData>
  <mergeCells count="19">
    <mergeCell ref="F4:I4"/>
    <mergeCell ref="F5:I5"/>
    <mergeCell ref="F6:I6"/>
    <mergeCell ref="F7:I7"/>
    <mergeCell ref="E8:F8"/>
    <mergeCell ref="G8:I8"/>
    <mergeCell ref="E9:F10"/>
    <mergeCell ref="H9:I9"/>
    <mergeCell ref="H10:I10"/>
    <mergeCell ref="E11:F11"/>
    <mergeCell ref="G11:I11"/>
    <mergeCell ref="A2:A3"/>
    <mergeCell ref="B2:B3"/>
    <mergeCell ref="C2:C3"/>
    <mergeCell ref="E3:F3"/>
    <mergeCell ref="G3:I3"/>
    <mergeCell ref="D1:D3"/>
    <mergeCell ref="E1:F2"/>
    <mergeCell ref="G1:I2"/>
  </mergeCells>
  <phoneticPr fontId="23"/>
  <printOptions verticalCentered="1"/>
  <pageMargins left="0.59055118110236227" right="0.19685039370078741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4"/>
  <sheetViews>
    <sheetView zoomScale="85" zoomScaleNormal="85" workbookViewId="0">
      <selection activeCell="J4" sqref="J4:O4"/>
    </sheetView>
  </sheetViews>
  <sheetFormatPr defaultRowHeight="13.5" x14ac:dyDescent="0.15"/>
  <cols>
    <col min="1" max="1" width="4.75" customWidth="1"/>
    <col min="2" max="2" width="12.5" customWidth="1"/>
    <col min="3" max="14" width="5" customWidth="1"/>
    <col min="15" max="15" width="4.875" customWidth="1"/>
    <col min="16" max="18" width="5" customWidth="1"/>
  </cols>
  <sheetData>
    <row r="1" spans="1:18" ht="27" customHeight="1" x14ac:dyDescent="0.15">
      <c r="A1" s="153" t="s">
        <v>0</v>
      </c>
      <c r="B1" s="154"/>
      <c r="C1" s="154"/>
      <c r="D1" s="154"/>
      <c r="E1" s="154"/>
      <c r="F1" s="154"/>
      <c r="G1" s="155"/>
      <c r="H1" s="159" t="str">
        <f>IF(入力用!H2="","",入力用!H2)</f>
        <v>改造</v>
      </c>
      <c r="I1" s="160"/>
      <c r="J1" s="136" t="s">
        <v>1</v>
      </c>
      <c r="K1" s="137"/>
      <c r="L1" s="137"/>
      <c r="M1" s="138"/>
      <c r="N1" s="139">
        <f>IF(入力用!H3="","",入力用!H3)</f>
        <v>123</v>
      </c>
      <c r="O1" s="140"/>
      <c r="P1" s="140"/>
      <c r="Q1" s="140"/>
      <c r="R1" s="141"/>
    </row>
    <row r="2" spans="1:18" ht="27" customHeight="1" x14ac:dyDescent="0.15">
      <c r="A2" s="156"/>
      <c r="B2" s="157"/>
      <c r="C2" s="157"/>
      <c r="D2" s="157"/>
      <c r="E2" s="157"/>
      <c r="F2" s="157"/>
      <c r="G2" s="158"/>
      <c r="H2" s="161"/>
      <c r="I2" s="162"/>
      <c r="J2" s="133" t="s">
        <v>46</v>
      </c>
      <c r="K2" s="134"/>
      <c r="L2" s="134"/>
      <c r="M2" s="135"/>
      <c r="N2" s="149" t="str">
        <f>IF(入力用!H4="","",入力用!H4)</f>
        <v>3水サ第1234号</v>
      </c>
      <c r="O2" s="150"/>
      <c r="P2" s="150"/>
      <c r="Q2" s="150"/>
      <c r="R2" s="151"/>
    </row>
    <row r="3" spans="1:18" ht="27" customHeight="1" x14ac:dyDescent="0.15">
      <c r="A3" s="167" t="s">
        <v>2</v>
      </c>
      <c r="B3" s="168"/>
      <c r="C3" s="247" t="s">
        <v>33</v>
      </c>
      <c r="D3" s="248"/>
      <c r="E3" s="175" t="str">
        <f>IF(入力用!H5="","",入力用!H5)</f>
        <v>十王町２丁目９番地</v>
      </c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6"/>
    </row>
    <row r="4" spans="1:18" ht="27" customHeight="1" thickBot="1" x14ac:dyDescent="0.2">
      <c r="A4" s="169"/>
      <c r="B4" s="170"/>
      <c r="C4" s="44"/>
      <c r="D4" s="45"/>
      <c r="E4" s="45"/>
      <c r="F4" s="45"/>
      <c r="G4" s="45"/>
      <c r="H4" s="45"/>
      <c r="I4" s="45"/>
      <c r="J4" s="258" t="str">
        <f>IF(入力用!H6="","",入力用!H6)</f>
        <v>ウォーターマンション</v>
      </c>
      <c r="K4" s="258"/>
      <c r="L4" s="258"/>
      <c r="M4" s="258"/>
      <c r="N4" s="258"/>
      <c r="O4" s="258"/>
      <c r="P4" s="224" t="str">
        <f>IF(入力用!H7="","",入力用!H7)</f>
        <v>301号</v>
      </c>
      <c r="Q4" s="224"/>
      <c r="R4" s="225"/>
    </row>
    <row r="5" spans="1:18" ht="27" customHeight="1" x14ac:dyDescent="0.15">
      <c r="A5" s="171" t="s">
        <v>20</v>
      </c>
      <c r="B5" s="172"/>
      <c r="C5" s="163" t="s">
        <v>63</v>
      </c>
      <c r="D5" s="164"/>
      <c r="E5" s="164"/>
      <c r="F5" s="165" t="str">
        <f>IF(入力用!H8="","",入力用!H8)</f>
        <v>専用水道</v>
      </c>
      <c r="G5" s="165"/>
      <c r="H5" s="165"/>
      <c r="I5" s="165"/>
      <c r="J5" s="165"/>
      <c r="K5" s="166"/>
      <c r="L5" s="249" t="s">
        <v>120</v>
      </c>
      <c r="M5" s="250"/>
      <c r="N5" s="250"/>
      <c r="O5" s="250"/>
      <c r="P5" s="177">
        <f>IF(入力用!H18="","",入力用!H18)</f>
        <v>20</v>
      </c>
      <c r="Q5" s="177"/>
      <c r="R5" s="69" t="s">
        <v>35</v>
      </c>
    </row>
    <row r="6" spans="1:18" ht="27" customHeight="1" x14ac:dyDescent="0.15">
      <c r="A6" s="173"/>
      <c r="B6" s="174"/>
      <c r="C6" s="254" t="s">
        <v>28</v>
      </c>
      <c r="D6" s="255"/>
      <c r="E6" s="68">
        <f>IF(入力用!H9="","",入力用!H9)</f>
        <v>3</v>
      </c>
      <c r="F6" s="3" t="s">
        <v>29</v>
      </c>
      <c r="G6" s="256" t="str">
        <f>IF(入力用!H10="有り","(3階直圧)","")</f>
        <v>(3階直圧)</v>
      </c>
      <c r="H6" s="256"/>
      <c r="I6" s="5" t="s">
        <v>30</v>
      </c>
      <c r="J6" s="46">
        <f>IF(入力用!H11="","",入力用!H11)</f>
        <v>2</v>
      </c>
      <c r="K6" s="4" t="s">
        <v>31</v>
      </c>
      <c r="L6" s="147" t="s">
        <v>37</v>
      </c>
      <c r="M6" s="148"/>
      <c r="N6" s="148"/>
      <c r="O6" s="148"/>
      <c r="P6" s="223">
        <f>IF(入力用!H19="","",入力用!H19)</f>
        <v>20</v>
      </c>
      <c r="Q6" s="223"/>
      <c r="R6" s="70" t="s">
        <v>35</v>
      </c>
    </row>
    <row r="7" spans="1:18" ht="27" customHeight="1" x14ac:dyDescent="0.15">
      <c r="A7" s="173"/>
      <c r="B7" s="174"/>
      <c r="C7" s="182" t="s">
        <v>62</v>
      </c>
      <c r="D7" s="183"/>
      <c r="E7" s="183"/>
      <c r="F7" s="260" t="str">
        <f>入力用!H12&amp;IF(入力用!H13="","","、"&amp;入力用!H13)&amp;IF(入力用!H14="","","、"&amp;入力用!H14)</f>
        <v>直結式</v>
      </c>
      <c r="G7" s="260"/>
      <c r="H7" s="260"/>
      <c r="I7" s="260"/>
      <c r="J7" s="260"/>
      <c r="K7" s="261"/>
      <c r="L7" s="147" t="s">
        <v>38</v>
      </c>
      <c r="M7" s="148"/>
      <c r="N7" s="148"/>
      <c r="O7" s="148"/>
      <c r="P7" s="223">
        <f>IF(入力用!H20="","",入力用!H20)</f>
        <v>150</v>
      </c>
      <c r="Q7" s="223"/>
      <c r="R7" s="70" t="s">
        <v>35</v>
      </c>
    </row>
    <row r="8" spans="1:18" ht="27" customHeight="1" x14ac:dyDescent="0.15">
      <c r="A8" s="173"/>
      <c r="B8" s="174"/>
      <c r="C8" s="182" t="s">
        <v>64</v>
      </c>
      <c r="D8" s="251"/>
      <c r="E8" s="251"/>
      <c r="F8" s="253" t="str">
        <f>IF(入力用!H15="","",入力用!H15)</f>
        <v>地上式</v>
      </c>
      <c r="G8" s="253"/>
      <c r="H8" s="253"/>
      <c r="I8" s="223">
        <f>IF(入力用!H16="","",入力用!H16)</f>
        <v>100</v>
      </c>
      <c r="J8" s="223"/>
      <c r="K8" s="4" t="s">
        <v>32</v>
      </c>
      <c r="L8" s="142" t="s">
        <v>70</v>
      </c>
      <c r="M8" s="143"/>
      <c r="N8" s="71"/>
      <c r="O8" s="72" t="s">
        <v>69</v>
      </c>
      <c r="P8" s="223">
        <f>IF(入力用!H21="","",入力用!H21)</f>
        <v>20</v>
      </c>
      <c r="Q8" s="223"/>
      <c r="R8" s="70" t="s">
        <v>36</v>
      </c>
    </row>
    <row r="9" spans="1:18" ht="27" customHeight="1" thickBot="1" x14ac:dyDescent="0.2">
      <c r="A9" s="169"/>
      <c r="B9" s="170"/>
      <c r="C9" s="194" t="s">
        <v>65</v>
      </c>
      <c r="D9" s="195"/>
      <c r="E9" s="252"/>
      <c r="F9" s="257">
        <f>IF(入力用!H17="","",入力用!H17)</f>
        <v>200</v>
      </c>
      <c r="G9" s="257"/>
      <c r="H9" s="7" t="s">
        <v>32</v>
      </c>
      <c r="I9" s="8"/>
      <c r="J9" s="7"/>
      <c r="K9" s="9"/>
      <c r="L9" s="73"/>
      <c r="M9" s="7"/>
      <c r="N9" s="259" t="s">
        <v>39</v>
      </c>
      <c r="O9" s="259"/>
      <c r="P9" s="223">
        <f>IF(入力用!H22="","",入力用!H22)</f>
        <v>10</v>
      </c>
      <c r="Q9" s="223"/>
      <c r="R9" s="74" t="s">
        <v>36</v>
      </c>
    </row>
    <row r="10" spans="1:18" ht="27.6" customHeight="1" x14ac:dyDescent="0.15">
      <c r="A10" s="220" t="s">
        <v>3</v>
      </c>
      <c r="B10" s="10" t="s">
        <v>21</v>
      </c>
      <c r="C10" s="132" t="s">
        <v>34</v>
      </c>
      <c r="D10" s="132"/>
      <c r="E10" s="144"/>
      <c r="F10" s="144" t="s">
        <v>5</v>
      </c>
      <c r="G10" s="145"/>
      <c r="H10" s="145"/>
      <c r="I10" s="145"/>
      <c r="J10" s="145"/>
      <c r="K10" s="145"/>
      <c r="L10" s="152"/>
      <c r="M10" s="144" t="s">
        <v>40</v>
      </c>
      <c r="N10" s="145"/>
      <c r="O10" s="145"/>
      <c r="P10" s="145"/>
      <c r="Q10" s="145"/>
      <c r="R10" s="146"/>
    </row>
    <row r="11" spans="1:18" ht="27.6" customHeight="1" x14ac:dyDescent="0.15">
      <c r="A11" s="221"/>
      <c r="B11" s="6" t="s">
        <v>22</v>
      </c>
      <c r="C11" s="230" t="str">
        <f>IF(H1="改造","",IF(N17=0,"",N17))</f>
        <v/>
      </c>
      <c r="D11" s="231"/>
      <c r="E11" s="232"/>
      <c r="F11" s="178" t="str">
        <f>IF(H1="改造","",IF(入力用!H23="","",入力用!H23))</f>
        <v/>
      </c>
      <c r="G11" s="179"/>
      <c r="H11" s="179"/>
      <c r="I11" s="179"/>
      <c r="J11" s="179"/>
      <c r="K11" s="179"/>
      <c r="L11" s="181"/>
      <c r="M11" s="178" t="str">
        <f>IF(H1="改造","",IF(入力用!H24="","",入力用!H24))</f>
        <v/>
      </c>
      <c r="N11" s="179"/>
      <c r="O11" s="179"/>
      <c r="P11" s="179"/>
      <c r="Q11" s="179"/>
      <c r="R11" s="180"/>
    </row>
    <row r="12" spans="1:18" ht="27.4" customHeight="1" thickBot="1" x14ac:dyDescent="0.2">
      <c r="A12" s="222"/>
      <c r="B12" s="11" t="s">
        <v>23</v>
      </c>
      <c r="C12" s="226">
        <f>IF(H1="改造",IF(N17=0,"",N17),"")</f>
        <v>44905</v>
      </c>
      <c r="D12" s="227"/>
      <c r="E12" s="228"/>
      <c r="F12" s="188" t="str">
        <f>IF(H1="改造",IF(入力用!H23="","",入力用!H23),"")</f>
        <v>岡崎市十王町２丁目９番地</v>
      </c>
      <c r="G12" s="189"/>
      <c r="H12" s="189"/>
      <c r="I12" s="189"/>
      <c r="J12" s="189"/>
      <c r="K12" s="189"/>
      <c r="L12" s="190"/>
      <c r="M12" s="188" t="str">
        <f>IF(H1="改造",IF(入力用!H24="","",入力用!H24),"")</f>
        <v>岡崎　四郎</v>
      </c>
      <c r="N12" s="189"/>
      <c r="O12" s="189"/>
      <c r="P12" s="189"/>
      <c r="Q12" s="189"/>
      <c r="R12" s="191"/>
    </row>
    <row r="13" spans="1:18" ht="26.85" customHeight="1" x14ac:dyDescent="0.15">
      <c r="A13" s="220" t="s">
        <v>6</v>
      </c>
      <c r="B13" s="10" t="s">
        <v>21</v>
      </c>
      <c r="C13" s="132" t="s">
        <v>4</v>
      </c>
      <c r="D13" s="132"/>
      <c r="E13" s="132"/>
      <c r="F13" s="144" t="s">
        <v>5</v>
      </c>
      <c r="G13" s="145"/>
      <c r="H13" s="145"/>
      <c r="I13" s="145"/>
      <c r="J13" s="145"/>
      <c r="K13" s="145"/>
      <c r="L13" s="152"/>
      <c r="M13" s="144" t="s">
        <v>40</v>
      </c>
      <c r="N13" s="145"/>
      <c r="O13" s="145"/>
      <c r="P13" s="145"/>
      <c r="Q13" s="145"/>
      <c r="R13" s="146"/>
    </row>
    <row r="14" spans="1:18" ht="28.15" customHeight="1" x14ac:dyDescent="0.15">
      <c r="A14" s="221"/>
      <c r="B14" s="6" t="s">
        <v>24</v>
      </c>
      <c r="C14" s="185" t="str">
        <f>IF(H1="改造","",IF(N17=0,"",N17))</f>
        <v/>
      </c>
      <c r="D14" s="186"/>
      <c r="E14" s="187"/>
      <c r="F14" s="178" t="str">
        <f>IF(H1="改造","",IF(入力用!H25="","",入力用!H25))</f>
        <v/>
      </c>
      <c r="G14" s="179"/>
      <c r="H14" s="179"/>
      <c r="I14" s="179"/>
      <c r="J14" s="179"/>
      <c r="K14" s="179"/>
      <c r="L14" s="181"/>
      <c r="M14" s="178" t="str">
        <f>IF(H1="改造","",IF(入力用!H26="","",入力用!H26))</f>
        <v/>
      </c>
      <c r="N14" s="179"/>
      <c r="O14" s="179"/>
      <c r="P14" s="179"/>
      <c r="Q14" s="179"/>
      <c r="R14" s="180"/>
    </row>
    <row r="15" spans="1:18" ht="28.5" customHeight="1" thickBot="1" x14ac:dyDescent="0.2">
      <c r="A15" s="222"/>
      <c r="B15" s="11" t="s">
        <v>23</v>
      </c>
      <c r="C15" s="226">
        <f>IF(H1="改造",IF(N17=0,"",N17),"")</f>
        <v>44905</v>
      </c>
      <c r="D15" s="227"/>
      <c r="E15" s="228"/>
      <c r="F15" s="188" t="str">
        <f>IF(H1="改造",IF(入力用!H25="","",入力用!H25),"")</f>
        <v>岡崎市十王町２丁目９番地</v>
      </c>
      <c r="G15" s="189"/>
      <c r="H15" s="189"/>
      <c r="I15" s="189"/>
      <c r="J15" s="189"/>
      <c r="K15" s="189"/>
      <c r="L15" s="190"/>
      <c r="M15" s="188" t="str">
        <f>IF(H1="改造",IF(入力用!H26="","",入力用!H26),"")</f>
        <v>岡崎　四郎</v>
      </c>
      <c r="N15" s="189"/>
      <c r="O15" s="189"/>
      <c r="P15" s="189"/>
      <c r="Q15" s="189"/>
      <c r="R15" s="191"/>
    </row>
    <row r="16" spans="1:18" ht="26.65" customHeight="1" x14ac:dyDescent="0.15">
      <c r="A16" s="171" t="s">
        <v>7</v>
      </c>
      <c r="B16" s="217"/>
      <c r="C16" s="229" t="s">
        <v>8</v>
      </c>
      <c r="D16" s="229"/>
      <c r="E16" s="229"/>
      <c r="F16" s="192">
        <f>IF(入力用!H27=0,"",入力用!H27)</f>
        <v>44652</v>
      </c>
      <c r="G16" s="192"/>
      <c r="H16" s="192"/>
      <c r="I16" s="192"/>
      <c r="J16" s="192"/>
      <c r="K16" s="132" t="s">
        <v>9</v>
      </c>
      <c r="L16" s="132"/>
      <c r="M16" s="132"/>
      <c r="N16" s="192">
        <f>IF(入力用!H28=0,"",入力用!H28)</f>
        <v>44682</v>
      </c>
      <c r="O16" s="192"/>
      <c r="P16" s="192"/>
      <c r="Q16" s="192"/>
      <c r="R16" s="193"/>
    </row>
    <row r="17" spans="1:18" ht="27" customHeight="1" thickBot="1" x14ac:dyDescent="0.2">
      <c r="A17" s="169"/>
      <c r="B17" s="219"/>
      <c r="C17" s="208" t="s">
        <v>10</v>
      </c>
      <c r="D17" s="208"/>
      <c r="E17" s="208"/>
      <c r="F17" s="200">
        <f>IF(入力用!H29=0,"",入力用!H29)</f>
        <v>36617</v>
      </c>
      <c r="G17" s="200"/>
      <c r="H17" s="200"/>
      <c r="I17" s="200"/>
      <c r="J17" s="200"/>
      <c r="K17" s="131" t="s">
        <v>11</v>
      </c>
      <c r="L17" s="131"/>
      <c r="M17" s="131"/>
      <c r="N17" s="200">
        <f>IF(入力用!H30=0,"",入力用!H30)</f>
        <v>44905</v>
      </c>
      <c r="O17" s="200"/>
      <c r="P17" s="200"/>
      <c r="Q17" s="200"/>
      <c r="R17" s="201"/>
    </row>
    <row r="18" spans="1:18" ht="26.65" customHeight="1" x14ac:dyDescent="0.15">
      <c r="A18" s="171" t="s">
        <v>12</v>
      </c>
      <c r="B18" s="217"/>
      <c r="C18" s="215" t="s">
        <v>13</v>
      </c>
      <c r="D18" s="216"/>
      <c r="E18" s="216"/>
      <c r="F18" s="216"/>
      <c r="G18" s="202" t="s">
        <v>14</v>
      </c>
      <c r="H18" s="203"/>
      <c r="I18" s="203"/>
      <c r="J18" s="203"/>
      <c r="K18" s="203"/>
      <c r="L18" s="204"/>
      <c r="M18" s="144" t="s">
        <v>40</v>
      </c>
      <c r="N18" s="145"/>
      <c r="O18" s="145"/>
      <c r="P18" s="145"/>
      <c r="Q18" s="145"/>
      <c r="R18" s="146"/>
    </row>
    <row r="19" spans="1:18" ht="27.4" customHeight="1" x14ac:dyDescent="0.15">
      <c r="A19" s="173"/>
      <c r="B19" s="218"/>
      <c r="C19" s="182" t="s">
        <v>15</v>
      </c>
      <c r="D19" s="183"/>
      <c r="E19" s="183"/>
      <c r="F19" s="184"/>
      <c r="G19" s="205" t="str">
        <f>IF(入力用!H31="","",入力用!H31)</f>
        <v>名古屋市中区三の丸三丁目１番２号</v>
      </c>
      <c r="H19" s="206"/>
      <c r="I19" s="206"/>
      <c r="J19" s="206"/>
      <c r="K19" s="206"/>
      <c r="L19" s="207"/>
      <c r="M19" s="197" t="str">
        <f>IF(入力用!H32="","",入力用!H32)</f>
        <v>愛知　憲太郎</v>
      </c>
      <c r="N19" s="198"/>
      <c r="O19" s="198"/>
      <c r="P19" s="198"/>
      <c r="Q19" s="198"/>
      <c r="R19" s="199"/>
    </row>
    <row r="20" spans="1:18" ht="27.75" customHeight="1" thickBot="1" x14ac:dyDescent="0.2">
      <c r="A20" s="169"/>
      <c r="B20" s="219"/>
      <c r="C20" s="194" t="s">
        <v>16</v>
      </c>
      <c r="D20" s="195"/>
      <c r="E20" s="195"/>
      <c r="F20" s="196"/>
      <c r="G20" s="209" t="str">
        <f>IF(入力用!H33="","",入力用!H33)</f>
        <v>岡崎市明大寺本町１丁目４番地</v>
      </c>
      <c r="H20" s="210"/>
      <c r="I20" s="210"/>
      <c r="J20" s="210"/>
      <c r="K20" s="210"/>
      <c r="L20" s="211"/>
      <c r="M20" s="212" t="str">
        <f>IF(入力用!H34="","",入力用!H34)</f>
        <v>西三河　颯太</v>
      </c>
      <c r="N20" s="213"/>
      <c r="O20" s="213"/>
      <c r="P20" s="213"/>
      <c r="Q20" s="213"/>
      <c r="R20" s="214"/>
    </row>
    <row r="21" spans="1:18" ht="22.7" customHeight="1" x14ac:dyDescent="0.15">
      <c r="A21" s="171" t="s">
        <v>25</v>
      </c>
      <c r="B21" s="172"/>
      <c r="C21" s="120" t="s">
        <v>41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2"/>
    </row>
    <row r="22" spans="1:18" ht="22.7" customHeight="1" x14ac:dyDescent="0.15">
      <c r="A22" s="173"/>
      <c r="B22" s="174"/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5"/>
    </row>
    <row r="23" spans="1:18" ht="22.7" customHeight="1" thickBot="1" x14ac:dyDescent="0.2">
      <c r="A23" s="169"/>
      <c r="B23" s="170"/>
      <c r="C23" s="12"/>
      <c r="D23" s="13"/>
      <c r="E23" s="13"/>
      <c r="F23" s="13"/>
      <c r="G23" s="13"/>
      <c r="H23" s="13"/>
      <c r="I23" s="116" t="s">
        <v>42</v>
      </c>
      <c r="J23" s="116"/>
      <c r="K23" s="116"/>
      <c r="L23" s="126" t="str">
        <f>IF(入力用!H24="","",入力用!H24)</f>
        <v>岡崎　四郎</v>
      </c>
      <c r="M23" s="126"/>
      <c r="N23" s="126"/>
      <c r="O23" s="126"/>
      <c r="P23" s="126"/>
      <c r="Q23" s="126"/>
      <c r="R23" s="127"/>
    </row>
    <row r="24" spans="1:18" ht="28.7" customHeight="1" x14ac:dyDescent="0.15">
      <c r="A24" s="171" t="s">
        <v>17</v>
      </c>
      <c r="B24" s="172"/>
      <c r="C24" s="240" t="str">
        <f>IF(入力用!H35="有り",入力用!J35&amp;CHAR(10),"")&amp;IF(入力用!H36="有り",入力用!J36&amp;CHAR(10),"")&amp;入力用!J37</f>
        <v>　給水装置に水圧(水量)不足等の支障がある場合には、所有者(使用者)が工事費等全額負担し、受水槽及びポンプ設備等適切な施設を設置します。
　また、量水器より宅内側の配管上に浄水器等を設置することについて、所有者(使用者)が水質等の維持管理を行います。（浄水器等の名称：スーパーカルキクラッシャー)
　なお、所有者(使用者)が変更しても、本条件を引き継ぐことを確約いたします。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2"/>
    </row>
    <row r="25" spans="1:18" ht="28.7" customHeight="1" x14ac:dyDescent="0.15">
      <c r="A25" s="173"/>
      <c r="B25" s="174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5"/>
    </row>
    <row r="26" spans="1:18" ht="28.7" customHeight="1" x14ac:dyDescent="0.15">
      <c r="A26" s="173"/>
      <c r="B26" s="174"/>
      <c r="C26" s="243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5"/>
    </row>
    <row r="27" spans="1:18" ht="28.7" customHeight="1" x14ac:dyDescent="0.15">
      <c r="A27" s="173"/>
      <c r="B27" s="174"/>
      <c r="C27" s="243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5"/>
    </row>
    <row r="28" spans="1:18" ht="28.7" customHeight="1" x14ac:dyDescent="0.15">
      <c r="A28" s="173"/>
      <c r="B28" s="174"/>
      <c r="C28" s="42"/>
      <c r="D28" s="43"/>
      <c r="E28" s="43"/>
      <c r="F28" s="43"/>
      <c r="G28" s="43"/>
      <c r="H28" s="43"/>
      <c r="I28" s="237" t="str">
        <f>IF(C24="","","申込者氏名")</f>
        <v>申込者氏名</v>
      </c>
      <c r="J28" s="237"/>
      <c r="K28" s="237"/>
      <c r="L28" s="238" t="str">
        <f>IF(C24="","",入力用!H24)</f>
        <v>岡崎　四郎</v>
      </c>
      <c r="M28" s="238"/>
      <c r="N28" s="238"/>
      <c r="O28" s="238"/>
      <c r="P28" s="238"/>
      <c r="Q28" s="238"/>
      <c r="R28" s="239"/>
    </row>
    <row r="29" spans="1:18" ht="28.7" customHeight="1" x14ac:dyDescent="0.15">
      <c r="A29" s="233"/>
      <c r="B29" s="234"/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</row>
    <row r="30" spans="1:18" ht="28.7" customHeight="1" thickBot="1" x14ac:dyDescent="0.2">
      <c r="A30" s="169"/>
      <c r="B30" s="170"/>
      <c r="C30" s="50"/>
      <c r="D30" s="51"/>
      <c r="E30" s="51"/>
      <c r="F30" s="51"/>
      <c r="G30" s="51"/>
      <c r="H30" s="51"/>
      <c r="I30" s="52"/>
      <c r="J30" s="52"/>
      <c r="K30" s="52"/>
      <c r="L30" s="52"/>
      <c r="M30" s="52"/>
      <c r="N30" s="52"/>
      <c r="O30" s="52"/>
      <c r="P30" s="52"/>
      <c r="Q30" s="52"/>
      <c r="R30" s="53"/>
    </row>
    <row r="31" spans="1:18" ht="27.75" customHeight="1" x14ac:dyDescent="0.15">
      <c r="A31" s="235" t="s">
        <v>18</v>
      </c>
      <c r="B31" s="132"/>
      <c r="C31" s="130" t="s">
        <v>26</v>
      </c>
      <c r="D31" s="130"/>
      <c r="E31" s="130"/>
      <c r="F31" s="117" t="str">
        <f>IF(入力用!H38="","",入力用!H38)</f>
        <v>管工事設備</v>
      </c>
      <c r="G31" s="117"/>
      <c r="H31" s="117"/>
      <c r="I31" s="117"/>
      <c r="J31" s="117"/>
      <c r="K31" s="132" t="s">
        <v>19</v>
      </c>
      <c r="L31" s="132"/>
      <c r="M31" s="132"/>
      <c r="N31" s="128" t="str">
        <f>IF(入力用!H39="","",入力用!H39)</f>
        <v>水道　太郎</v>
      </c>
      <c r="O31" s="128"/>
      <c r="P31" s="128"/>
      <c r="Q31" s="128"/>
      <c r="R31" s="129"/>
    </row>
    <row r="32" spans="1:18" ht="27.75" customHeight="1" thickBot="1" x14ac:dyDescent="0.2">
      <c r="A32" s="236"/>
      <c r="B32" s="131"/>
      <c r="C32" s="131" t="s">
        <v>27</v>
      </c>
      <c r="D32" s="131"/>
      <c r="E32" s="131"/>
      <c r="F32" s="118" t="str">
        <f>IF(入力用!H40="","",入力用!H40)</f>
        <v>管工事設備</v>
      </c>
      <c r="G32" s="118"/>
      <c r="H32" s="118"/>
      <c r="I32" s="118"/>
      <c r="J32" s="118"/>
      <c r="K32" s="119"/>
      <c r="L32" s="119"/>
      <c r="M32" s="119"/>
      <c r="N32" s="119"/>
      <c r="O32" s="119"/>
      <c r="P32" s="119"/>
      <c r="Q32" s="119"/>
      <c r="R32" s="246"/>
    </row>
    <row r="33" spans="1:18" ht="13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15">
      <c r="A34" s="1"/>
    </row>
  </sheetData>
  <sheetProtection algorithmName="SHA-512" hashValue="R1fGlbm7pE+fldSAgLAYzhpojKa3XmrJBhFlE/+DcxyEMquC+Ao8IQnJ79zQRZiIag22keNU+Iz5KE++4imzjA==" saltValue="PMfmvcfK4dYjQmD+bVNflw==" spinCount="100000" sheet="1" objects="1" scenarios="1"/>
  <mergeCells count="89">
    <mergeCell ref="C3:D3"/>
    <mergeCell ref="L5:O5"/>
    <mergeCell ref="L6:O6"/>
    <mergeCell ref="C8:E8"/>
    <mergeCell ref="C9:E9"/>
    <mergeCell ref="F8:H8"/>
    <mergeCell ref="C6:D6"/>
    <mergeCell ref="G6:H6"/>
    <mergeCell ref="I8:J8"/>
    <mergeCell ref="F9:G9"/>
    <mergeCell ref="J4:O4"/>
    <mergeCell ref="N9:O9"/>
    <mergeCell ref="C7:E7"/>
    <mergeCell ref="F7:K7"/>
    <mergeCell ref="A24:B30"/>
    <mergeCell ref="A31:B32"/>
    <mergeCell ref="I28:K28"/>
    <mergeCell ref="L28:R28"/>
    <mergeCell ref="C24:R27"/>
    <mergeCell ref="N32:R32"/>
    <mergeCell ref="C15:E15"/>
    <mergeCell ref="C16:E16"/>
    <mergeCell ref="C10:E10"/>
    <mergeCell ref="C13:E13"/>
    <mergeCell ref="C11:E11"/>
    <mergeCell ref="C12:E12"/>
    <mergeCell ref="P6:Q6"/>
    <mergeCell ref="P7:Q7"/>
    <mergeCell ref="P8:Q8"/>
    <mergeCell ref="P9:Q9"/>
    <mergeCell ref="P4:R4"/>
    <mergeCell ref="A21:B23"/>
    <mergeCell ref="A18:B20"/>
    <mergeCell ref="A16:B17"/>
    <mergeCell ref="A13:A15"/>
    <mergeCell ref="A10:A12"/>
    <mergeCell ref="C20:F20"/>
    <mergeCell ref="M18:R18"/>
    <mergeCell ref="M19:R19"/>
    <mergeCell ref="N17:R17"/>
    <mergeCell ref="G18:L18"/>
    <mergeCell ref="G19:L19"/>
    <mergeCell ref="C17:E17"/>
    <mergeCell ref="G20:L20"/>
    <mergeCell ref="M20:R20"/>
    <mergeCell ref="C18:F18"/>
    <mergeCell ref="F17:J17"/>
    <mergeCell ref="M14:R14"/>
    <mergeCell ref="F14:L14"/>
    <mergeCell ref="M11:R11"/>
    <mergeCell ref="F11:L11"/>
    <mergeCell ref="C19:F19"/>
    <mergeCell ref="C14:E14"/>
    <mergeCell ref="F12:L12"/>
    <mergeCell ref="F13:L13"/>
    <mergeCell ref="M12:R12"/>
    <mergeCell ref="M13:R13"/>
    <mergeCell ref="M15:R15"/>
    <mergeCell ref="F15:L15"/>
    <mergeCell ref="K16:M16"/>
    <mergeCell ref="K17:M17"/>
    <mergeCell ref="N16:R16"/>
    <mergeCell ref="F16:J16"/>
    <mergeCell ref="J2:M2"/>
    <mergeCell ref="J1:M1"/>
    <mergeCell ref="N1:R1"/>
    <mergeCell ref="L8:M8"/>
    <mergeCell ref="M10:R10"/>
    <mergeCell ref="L7:O7"/>
    <mergeCell ref="N2:R2"/>
    <mergeCell ref="F10:L10"/>
    <mergeCell ref="A1:G2"/>
    <mergeCell ref="H1:I2"/>
    <mergeCell ref="C5:E5"/>
    <mergeCell ref="F5:K5"/>
    <mergeCell ref="A3:B4"/>
    <mergeCell ref="A5:B9"/>
    <mergeCell ref="E3:R3"/>
    <mergeCell ref="P5:Q5"/>
    <mergeCell ref="I23:K23"/>
    <mergeCell ref="F31:J31"/>
    <mergeCell ref="F32:J32"/>
    <mergeCell ref="K32:M32"/>
    <mergeCell ref="C21:R22"/>
    <mergeCell ref="L23:R23"/>
    <mergeCell ref="N31:R31"/>
    <mergeCell ref="C31:E31"/>
    <mergeCell ref="C32:E32"/>
    <mergeCell ref="K31:M31"/>
  </mergeCells>
  <phoneticPr fontId="23"/>
  <printOptions horizontalCentered="1" verticalCentered="1"/>
  <pageMargins left="0.39370078740157483" right="0.39370078740157483" top="0.39370078740157483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56"/>
  <sheetViews>
    <sheetView zoomScale="85" zoomScaleNormal="85" workbookViewId="0">
      <selection activeCell="Z26" sqref="Z26"/>
    </sheetView>
  </sheetViews>
  <sheetFormatPr defaultColWidth="2.5" defaultRowHeight="15" customHeight="1" x14ac:dyDescent="0.15"/>
  <cols>
    <col min="1" max="16384" width="2.5" style="21"/>
  </cols>
  <sheetData>
    <row r="1" spans="1:38" ht="15" customHeight="1" x14ac:dyDescent="0.15">
      <c r="A1" s="17"/>
      <c r="B1" s="18" t="s">
        <v>118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79"/>
      <c r="T1" s="80"/>
      <c r="U1" s="80"/>
      <c r="V1" s="80"/>
      <c r="W1" s="80"/>
      <c r="X1" s="75"/>
      <c r="Y1" s="78"/>
      <c r="Z1" s="78"/>
      <c r="AA1" s="78"/>
      <c r="AB1" s="78"/>
      <c r="AC1" s="78"/>
      <c r="AD1" s="270" t="s">
        <v>173</v>
      </c>
      <c r="AE1" s="270"/>
      <c r="AF1" s="270"/>
      <c r="AG1" s="270"/>
      <c r="AH1" s="78" t="s">
        <v>172</v>
      </c>
      <c r="AI1" s="270">
        <f>給水装置台帳_表!$N$1</f>
        <v>123</v>
      </c>
      <c r="AJ1" s="270"/>
      <c r="AK1" s="270"/>
      <c r="AL1" s="271"/>
    </row>
    <row r="2" spans="1:38" ht="15" customHeight="1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1"/>
      <c r="T2" s="82"/>
      <c r="U2" s="82"/>
      <c r="V2" s="82"/>
      <c r="W2" s="82"/>
      <c r="X2" s="33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7"/>
    </row>
    <row r="3" spans="1:38" ht="15" customHeight="1" x14ac:dyDescent="0.1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S3" s="23"/>
      <c r="T3" s="23"/>
      <c r="U3" s="23"/>
      <c r="V3" s="23"/>
      <c r="W3" s="2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4"/>
    </row>
    <row r="4" spans="1:38" ht="15" customHeight="1" x14ac:dyDescent="0.1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5"/>
      <c r="AL4" s="26"/>
    </row>
    <row r="5" spans="1:38" ht="15" customHeight="1" x14ac:dyDescent="0.1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5"/>
      <c r="AL5" s="26"/>
    </row>
    <row r="6" spans="1:38" ht="15" customHeight="1" x14ac:dyDescent="0.1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5"/>
      <c r="AL6" s="26"/>
    </row>
    <row r="7" spans="1:38" ht="15" customHeight="1" x14ac:dyDescent="0.1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5"/>
      <c r="AL7" s="26"/>
    </row>
    <row r="8" spans="1:38" ht="15" customHeight="1" x14ac:dyDescent="0.1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5"/>
      <c r="AL8" s="26"/>
    </row>
    <row r="9" spans="1:38" ht="15" customHeight="1" x14ac:dyDescent="0.1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  <c r="S9" s="23"/>
      <c r="T9" s="23"/>
      <c r="U9" s="23"/>
      <c r="V9" s="23"/>
      <c r="W9" s="23"/>
      <c r="X9" s="23"/>
      <c r="AI9" s="23"/>
      <c r="AJ9" s="23"/>
      <c r="AK9" s="25"/>
      <c r="AL9" s="26"/>
    </row>
    <row r="10" spans="1:38" ht="15" customHeight="1" x14ac:dyDescent="0.1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5"/>
      <c r="AL10" s="26"/>
    </row>
    <row r="11" spans="1:38" ht="1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5"/>
      <c r="AL11" s="26"/>
    </row>
    <row r="12" spans="1:38" ht="1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5"/>
      <c r="AL12" s="26"/>
    </row>
    <row r="13" spans="1:38" ht="1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5"/>
      <c r="AL13" s="26"/>
    </row>
    <row r="14" spans="1:38" ht="15" customHeight="1" x14ac:dyDescent="0.15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4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5"/>
      <c r="AL14" s="26"/>
    </row>
    <row r="15" spans="1:38" ht="15" customHeight="1" x14ac:dyDescent="0.1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5"/>
      <c r="AL15" s="26"/>
    </row>
    <row r="16" spans="1:38" ht="15" customHeight="1" x14ac:dyDescent="0.1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5"/>
      <c r="AL16" s="26"/>
    </row>
    <row r="17" spans="1:38" ht="15" customHeight="1" x14ac:dyDescent="0.1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5"/>
      <c r="AL17" s="26"/>
    </row>
    <row r="18" spans="1:38" ht="15" customHeight="1" thickBo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5"/>
      <c r="AL18" s="26"/>
    </row>
    <row r="19" spans="1:38" ht="15" customHeight="1" x14ac:dyDescent="0.1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5"/>
      <c r="AL19" s="26"/>
    </row>
    <row r="20" spans="1:38" ht="15" customHeight="1" x14ac:dyDescent="0.1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5"/>
      <c r="AL20" s="26"/>
    </row>
    <row r="21" spans="1:38" ht="15" customHeight="1" x14ac:dyDescent="0.1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5"/>
      <c r="AL21" s="26"/>
    </row>
    <row r="22" spans="1:38" ht="15" customHeight="1" x14ac:dyDescent="0.1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5"/>
      <c r="AL22" s="26"/>
    </row>
    <row r="23" spans="1:38" ht="15" customHeight="1" x14ac:dyDescent="0.1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5"/>
      <c r="AL23" s="26"/>
    </row>
    <row r="24" spans="1:38" ht="15" customHeight="1" x14ac:dyDescent="0.1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5"/>
      <c r="AL24" s="26"/>
    </row>
    <row r="25" spans="1:38" ht="15" customHeight="1" x14ac:dyDescent="0.1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5"/>
      <c r="AL25" s="26"/>
    </row>
    <row r="26" spans="1:38" ht="15" customHeight="1" x14ac:dyDescent="0.1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5"/>
      <c r="AL26" s="26"/>
    </row>
    <row r="27" spans="1:38" ht="15" customHeight="1" x14ac:dyDescent="0.1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5"/>
      <c r="AL27" s="26"/>
    </row>
    <row r="28" spans="1:38" ht="15" customHeight="1" x14ac:dyDescent="0.1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5"/>
      <c r="AL28" s="26"/>
    </row>
    <row r="29" spans="1:38" ht="15" customHeight="1" x14ac:dyDescent="0.1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5"/>
      <c r="AL29" s="26"/>
    </row>
    <row r="30" spans="1:38" ht="15" customHeight="1" x14ac:dyDescent="0.1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5"/>
      <c r="AL30" s="26"/>
    </row>
    <row r="31" spans="1:38" ht="1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5"/>
      <c r="AL31" s="26"/>
    </row>
    <row r="32" spans="1:38" ht="15" customHeight="1" x14ac:dyDescent="0.1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5"/>
      <c r="AL32" s="26"/>
    </row>
    <row r="33" spans="1:38" ht="15" customHeight="1" x14ac:dyDescent="0.1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5"/>
      <c r="AL33" s="26"/>
    </row>
    <row r="34" spans="1:38" ht="15" customHeight="1" x14ac:dyDescent="0.15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5"/>
      <c r="AL34" s="26"/>
    </row>
    <row r="35" spans="1:38" ht="15" customHeight="1" x14ac:dyDescent="0.1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5"/>
      <c r="AL35" s="26"/>
    </row>
    <row r="36" spans="1:38" ht="15" customHeight="1" x14ac:dyDescent="0.15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5"/>
      <c r="AL36" s="26"/>
    </row>
    <row r="37" spans="1:38" ht="15" customHeight="1" x14ac:dyDescent="0.1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5"/>
      <c r="AL37" s="26"/>
    </row>
    <row r="38" spans="1:38" ht="15" customHeight="1" x14ac:dyDescent="0.1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5"/>
      <c r="AL38" s="26"/>
    </row>
    <row r="39" spans="1:38" ht="15" customHeight="1" x14ac:dyDescent="0.1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5"/>
      <c r="AL39" s="26"/>
    </row>
    <row r="40" spans="1:38" ht="15" customHeight="1" x14ac:dyDescent="0.1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5"/>
      <c r="AL40" s="26"/>
    </row>
    <row r="41" spans="1:38" ht="15" customHeight="1" x14ac:dyDescent="0.1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5"/>
      <c r="AL41" s="26"/>
    </row>
    <row r="42" spans="1:38" ht="15" customHeight="1" x14ac:dyDescent="0.1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5"/>
      <c r="AL42" s="26"/>
    </row>
    <row r="43" spans="1:38" ht="15" customHeight="1" x14ac:dyDescent="0.1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5"/>
      <c r="AL43" s="26"/>
    </row>
    <row r="44" spans="1:38" ht="15" customHeight="1" x14ac:dyDescent="0.1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5"/>
      <c r="AL44" s="26"/>
    </row>
    <row r="45" spans="1:38" ht="15" customHeight="1" x14ac:dyDescent="0.15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5"/>
      <c r="AL45" s="26"/>
    </row>
    <row r="46" spans="1:38" ht="15" customHeight="1" x14ac:dyDescent="0.1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5"/>
      <c r="AL46" s="26"/>
    </row>
    <row r="47" spans="1:38" ht="15" customHeight="1" x14ac:dyDescent="0.15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5"/>
      <c r="AL47" s="26"/>
    </row>
    <row r="48" spans="1:38" ht="15" customHeight="1" x14ac:dyDescent="0.15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5"/>
      <c r="AL48" s="26"/>
    </row>
    <row r="49" spans="1:38" ht="15" customHeight="1" x14ac:dyDescent="0.15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5"/>
      <c r="AL49" s="26"/>
    </row>
    <row r="50" spans="1:38" ht="15" customHeight="1" x14ac:dyDescent="0.15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5"/>
      <c r="AL50" s="26"/>
    </row>
    <row r="51" spans="1:38" ht="15" customHeight="1" x14ac:dyDescent="0.15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5"/>
      <c r="AL51" s="26"/>
    </row>
    <row r="52" spans="1:38" ht="15" customHeight="1" x14ac:dyDescent="0.15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AC52" s="23"/>
      <c r="AD52" s="23"/>
      <c r="AE52" s="23"/>
      <c r="AF52" s="23"/>
      <c r="AG52" s="23"/>
      <c r="AI52" s="23"/>
      <c r="AJ52" s="23"/>
      <c r="AK52" s="25"/>
      <c r="AL52" s="26"/>
    </row>
    <row r="53" spans="1:38" ht="15" customHeight="1" x14ac:dyDescent="0.15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AC53" s="23"/>
      <c r="AD53" s="23"/>
      <c r="AE53" s="23"/>
      <c r="AF53" s="23"/>
      <c r="AG53" s="23"/>
      <c r="AI53" s="23"/>
      <c r="AJ53" s="23"/>
      <c r="AK53" s="25"/>
      <c r="AL53" s="26"/>
    </row>
    <row r="54" spans="1:38" ht="15" customHeight="1" thickBot="1" x14ac:dyDescent="0.2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5"/>
      <c r="AL54" s="26"/>
    </row>
    <row r="55" spans="1:38" ht="15" customHeight="1" x14ac:dyDescent="0.15">
      <c r="A55" s="30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68" t="s">
        <v>116</v>
      </c>
      <c r="AI55" s="269"/>
      <c r="AJ55" s="264"/>
      <c r="AK55" s="265"/>
      <c r="AL55" s="20" t="s">
        <v>119</v>
      </c>
    </row>
    <row r="56" spans="1:38" ht="15" customHeight="1" thickBot="1" x14ac:dyDescent="0.2">
      <c r="A56" s="31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262" t="s">
        <v>117</v>
      </c>
      <c r="AI56" s="263"/>
      <c r="AJ56" s="266"/>
      <c r="AK56" s="267"/>
      <c r="AL56" s="34"/>
    </row>
  </sheetData>
  <mergeCells count="5">
    <mergeCell ref="AH56:AI56"/>
    <mergeCell ref="AJ55:AK56"/>
    <mergeCell ref="AH55:AI55"/>
    <mergeCell ref="AI1:AL1"/>
    <mergeCell ref="AD1:AG1"/>
  </mergeCells>
  <phoneticPr fontId="23"/>
  <printOptions horizontalCentered="1" verticalCentered="1"/>
  <pageMargins left="0.39370078740157483" right="0.19685039370078741" top="0.39370078740157483" bottom="0.3937007874015748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説明・注意事項</vt:lpstr>
      <vt:lpstr>入力用</vt:lpstr>
      <vt:lpstr>臨時給水台帳</vt:lpstr>
      <vt:lpstr>給水装置台帳_表</vt:lpstr>
      <vt:lpstr>給水台帳_裏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給水装置工事申込書</dc:title>
  <dc:creator>Owner</dc:creator>
  <cp:lastModifiedBy>太田　郁也</cp:lastModifiedBy>
  <cp:revision>2</cp:revision>
  <cp:lastPrinted>2022-05-13T09:43:06Z</cp:lastPrinted>
  <dcterms:created xsi:type="dcterms:W3CDTF">2022-01-14T03:03:00Z</dcterms:created>
  <dcterms:modified xsi:type="dcterms:W3CDTF">2022-05-27T02:19:08Z</dcterms:modified>
</cp:coreProperties>
</file>