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mc:AlternateContent xmlns:mc="http://schemas.openxmlformats.org/markup-compatibility/2006">
    <mc:Choice Requires="x15">
      <x15ac:absPath xmlns:x15ac="http://schemas.microsoft.com/office/spreadsheetml/2010/11/ac" url="\\10.2.21.142\share\04指定・指導Ｇ\★R3サービス提供体制確保事業\01県実施要綱\☆様式・マニュアル作成\"/>
    </mc:Choice>
  </mc:AlternateContent>
  <xr:revisionPtr revIDLastSave="0" documentId="13_ncr:1_{FF5F1325-9EE3-4DB7-B663-3D5E5F91D803}" xr6:coauthVersionLast="36" xr6:coauthVersionMax="46" xr10:uidLastSave="{00000000-0000-0000-0000-000000000000}"/>
  <bookViews>
    <workbookView xWindow="0" yWindow="0" windowWidth="20490" windowHeight="7080" xr2:uid="{00000000-000D-0000-FFFF-FFFF00000000}"/>
  </bookViews>
  <sheets>
    <sheet name="一覧" sheetId="9" r:id="rId1"/>
    <sheet name="様式１及び個票" sheetId="1" r:id="rId2"/>
    <sheet name="請求書" sheetId="8" r:id="rId3"/>
    <sheet name="様式２（理由書）" sheetId="2" r:id="rId4"/>
    <sheet name="様式３（療養者名簿） " sheetId="4" r:id="rId5"/>
    <sheet name="様式４（チェックリスト）" sheetId="5" r:id="rId6"/>
    <sheet name="委任状" sheetId="7" r:id="rId7"/>
  </sheets>
  <definedNames>
    <definedName name="①">様式１及び個票!$BX$2:$CG$2</definedName>
    <definedName name="②">様式１及び個票!$BX$3:$CG$3</definedName>
    <definedName name="③">様式１及び個票!$BX$4:$CG$4</definedName>
    <definedName name="④">様式１及び個票!$BX$5</definedName>
    <definedName name="⑤">様式１及び個票!$BX$7:$CG$7</definedName>
    <definedName name="⑥">様式１及び個票!$BX$9</definedName>
    <definedName name="⑦">様式１及び個票!$BX$11</definedName>
    <definedName name="_xlnm.Print_Area" localSheetId="6">委任状!$A$1:$AP$39</definedName>
    <definedName name="_xlnm.Print_Area" localSheetId="2">請求書!$A$1:$AP$38</definedName>
    <definedName name="_xlnm.Print_Area" localSheetId="1">様式１及び個票!$A$1:$AJ$212</definedName>
    <definedName name="_xlnm.Print_Area" localSheetId="3">'様式２（理由書）'!$A$1:$AJ$105</definedName>
    <definedName name="_xlnm.Print_Area" localSheetId="4">'様式３（療養者名簿） '!$A$1:$AJ$123</definedName>
    <definedName name="_xlnm.Print_Area" localSheetId="5">'様式４（チェックリスト）'!$A$1:$AJ$40</definedName>
    <definedName name="_xlnm.Print_Titles" localSheetId="4">'様式３（療養者名簿） '!$23:$23</definedName>
    <definedName name="サービス付き高齢者住宅＿定員29人以下">様式１及び個票!$BL$39:$BP$39</definedName>
    <definedName name="サービス付き高齢者住宅＿定員29人以下＿その他">様式１及び個票!$BS$39</definedName>
    <definedName name="サービス付き高齢者住宅＿定員30人以上">様式１及び個票!$BL$38:$BP$38</definedName>
    <definedName name="サービス付き高齢者住宅＿定員30人以上＿その他">様式１及び個票!$BS$38:$BU$38</definedName>
    <definedName name="介護医療院">様式１及び個票!$BL$29:$BP$29</definedName>
    <definedName name="介護医療院＿その他">様式１及び個票!$BS$29:$BU$29</definedName>
    <definedName name="介護予防ケアマネジメント">様式１及び個票!$BL$23:$BP$23</definedName>
    <definedName name="介護予防ケアマネジメント＿その他">様式１及び個票!$BS$23</definedName>
    <definedName name="介護療養型医療施設">様式１及び個票!$BL$30:$BP$30</definedName>
    <definedName name="介護療養型医療施設＿その他">様式１及び個票!$BS$30:$BU$30</definedName>
    <definedName name="介護老人福祉施設">様式１及び個票!$BL$26:$BP$26</definedName>
    <definedName name="介護老人福祉施設＿その他">様式１及び個票!$BS$26:$BU$26</definedName>
    <definedName name="介護老人保健施設">様式１及び個票!$BL$28:$BP$28</definedName>
    <definedName name="介護老人保健施設＿その他">様式１及び個票!$BS$28:$BU$28</definedName>
    <definedName name="看護小規模多機能型居宅介護">様式１及び個票!$BL$25:$BP$25</definedName>
    <definedName name="看護小規模多機能型居宅介護＿その他">様式１及び個票!#REF!</definedName>
    <definedName name="居宅介護支援">様式１及び個票!$BL$19:$BP$19</definedName>
    <definedName name="居宅介護支援＿その他">様式１及び個票!$BS$19</definedName>
    <definedName name="居宅療養管理指導">様式１及び個票!$BL$21:$BP$21</definedName>
    <definedName name="居宅療養管理指導＿その他">様式１及び個票!$BS$21</definedName>
    <definedName name="軽費老人ホーム＿定員29人以下">様式１及び個票!$BL$35:$BP$35</definedName>
    <definedName name="軽費老人ホーム＿定員29人以下＿その他">様式１及び個票!$BS$35:$BU$35</definedName>
    <definedName name="軽費老人ホーム＿定員30人以上">様式１及び個票!$BL$34:$BP$34</definedName>
    <definedName name="軽費老人ホーム＿定員30人以上＿その他">様式１及び個票!$BS$34:$BU$34</definedName>
    <definedName name="小規模多機能型居宅介護">様式１及び個票!$BL$24:$BP$24</definedName>
    <definedName name="小規模多機能型居宅介護＿その他">様式１及び個票!$BS$24</definedName>
    <definedName name="対象種別" localSheetId="3">'様式２（理由書）'!$AO$2:$AO$15</definedName>
    <definedName name="対象種別">'様式３（療養者名簿） '!$AT$2:$AT$17</definedName>
    <definedName name="短期入所生活介護" localSheetId="4">'様式３（療養者名簿） '!$AT$3:$AT$17</definedName>
    <definedName name="短期入所生活介護">様式１及び個票!$BL$11:$BP$11</definedName>
    <definedName name="短期入所生活介護＿その他">様式１及び個票!$BS$11:$BU$11</definedName>
    <definedName name="短期入所療養介護">様式１及び個票!$BL$12:$BP$12</definedName>
    <definedName name="短期入所療養介護＿その他">様式１及び個票!$BS$12:$BU$12</definedName>
    <definedName name="地域密着型介護老人福祉施設">様式１及び個票!$BL$27:$BP$27</definedName>
    <definedName name="地域密着型介護老人福祉施設＿その他">様式１及び個票!$BS$27:$BU$27</definedName>
    <definedName name="地域密着型通所介護">様式１及び個票!$BL$5:$BP$5</definedName>
    <definedName name="地域密着型通所介護＿その他">様式１及び個票!$BS$5</definedName>
    <definedName name="通所リハビリテーション＿大規模型＿Ⅰ">様式１及び個票!$BL$8:$BP$8</definedName>
    <definedName name="通所リハビリテーション＿大規模型＿Ⅰ＿その他">様式１及び個票!$BS$8</definedName>
    <definedName name="通所リハビリテーション＿大規模型＿Ⅱ">様式１及び個票!$BL$9:$BP$9</definedName>
    <definedName name="通所リハビリテーション＿大規模型＿Ⅱ＿その他">様式１及び個票!$BS$9</definedName>
    <definedName name="通所リハビリテーション＿通常規模">様式１及び個票!$BL$7:$BP$7</definedName>
    <definedName name="通所リハビリテーション＿通常規模＿その他">様式１及び個票!$BS$7</definedName>
    <definedName name="通所介護＿大規模型＿Ⅰ">様式１及び個票!$BL$3:$BP$3</definedName>
    <definedName name="通所介護＿大規模型＿Ⅰ＿その他">様式１及び個票!$BS$3</definedName>
    <definedName name="通所介護＿大規模型＿Ⅱ">様式１及び個票!$BL$4:$BP$4</definedName>
    <definedName name="通所介護＿大規模型＿Ⅱ＿その他">様式１及び個票!$BS$4</definedName>
    <definedName name="通所介護＿通常規模">様式１及び個票!$BL$2:$BP$2</definedName>
    <definedName name="通所介護＿通常規模＿その他">様式１及び個票!$BS$2</definedName>
    <definedName name="通所型サービス">様式１及び個票!$BL$10:$BP$10</definedName>
    <definedName name="通所型サービス＿その他">様式１及び個票!$BS$10</definedName>
    <definedName name="定期巡回・随時対応型訪問介護看護">様式１及び個票!$BL$17:$BP$17</definedName>
    <definedName name="定期巡回・随時対応型訪問介護看護＿その他">様式１及び個票!$BS$17</definedName>
    <definedName name="認知症対応型共同生活介護">様式１及び個票!$BL$31:$BP$31</definedName>
    <definedName name="認知症対応型共同生活介護＿その他">様式１及び個票!$BS$31:$BU$31</definedName>
    <definedName name="認知症対応型通所介護">様式１及び個票!$BL$6:$BP$6</definedName>
    <definedName name="認知症対応型通所介護＿その他">様式１及び個票!$BS$6</definedName>
    <definedName name="福祉用具貸与＿その他">様式１及び個票!$BS$20</definedName>
    <definedName name="訪問リハビリテーション">様式１及び個票!$BL$16:$BP$16</definedName>
    <definedName name="訪問リハビリテーション＿その他">様式１及び個票!$BS$16</definedName>
    <definedName name="訪問介護">様式１及び個票!$BL$13:$BP$13</definedName>
    <definedName name="訪問介護＿その他">様式１及び個票!$BS$13</definedName>
    <definedName name="訪問看護">様式１及び個票!$BL$15:$BP$15</definedName>
    <definedName name="訪問看護＿その他">様式１及び個票!$BS$15</definedName>
    <definedName name="訪問型サービス">様式１及び個票!$BL$22:$BP$22</definedName>
    <definedName name="訪問型サービス＿その他">様式１及び個票!$BS$22</definedName>
    <definedName name="訪問入浴介護">様式１及び個票!$BL$14:$BP$14</definedName>
    <definedName name="訪問入浴介護＿その他">様式１及び個票!$BS$14</definedName>
    <definedName name="夜間対応型訪問介護">様式１及び個票!$BL$18:$BP$18</definedName>
    <definedName name="夜間対応型訪問介護＿その他">様式１及び個票!$BS$18</definedName>
    <definedName name="有料老人ホーム＿定員29人以下">様式１及び個票!$BL$37:$BP$37</definedName>
    <definedName name="有料老人ホーム＿定員29人以下＿その他">様式１及び個票!$BS$37:$BU$37</definedName>
    <definedName name="有料老人ホーム＿定員30人以上">様式１及び個票!$BL$36:$BP$36</definedName>
    <definedName name="有料老人ホーム＿定員30人以上＿その他">様式１及び個票!$BS$36:$BU$36</definedName>
    <definedName name="養護老人ホーム＿定員29人以下">様式１及び個票!$BL$33:$BP$33</definedName>
    <definedName name="養護老人ホーム＿定員29人以下＿その他">様式１及び個票!$BS$33:$BU$33</definedName>
    <definedName name="養護老人ホーム＿定員30人以上">様式１及び個票!$BL$32:$BP$32</definedName>
    <definedName name="養護老人ホーム＿定員30人以上＿その他">様式１及び個票!$BS$32:$BU$32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 i="1" l="1"/>
  <c r="E25" i="1"/>
  <c r="Y39" i="5"/>
  <c r="R39" i="5"/>
  <c r="F14" i="4"/>
  <c r="V23" i="7" l="1"/>
  <c r="V22" i="7"/>
  <c r="Q20" i="7"/>
  <c r="Q18" i="7"/>
  <c r="Q30" i="7"/>
  <c r="AH28" i="8"/>
  <c r="R28" i="8"/>
  <c r="L26" i="8"/>
  <c r="L25" i="8"/>
  <c r="AC123"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C72" i="4"/>
  <c r="AC73" i="4"/>
  <c r="AC74" i="4"/>
  <c r="AC75" i="4"/>
  <c r="AC76" i="4"/>
  <c r="AC77" i="4"/>
  <c r="AC78" i="4"/>
  <c r="AC79" i="4"/>
  <c r="AC80" i="4"/>
  <c r="AC81" i="4"/>
  <c r="AC82" i="4"/>
  <c r="AC83" i="4"/>
  <c r="AC84" i="4"/>
  <c r="AC85" i="4"/>
  <c r="AC86" i="4"/>
  <c r="AC87" i="4"/>
  <c r="AC88" i="4"/>
  <c r="AC89" i="4"/>
  <c r="AC90" i="4"/>
  <c r="AC91" i="4"/>
  <c r="AC92" i="4"/>
  <c r="AC93" i="4"/>
  <c r="AC94" i="4"/>
  <c r="AC95" i="4"/>
  <c r="AC96" i="4"/>
  <c r="AC97" i="4"/>
  <c r="AC98" i="4"/>
  <c r="AC99" i="4"/>
  <c r="AC100" i="4"/>
  <c r="AC101" i="4"/>
  <c r="AC102" i="4"/>
  <c r="AC103" i="4"/>
  <c r="AC104" i="4"/>
  <c r="AC105" i="4"/>
  <c r="AC106" i="4"/>
  <c r="AC107" i="4"/>
  <c r="AC108" i="4"/>
  <c r="AC109" i="4"/>
  <c r="AC110" i="4"/>
  <c r="AC111" i="4"/>
  <c r="AC112" i="4"/>
  <c r="AC113" i="4"/>
  <c r="AC114" i="4"/>
  <c r="AC115" i="4"/>
  <c r="AC116" i="4"/>
  <c r="AC117" i="4"/>
  <c r="AC118" i="4"/>
  <c r="AC119" i="4"/>
  <c r="AC120" i="4"/>
  <c r="AC121" i="4"/>
  <c r="AC122" i="4"/>
  <c r="AC24" i="4"/>
  <c r="G27" i="1" l="1"/>
  <c r="S14" i="2"/>
  <c r="I38" i="5"/>
  <c r="F38" i="5"/>
  <c r="C38" i="5"/>
  <c r="S18" i="2" l="1"/>
  <c r="Q30" i="8"/>
  <c r="AK2" i="1"/>
  <c r="A2" i="1" s="1"/>
  <c r="AU2" i="1"/>
  <c r="AK64" i="1"/>
  <c r="AK62" i="1"/>
  <c r="AK61" i="1"/>
  <c r="AK60" i="1"/>
  <c r="AK57" i="1"/>
  <c r="AK56" i="1"/>
  <c r="AK55" i="1"/>
  <c r="AK54" i="1"/>
  <c r="AK52" i="1"/>
  <c r="AK51" i="1"/>
  <c r="AK50" i="1"/>
  <c r="AK49" i="1"/>
  <c r="AK23" i="1"/>
  <c r="AK21" i="1"/>
  <c r="AK19" i="1"/>
  <c r="AK18" i="1"/>
  <c r="AK17" i="1"/>
  <c r="AK15" i="1"/>
  <c r="AK13" i="1"/>
  <c r="AK8" i="1"/>
  <c r="AK6" i="1"/>
  <c r="AK7" i="1"/>
  <c r="C125" i="1" l="1"/>
  <c r="C100" i="1"/>
  <c r="E29" i="1" l="1"/>
  <c r="BS1" i="1"/>
  <c r="W43" i="1"/>
  <c r="BG11" i="1"/>
  <c r="AC16" i="2"/>
  <c r="S16" i="2"/>
  <c r="S12" i="2"/>
  <c r="C154" i="1"/>
  <c r="AH89" i="1"/>
  <c r="P16" i="4"/>
  <c r="F16" i="4"/>
  <c r="F12" i="4"/>
  <c r="AE13" i="4"/>
  <c r="E62" i="1" l="1"/>
  <c r="E27" i="1" s="1"/>
  <c r="O30" i="8" s="1"/>
  <c r="BI35" i="1"/>
  <c r="BI39" i="1"/>
  <c r="BI37" i="1"/>
  <c r="BI33" i="1"/>
  <c r="BI31" i="1"/>
  <c r="BI30" i="1"/>
  <c r="BI29" i="1"/>
  <c r="BI27" i="1"/>
  <c r="BI38" i="1"/>
  <c r="BI36" i="1"/>
  <c r="BI34" i="1"/>
  <c r="BI32" i="1"/>
  <c r="BI28" i="1"/>
  <c r="BI26" i="1"/>
  <c r="W45" i="1" s="1"/>
  <c r="BI12" i="1"/>
  <c r="BI11" i="1"/>
  <c r="BG39" i="1"/>
  <c r="BG37" i="1"/>
  <c r="BG35" i="1"/>
  <c r="BG33" i="1"/>
  <c r="BG38" i="1"/>
  <c r="BG36" i="1"/>
  <c r="BG34" i="1"/>
  <c r="BG32" i="1"/>
  <c r="BG31" i="1"/>
  <c r="BG30" i="1"/>
  <c r="BG29" i="1"/>
  <c r="BG28" i="1"/>
  <c r="BG27" i="1"/>
  <c r="BG26" i="1"/>
  <c r="W37" i="1" s="1"/>
  <c r="BG12" i="1"/>
  <c r="G64" i="1"/>
  <c r="AH90" i="1" l="1"/>
  <c r="R25" i="1"/>
  <c r="G204" i="1"/>
  <c r="C204" i="1"/>
  <c r="I45" i="1" s="1"/>
  <c r="P45" i="1" s="1"/>
  <c r="AD45" i="1" s="1"/>
  <c r="AG16" i="8" s="1"/>
  <c r="G181" i="1"/>
  <c r="O31" i="8" l="1"/>
  <c r="P38" i="5"/>
  <c r="F18" i="4"/>
  <c r="I37" i="1" l="1"/>
  <c r="I39" i="1"/>
  <c r="AG25" i="4" l="1"/>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G72" i="4"/>
  <c r="AG73" i="4"/>
  <c r="AG74" i="4"/>
  <c r="AG75" i="4"/>
  <c r="AG76" i="4"/>
  <c r="AG77" i="4"/>
  <c r="AG78" i="4"/>
  <c r="AG79" i="4"/>
  <c r="AG80" i="4"/>
  <c r="AG81" i="4"/>
  <c r="AG82" i="4"/>
  <c r="AG83" i="4"/>
  <c r="AG84" i="4"/>
  <c r="AG85" i="4"/>
  <c r="AG86" i="4"/>
  <c r="AG87" i="4"/>
  <c r="AG88" i="4"/>
  <c r="AG89" i="4"/>
  <c r="AG90" i="4"/>
  <c r="AG91" i="4"/>
  <c r="AG92" i="4"/>
  <c r="AG93" i="4"/>
  <c r="AG94" i="4"/>
  <c r="AG95" i="4"/>
  <c r="AG96" i="4"/>
  <c r="AG97" i="4"/>
  <c r="AG98" i="4"/>
  <c r="AG99" i="4"/>
  <c r="AG100" i="4"/>
  <c r="AG101" i="4"/>
  <c r="AG102" i="4"/>
  <c r="AG103" i="4"/>
  <c r="AG104" i="4"/>
  <c r="AG105" i="4"/>
  <c r="AG106" i="4"/>
  <c r="AG107" i="4"/>
  <c r="AG108" i="4"/>
  <c r="AG109" i="4"/>
  <c r="AG110" i="4"/>
  <c r="AG111" i="4"/>
  <c r="AG112" i="4"/>
  <c r="AG113" i="4"/>
  <c r="AG114" i="4"/>
  <c r="AG115" i="4"/>
  <c r="AG116" i="4"/>
  <c r="AG117" i="4"/>
  <c r="AG118" i="4"/>
  <c r="AG119" i="4"/>
  <c r="AG120" i="4"/>
  <c r="AG121" i="4"/>
  <c r="AG122" i="4"/>
  <c r="AG123" i="4"/>
  <c r="AG24" i="4"/>
  <c r="Y17" i="4" l="1"/>
  <c r="I41" i="1" s="1"/>
  <c r="P37" i="1" s="1"/>
  <c r="AD37" i="1" s="1"/>
  <c r="AG12" i="8" s="1"/>
  <c r="Y13" i="4"/>
  <c r="AK54" i="4"/>
  <c r="AM51" i="4" s="1"/>
  <c r="AK52" i="4"/>
  <c r="AM50" i="4" s="1"/>
  <c r="AK50" i="4"/>
  <c r="AM49" i="4" s="1"/>
  <c r="AK48" i="4"/>
  <c r="AM48" i="4" s="1"/>
  <c r="AH95" i="1" l="1"/>
  <c r="CM85" i="1"/>
  <c r="CI85" i="1"/>
  <c r="CE85" i="1"/>
  <c r="CK85" i="1" s="1"/>
  <c r="CM84" i="1"/>
  <c r="CI84" i="1"/>
  <c r="CE84" i="1"/>
  <c r="CK84" i="1" s="1"/>
  <c r="CM83" i="1"/>
  <c r="CI83" i="1"/>
  <c r="CE83" i="1"/>
  <c r="CK83" i="1" s="1"/>
  <c r="CM82" i="1"/>
  <c r="CI82" i="1"/>
  <c r="CE82" i="1"/>
  <c r="CK82" i="1" s="1"/>
  <c r="CM81" i="1"/>
  <c r="CI81" i="1"/>
  <c r="CE81" i="1"/>
  <c r="CG81" i="1" s="1"/>
  <c r="CM80" i="1"/>
  <c r="CI80" i="1"/>
  <c r="CE80" i="1"/>
  <c r="CK80" i="1" s="1"/>
  <c r="CM79" i="1"/>
  <c r="CI79" i="1"/>
  <c r="CE79" i="1"/>
  <c r="CK79" i="1" s="1"/>
  <c r="CM78" i="1"/>
  <c r="CI78" i="1"/>
  <c r="CE78" i="1"/>
  <c r="CK78" i="1" s="1"/>
  <c r="CM77" i="1"/>
  <c r="CE77" i="1"/>
  <c r="CG77" i="1" s="1"/>
  <c r="CM76" i="1"/>
  <c r="CI76" i="1"/>
  <c r="CE76" i="1"/>
  <c r="CK76" i="1" s="1"/>
  <c r="CM75" i="1"/>
  <c r="CI75" i="1"/>
  <c r="CE75" i="1"/>
  <c r="CK75" i="1" s="1"/>
  <c r="CM74" i="1"/>
  <c r="CI74" i="1"/>
  <c r="CE74" i="1"/>
  <c r="CK74" i="1" s="1"/>
  <c r="CM73" i="1"/>
  <c r="CI73" i="1"/>
  <c r="CE73" i="1"/>
  <c r="CK73" i="1" s="1"/>
  <c r="CM72" i="1"/>
  <c r="CI72" i="1"/>
  <c r="CE72" i="1"/>
  <c r="CK72" i="1" s="1"/>
  <c r="CM71" i="1"/>
  <c r="CK71" i="1"/>
  <c r="CI71" i="1"/>
  <c r="CG71" i="1"/>
  <c r="CF70" i="1"/>
  <c r="CD70" i="1"/>
  <c r="CB70" i="1"/>
  <c r="BZ70" i="1"/>
  <c r="CF69" i="1"/>
  <c r="CD69" i="1"/>
  <c r="CB69" i="1"/>
  <c r="BZ69" i="1"/>
  <c r="CF68" i="1"/>
  <c r="CD68" i="1"/>
  <c r="CB68" i="1"/>
  <c r="BZ68" i="1"/>
  <c r="CF67" i="1"/>
  <c r="CD67" i="1"/>
  <c r="CB67" i="1"/>
  <c r="BZ67" i="1"/>
  <c r="CF66" i="1"/>
  <c r="CD66" i="1"/>
  <c r="CB66" i="1"/>
  <c r="BZ66" i="1"/>
  <c r="CF65" i="1"/>
  <c r="CD65" i="1"/>
  <c r="CB65" i="1"/>
  <c r="BZ65" i="1"/>
  <c r="CF64" i="1"/>
  <c r="CD64" i="1"/>
  <c r="CB64" i="1"/>
  <c r="BZ64" i="1"/>
  <c r="CF63" i="1"/>
  <c r="CD63" i="1"/>
  <c r="CB63" i="1"/>
  <c r="BZ63" i="1"/>
  <c r="CF62" i="1"/>
  <c r="CD62" i="1"/>
  <c r="CB62" i="1"/>
  <c r="BZ62" i="1"/>
  <c r="CF61" i="1"/>
  <c r="CD61" i="1"/>
  <c r="CB61" i="1"/>
  <c r="BZ61" i="1"/>
  <c r="CF60" i="1"/>
  <c r="CD60" i="1"/>
  <c r="CB60" i="1"/>
  <c r="BZ60" i="1"/>
  <c r="CF59" i="1"/>
  <c r="CD59" i="1"/>
  <c r="BX59" i="1"/>
  <c r="BZ59" i="1" s="1"/>
  <c r="CF58" i="1"/>
  <c r="CD58" i="1"/>
  <c r="BX58" i="1"/>
  <c r="BZ58" i="1" s="1"/>
  <c r="CF57" i="1"/>
  <c r="CD57" i="1"/>
  <c r="CB57" i="1"/>
  <c r="BZ57" i="1"/>
  <c r="CF56" i="1"/>
  <c r="CD56" i="1"/>
  <c r="CB56" i="1"/>
  <c r="BZ56" i="1"/>
  <c r="CF55" i="1"/>
  <c r="CD55" i="1"/>
  <c r="CB55" i="1"/>
  <c r="BZ55" i="1"/>
  <c r="CF54" i="1"/>
  <c r="CD54" i="1"/>
  <c r="CB54" i="1"/>
  <c r="BZ54" i="1"/>
  <c r="CF53" i="1"/>
  <c r="CD53" i="1"/>
  <c r="CB53" i="1"/>
  <c r="BZ53" i="1"/>
  <c r="CF52" i="1"/>
  <c r="CD52" i="1"/>
  <c r="CB52" i="1"/>
  <c r="BZ52" i="1"/>
  <c r="CF51" i="1"/>
  <c r="CD51" i="1"/>
  <c r="CB51" i="1"/>
  <c r="BZ51" i="1"/>
  <c r="CF50" i="1"/>
  <c r="CD50" i="1"/>
  <c r="CB50" i="1"/>
  <c r="BZ50" i="1"/>
  <c r="CF49" i="1"/>
  <c r="CD49" i="1"/>
  <c r="CB49" i="1"/>
  <c r="BZ49" i="1"/>
  <c r="CG80" i="1" l="1"/>
  <c r="CG72" i="1"/>
  <c r="CK81" i="1"/>
  <c r="CG83" i="1"/>
  <c r="CG78" i="1"/>
  <c r="CB59" i="1"/>
  <c r="CG76" i="1"/>
  <c r="CG73" i="1"/>
  <c r="CG75" i="1"/>
  <c r="CG79" i="1"/>
  <c r="CB58" i="1"/>
  <c r="CI77" i="1"/>
  <c r="CG74" i="1"/>
  <c r="CK77" i="1"/>
  <c r="CG82" i="1"/>
  <c r="CG85" i="1"/>
  <c r="CG84" i="1"/>
  <c r="I43" i="1" l="1"/>
  <c r="P43" i="1" s="1"/>
  <c r="AD43" i="1" s="1"/>
  <c r="CQ85" i="1"/>
  <c r="CQ86" i="1"/>
  <c r="CQ87" i="1"/>
  <c r="CQ88" i="1"/>
  <c r="CQ89" i="1"/>
  <c r="CQ90" i="1"/>
  <c r="CQ91" i="1"/>
  <c r="CQ92" i="1"/>
  <c r="CQ93" i="1"/>
  <c r="CQ94" i="1"/>
  <c r="CQ95" i="1"/>
  <c r="CQ96" i="1"/>
  <c r="CQ97" i="1"/>
  <c r="CQ98" i="1"/>
  <c r="CJ49" i="1"/>
  <c r="CJ50" i="1"/>
  <c r="CJ51" i="1"/>
  <c r="CJ52" i="1"/>
  <c r="CJ53" i="1"/>
  <c r="CJ54" i="1"/>
  <c r="CJ55" i="1"/>
  <c r="CJ56" i="1"/>
  <c r="CJ59" i="1"/>
  <c r="CJ60" i="1"/>
  <c r="CJ61" i="1"/>
  <c r="CJ62" i="1"/>
  <c r="CJ63" i="1"/>
  <c r="CJ64" i="1"/>
  <c r="CJ65" i="1"/>
  <c r="CJ66" i="1"/>
  <c r="CJ67" i="1"/>
  <c r="CJ68" i="1"/>
  <c r="CJ69" i="1"/>
  <c r="CJ70" i="1"/>
  <c r="CJ48" i="1"/>
  <c r="S32" i="1" l="1"/>
  <c r="O10" i="8" s="1"/>
  <c r="AG15" i="8"/>
  <c r="CJ58" i="1"/>
  <c r="CJ57" i="1"/>
  <c r="CJ127" i="1" l="1"/>
  <c r="CJ144" i="1"/>
  <c r="CQ78" i="1"/>
  <c r="CQ106" i="1"/>
  <c r="CJ122" i="1"/>
  <c r="CJ142" i="1"/>
  <c r="CJ134" i="1"/>
  <c r="CJ120" i="1"/>
  <c r="CJ141" i="1"/>
  <c r="CJ151" i="1"/>
  <c r="CQ71" i="1"/>
  <c r="CQ99" i="1"/>
  <c r="CQ105" i="1"/>
  <c r="CQ77" i="1"/>
  <c r="CQ79" i="1"/>
  <c r="CQ107" i="1"/>
  <c r="CJ113" i="1"/>
  <c r="CJ125" i="1"/>
  <c r="CJ119" i="1"/>
  <c r="CJ140" i="1"/>
  <c r="CJ150" i="1"/>
  <c r="CJ112" i="1"/>
  <c r="CQ84" i="1"/>
  <c r="CQ104" i="1"/>
  <c r="CQ76" i="1"/>
  <c r="CJ145" i="1"/>
  <c r="CJ121" i="1"/>
  <c r="CJ124" i="1"/>
  <c r="CJ118" i="1"/>
  <c r="CJ139" i="1"/>
  <c r="CJ131" i="1"/>
  <c r="CJ149" i="1"/>
  <c r="CJ111" i="1"/>
  <c r="CQ83" i="1"/>
  <c r="CQ103" i="1"/>
  <c r="CQ75" i="1"/>
  <c r="CJ126" i="1"/>
  <c r="CJ117" i="1"/>
  <c r="CJ138" i="1"/>
  <c r="CJ130" i="1"/>
  <c r="CJ143" i="1"/>
  <c r="CJ148" i="1"/>
  <c r="CQ82" i="1"/>
  <c r="CJ110" i="1"/>
  <c r="CQ102" i="1"/>
  <c r="CQ74" i="1"/>
  <c r="CJ114" i="1"/>
  <c r="CJ116" i="1"/>
  <c r="CJ137" i="1"/>
  <c r="CJ147" i="1"/>
  <c r="CJ109" i="1"/>
  <c r="CQ81" i="1"/>
  <c r="CQ101" i="1"/>
  <c r="CQ73" i="1"/>
  <c r="CJ123" i="1"/>
  <c r="CJ115" i="1"/>
  <c r="CJ128" i="1"/>
  <c r="CJ146" i="1"/>
  <c r="CJ108" i="1"/>
  <c r="CQ80" i="1"/>
  <c r="CQ72" i="1"/>
  <c r="CQ100" i="1"/>
  <c r="CJ136" i="1"/>
  <c r="CJ129" i="1"/>
  <c r="CJ133" i="1"/>
  <c r="CJ132" i="1"/>
  <c r="CJ135" i="1"/>
  <c r="AG56" i="2" l="1"/>
  <c r="AG76" i="2"/>
  <c r="AG78" i="2"/>
  <c r="AG80" i="2"/>
  <c r="AG82" i="2"/>
  <c r="AG84" i="2"/>
  <c r="AG86" i="2"/>
  <c r="AG88" i="2"/>
  <c r="AG90" i="2"/>
  <c r="AG92" i="2"/>
  <c r="AG94" i="2"/>
  <c r="AG96" i="2"/>
  <c r="AG98" i="2"/>
  <c r="AG100" i="2"/>
  <c r="AG102" i="2"/>
  <c r="AG58" i="2"/>
  <c r="AG60" i="2"/>
  <c r="AG62" i="2"/>
  <c r="AG64" i="2"/>
  <c r="AG66" i="2"/>
  <c r="AG68" i="2"/>
  <c r="AG70" i="2"/>
  <c r="AG72" i="2"/>
  <c r="AG74" i="2"/>
  <c r="AK52" i="2"/>
  <c r="AM49" i="2" s="1"/>
  <c r="AK50" i="2"/>
  <c r="AM48" i="2" s="1"/>
  <c r="AK48" i="2"/>
  <c r="AM47" i="2" s="1"/>
  <c r="AK46" i="2"/>
  <c r="AM46" i="2" s="1"/>
  <c r="AG104" i="2" l="1"/>
  <c r="BZ134" i="1" l="1"/>
  <c r="AH99" i="1"/>
  <c r="AH98" i="1"/>
  <c r="AH97" i="1"/>
  <c r="AH96" i="1"/>
  <c r="AH94" i="1"/>
  <c r="AH93" i="1"/>
  <c r="AH92" i="1"/>
  <c r="AH91" i="1"/>
  <c r="G100" i="1"/>
</calcChain>
</file>

<file path=xl/sharedStrings.xml><?xml version="1.0" encoding="utf-8"?>
<sst xmlns="http://schemas.openxmlformats.org/spreadsheetml/2006/main" count="1723" uniqueCount="568">
  <si>
    <t>令和</t>
    <rPh sb="0" eb="2">
      <t>レイワ</t>
    </rPh>
    <phoneticPr fontId="2"/>
  </si>
  <si>
    <t>日</t>
    <rPh sb="0" eb="1">
      <t>ニチ</t>
    </rPh>
    <phoneticPr fontId="2"/>
  </si>
  <si>
    <t>月</t>
    <rPh sb="0" eb="1">
      <t>ガツ</t>
    </rPh>
    <phoneticPr fontId="2"/>
  </si>
  <si>
    <t>年</t>
    <rPh sb="0" eb="1">
      <t>ネン</t>
    </rPh>
    <phoneticPr fontId="2"/>
  </si>
  <si>
    <t>　愛知県知事　殿</t>
    <rPh sb="1" eb="4">
      <t>アイチケン</t>
    </rPh>
    <rPh sb="4" eb="6">
      <t>チジ</t>
    </rPh>
    <rPh sb="7" eb="8">
      <t>ドノ</t>
    </rPh>
    <phoneticPr fontId="2"/>
  </si>
  <si>
    <t>例）株式会社愛知福祉事業会</t>
    <rPh sb="0" eb="1">
      <t>レイ</t>
    </rPh>
    <rPh sb="2" eb="6">
      <t>カブシキカイシャ</t>
    </rPh>
    <rPh sb="6" eb="8">
      <t>アイチ</t>
    </rPh>
    <rPh sb="8" eb="10">
      <t>フクシ</t>
    </rPh>
    <rPh sb="10" eb="12">
      <t>ジギョウ</t>
    </rPh>
    <rPh sb="12" eb="13">
      <t>カイ</t>
    </rPh>
    <phoneticPr fontId="2"/>
  </si>
  <si>
    <t>法人所在地</t>
    <rPh sb="0" eb="5">
      <t>ホウジンショザイチ</t>
    </rPh>
    <phoneticPr fontId="2"/>
  </si>
  <si>
    <t>法人本部の所在地を正確に記入してください。</t>
    <rPh sb="0" eb="2">
      <t>ホウジン</t>
    </rPh>
    <rPh sb="2" eb="4">
      <t>ホンブ</t>
    </rPh>
    <rPh sb="5" eb="8">
      <t>ショザイチ</t>
    </rPh>
    <rPh sb="9" eb="11">
      <t>セイカク</t>
    </rPh>
    <rPh sb="12" eb="14">
      <t>キニュウ</t>
    </rPh>
    <phoneticPr fontId="2"/>
  </si>
  <si>
    <t>例）愛知県津島市〇〇町〇丁目〇番地〇号〇〇ビル１０４号</t>
    <rPh sb="0" eb="1">
      <t>レイ</t>
    </rPh>
    <rPh sb="2" eb="5">
      <t>アイチケン</t>
    </rPh>
    <rPh sb="5" eb="8">
      <t>ツシマシ</t>
    </rPh>
    <rPh sb="10" eb="11">
      <t>マチ</t>
    </rPh>
    <rPh sb="12" eb="14">
      <t>チョウメ</t>
    </rPh>
    <rPh sb="15" eb="17">
      <t>バンチ</t>
    </rPh>
    <rPh sb="18" eb="19">
      <t>ゴウ</t>
    </rPh>
    <rPh sb="26" eb="27">
      <t>ゴウ</t>
    </rPh>
    <phoneticPr fontId="2"/>
  </si>
  <si>
    <t>代表者職名</t>
    <rPh sb="0" eb="3">
      <t>ダイヒョウシャ</t>
    </rPh>
    <rPh sb="3" eb="5">
      <t>ショクメイ</t>
    </rPh>
    <phoneticPr fontId="2"/>
  </si>
  <si>
    <t>法人の正式名称を記入してください。</t>
    <rPh sb="0" eb="2">
      <t>ホウジン</t>
    </rPh>
    <rPh sb="3" eb="7">
      <t>セイシキメイショウ</t>
    </rPh>
    <rPh sb="8" eb="10">
      <t>キニュウ</t>
    </rPh>
    <phoneticPr fontId="2"/>
  </si>
  <si>
    <t>氏　名</t>
    <rPh sb="0" eb="1">
      <t>シ</t>
    </rPh>
    <rPh sb="2" eb="3">
      <t>ナ</t>
    </rPh>
    <phoneticPr fontId="2"/>
  </si>
  <si>
    <t>申　請　者</t>
    <rPh sb="0" eb="1">
      <t>サル</t>
    </rPh>
    <rPh sb="2" eb="3">
      <t>ショウ</t>
    </rPh>
    <rPh sb="4" eb="5">
      <t>モノ</t>
    </rPh>
    <phoneticPr fontId="2"/>
  </si>
  <si>
    <t>例）山田　次郎</t>
    <rPh sb="0" eb="1">
      <t>レイ</t>
    </rPh>
    <rPh sb="2" eb="4">
      <t>ヤマダ</t>
    </rPh>
    <rPh sb="5" eb="7">
      <t>ジロウ</t>
    </rPh>
    <phoneticPr fontId="2"/>
  </si>
  <si>
    <t>例）052-954-7400</t>
    <rPh sb="0" eb="1">
      <t>レイ</t>
    </rPh>
    <phoneticPr fontId="2"/>
  </si>
  <si>
    <t>例）aichi-fukushijigyou-kai@yahoo.co.jp</t>
    <rPh sb="0" eb="1">
      <t>レイ</t>
    </rPh>
    <phoneticPr fontId="2"/>
  </si>
  <si>
    <t>事業所番号</t>
    <rPh sb="0" eb="3">
      <t>ジギョウショ</t>
    </rPh>
    <rPh sb="3" eb="5">
      <t>バンゴウ</t>
    </rPh>
    <phoneticPr fontId="2"/>
  </si>
  <si>
    <t>【メールアドレス】担当の方とやりとりが可能なメールアドレスを記入してしてください。</t>
    <rPh sb="9" eb="11">
      <t>タントウ</t>
    </rPh>
    <rPh sb="12" eb="13">
      <t>カタ</t>
    </rPh>
    <rPh sb="19" eb="21">
      <t>カノウ</t>
    </rPh>
    <rPh sb="30" eb="32">
      <t>キニュウ</t>
    </rPh>
    <phoneticPr fontId="2"/>
  </si>
  <si>
    <t>【電話番号】担当の方と連絡が取れる電話番号を記入してください。</t>
    <rPh sb="1" eb="3">
      <t>デンワ</t>
    </rPh>
    <rPh sb="3" eb="5">
      <t>バンゴウ</t>
    </rPh>
    <rPh sb="6" eb="8">
      <t>タントウ</t>
    </rPh>
    <rPh sb="9" eb="10">
      <t>カタ</t>
    </rPh>
    <rPh sb="11" eb="13">
      <t>レンラク</t>
    </rPh>
    <rPh sb="14" eb="15">
      <t>ト</t>
    </rPh>
    <rPh sb="17" eb="19">
      <t>デンワ</t>
    </rPh>
    <rPh sb="19" eb="21">
      <t>バンゴウ</t>
    </rPh>
    <rPh sb="22" eb="24">
      <t>キニュウ</t>
    </rPh>
    <phoneticPr fontId="2"/>
  </si>
  <si>
    <t>電話番号</t>
    <rPh sb="0" eb="1">
      <t>デン</t>
    </rPh>
    <rPh sb="1" eb="2">
      <t>ハナシ</t>
    </rPh>
    <rPh sb="2" eb="4">
      <t>バンゴウ</t>
    </rPh>
    <phoneticPr fontId="2"/>
  </si>
  <si>
    <t>【担当者の氏名】法人の担当者の氏名を記入してください</t>
    <rPh sb="1" eb="4">
      <t>タントウシャ</t>
    </rPh>
    <rPh sb="5" eb="7">
      <t>シメイ</t>
    </rPh>
    <rPh sb="8" eb="10">
      <t>ホウジン</t>
    </rPh>
    <rPh sb="11" eb="14">
      <t>タントウシャ</t>
    </rPh>
    <rPh sb="15" eb="17">
      <t>シメイ</t>
    </rPh>
    <rPh sb="18" eb="20">
      <t>キニュウ</t>
    </rPh>
    <phoneticPr fontId="2"/>
  </si>
  <si>
    <t>【代表者の氏名】法人代表者の氏名を正確に記入してください。（例）田中　太郎</t>
    <rPh sb="1" eb="4">
      <t>ダイヒョウシャ</t>
    </rPh>
    <rPh sb="5" eb="7">
      <t>シメイ</t>
    </rPh>
    <rPh sb="8" eb="10">
      <t>ホウジン</t>
    </rPh>
    <rPh sb="10" eb="13">
      <t>ダイヒョウシャ</t>
    </rPh>
    <rPh sb="14" eb="16">
      <t>シメイ</t>
    </rPh>
    <rPh sb="17" eb="19">
      <t>セイカク</t>
    </rPh>
    <rPh sb="20" eb="22">
      <t>キニュウ</t>
    </rPh>
    <rPh sb="30" eb="31">
      <t>レイ</t>
    </rPh>
    <rPh sb="32" eb="34">
      <t>タナカ</t>
    </rPh>
    <rPh sb="35" eb="37">
      <t>タロウ</t>
    </rPh>
    <phoneticPr fontId="2"/>
  </si>
  <si>
    <t>【代表者の職名】法人における役職名（（例）代表取締役、理事長等）を記入してください。</t>
    <rPh sb="1" eb="4">
      <t>ダイヒョウシャ</t>
    </rPh>
    <rPh sb="5" eb="7">
      <t>ショクメイ</t>
    </rPh>
    <rPh sb="8" eb="10">
      <t>ホウジン</t>
    </rPh>
    <rPh sb="14" eb="17">
      <t>ヤクショクメイ</t>
    </rPh>
    <rPh sb="19" eb="20">
      <t>レイ</t>
    </rPh>
    <rPh sb="21" eb="23">
      <t>ダイヒョウ</t>
    </rPh>
    <rPh sb="23" eb="26">
      <t>トリシマリヤク</t>
    </rPh>
    <rPh sb="27" eb="30">
      <t>リジチョウ</t>
    </rPh>
    <rPh sb="30" eb="31">
      <t>トウ</t>
    </rPh>
    <rPh sb="33" eb="35">
      <t>キニュウ</t>
    </rPh>
    <phoneticPr fontId="2"/>
  </si>
  <si>
    <t>事業所の名称</t>
    <rPh sb="0" eb="3">
      <t>ジギョウショ</t>
    </rPh>
    <rPh sb="4" eb="6">
      <t>メイショウ</t>
    </rPh>
    <phoneticPr fontId="2"/>
  </si>
  <si>
    <t>①</t>
    <phoneticPr fontId="2"/>
  </si>
  <si>
    <t>②</t>
    <phoneticPr fontId="2"/>
  </si>
  <si>
    <t>③</t>
    <phoneticPr fontId="2"/>
  </si>
  <si>
    <t>④</t>
    <phoneticPr fontId="2"/>
  </si>
  <si>
    <t>サービス</t>
  </si>
  <si>
    <t>テーブル</t>
  </si>
  <si>
    <t>実施事業
種　　別</t>
    <rPh sb="0" eb="2">
      <t>ジッシ</t>
    </rPh>
    <rPh sb="2" eb="4">
      <t>ジギョウ</t>
    </rPh>
    <rPh sb="5" eb="6">
      <t>シュ</t>
    </rPh>
    <rPh sb="8" eb="9">
      <t>ベツ</t>
    </rPh>
    <phoneticPr fontId="2"/>
  </si>
  <si>
    <t>①,②</t>
    <phoneticPr fontId="2"/>
  </si>
  <si>
    <t>①,③</t>
    <phoneticPr fontId="2"/>
  </si>
  <si>
    <t>⑤</t>
    <phoneticPr fontId="2"/>
  </si>
  <si>
    <t>サービス</t>
    <phoneticPr fontId="2"/>
  </si>
  <si>
    <r>
      <t>※</t>
    </r>
    <r>
      <rPr>
        <sz val="14"/>
        <color theme="1"/>
        <rFont val="ＭＳ ゴシック"/>
        <family val="3"/>
        <charset val="128"/>
      </rPr>
      <t>「実施事業種別」</t>
    </r>
    <r>
      <rPr>
        <sz val="14"/>
        <color theme="1"/>
        <rFont val="Yu Gothic"/>
        <family val="3"/>
        <charset val="128"/>
        <scheme val="minor"/>
      </rPr>
      <t>は以下から選択すること。</t>
    </r>
    <rPh sb="2" eb="4">
      <t>ジッシ</t>
    </rPh>
    <rPh sb="4" eb="6">
      <t>ジギョウ</t>
    </rPh>
    <rPh sb="6" eb="8">
      <t>シュベツ</t>
    </rPh>
    <rPh sb="10" eb="12">
      <t>イカ</t>
    </rPh>
    <rPh sb="14" eb="16">
      <t>センタク</t>
    </rPh>
    <phoneticPr fontId="2"/>
  </si>
  <si>
    <t>緊急雇用に係る費用</t>
    <rPh sb="0" eb="4">
      <t>キンキュウコヨウ</t>
    </rPh>
    <rPh sb="5" eb="6">
      <t>カカ</t>
    </rPh>
    <rPh sb="7" eb="9">
      <t>ヒヨウ</t>
    </rPh>
    <phoneticPr fontId="2"/>
  </si>
  <si>
    <t>割増賃金・手当</t>
    <rPh sb="0" eb="2">
      <t>ワリマシ</t>
    </rPh>
    <rPh sb="2" eb="4">
      <t>チンギン</t>
    </rPh>
    <rPh sb="5" eb="7">
      <t>テアテ</t>
    </rPh>
    <phoneticPr fontId="2"/>
  </si>
  <si>
    <t>職業紹介料</t>
    <rPh sb="0" eb="2">
      <t>ショクギョウ</t>
    </rPh>
    <rPh sb="2" eb="4">
      <t>ショウカイ</t>
    </rPh>
    <rPh sb="4" eb="5">
      <t>リョウ</t>
    </rPh>
    <phoneticPr fontId="2"/>
  </si>
  <si>
    <t>損害賠償保険の加入費用</t>
    <rPh sb="0" eb="6">
      <t>ソンガイバイショウホケン</t>
    </rPh>
    <rPh sb="7" eb="9">
      <t>カニュウ</t>
    </rPh>
    <rPh sb="9" eb="11">
      <t>ヒヨウ</t>
    </rPh>
    <phoneticPr fontId="2"/>
  </si>
  <si>
    <t>帰宅困難職員の宿泊費</t>
    <rPh sb="0" eb="6">
      <t>キタクコンナンショクイン</t>
    </rPh>
    <rPh sb="7" eb="10">
      <t>シュクハクヒ</t>
    </rPh>
    <phoneticPr fontId="2"/>
  </si>
  <si>
    <t>連携機関との連携に係る旅費</t>
    <rPh sb="0" eb="4">
      <t>レンケイキカン</t>
    </rPh>
    <rPh sb="6" eb="8">
      <t>レンケイ</t>
    </rPh>
    <rPh sb="9" eb="10">
      <t>カカ</t>
    </rPh>
    <rPh sb="11" eb="13">
      <t>リョヒ</t>
    </rPh>
    <phoneticPr fontId="2"/>
  </si>
  <si>
    <t>施設・事業所の消毒・清掃費用</t>
    <rPh sb="0" eb="2">
      <t>シセツ</t>
    </rPh>
    <rPh sb="3" eb="6">
      <t>ジギョウショ</t>
    </rPh>
    <rPh sb="7" eb="9">
      <t>ショウドク</t>
    </rPh>
    <rPh sb="10" eb="14">
      <t>セイソウヒヨウ</t>
    </rPh>
    <phoneticPr fontId="2"/>
  </si>
  <si>
    <t>感染症廃棄物の処理費用</t>
    <rPh sb="0" eb="3">
      <t>カンセンショウ</t>
    </rPh>
    <rPh sb="3" eb="6">
      <t>ハイキブツ</t>
    </rPh>
    <rPh sb="7" eb="11">
      <t>ショリヒヨウ</t>
    </rPh>
    <phoneticPr fontId="2"/>
  </si>
  <si>
    <t>感染者又は濃厚接触者への対応に伴い在庫不足が見込まれる衛生・防護用品の購入費用</t>
    <rPh sb="0" eb="3">
      <t>カンセンシャ</t>
    </rPh>
    <rPh sb="3" eb="4">
      <t>マタ</t>
    </rPh>
    <rPh sb="5" eb="10">
      <t>ノウコウセッショクシャ</t>
    </rPh>
    <rPh sb="12" eb="14">
      <t>タイオウ</t>
    </rPh>
    <rPh sb="15" eb="16">
      <t>トモナ</t>
    </rPh>
    <rPh sb="17" eb="19">
      <t>ザイコ</t>
    </rPh>
    <rPh sb="19" eb="21">
      <t>ブソク</t>
    </rPh>
    <rPh sb="22" eb="24">
      <t>ミコ</t>
    </rPh>
    <rPh sb="27" eb="29">
      <t>エイセイ</t>
    </rPh>
    <rPh sb="30" eb="34">
      <t>ボウゴヨウヒン</t>
    </rPh>
    <rPh sb="35" eb="37">
      <t>コウニュウ</t>
    </rPh>
    <rPh sb="37" eb="39">
      <t>ヒヨウ</t>
    </rPh>
    <phoneticPr fontId="2"/>
  </si>
  <si>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</si>
  <si>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</si>
  <si>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</si>
  <si>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</si>
  <si>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</si>
  <si>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</si>
  <si>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</si>
  <si>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</si>
  <si>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</si>
  <si>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</si>
  <si>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職業紹介料</t>
    <rPh sb="0" eb="2">
      <t>ショクギョウ</t>
    </rPh>
    <rPh sb="2" eb="5">
      <t>ショウカイリョウ</t>
    </rPh>
    <phoneticPr fontId="2"/>
  </si>
  <si>
    <t>代替場所の確保費用（使用料）</t>
    <rPh sb="0" eb="4">
      <t>ダイタイバショ</t>
    </rPh>
    <rPh sb="5" eb="9">
      <t>カクホヒヨウ</t>
    </rPh>
    <rPh sb="10" eb="13">
      <t>シヨウリョウ</t>
    </rPh>
    <phoneticPr fontId="2"/>
  </si>
  <si>
    <t>代替場所や利用者宅への旅費</t>
    <rPh sb="0" eb="4">
      <t>ダイタイバショ</t>
    </rPh>
    <rPh sb="5" eb="8">
      <t>リヨウシャ</t>
    </rPh>
    <rPh sb="8" eb="9">
      <t>タク</t>
    </rPh>
    <rPh sb="11" eb="13">
      <t>リョヒ</t>
    </rPh>
    <phoneticPr fontId="2"/>
  </si>
  <si>
    <t>通所できない利用者の安否確認のためのタブレットのリース費用（通信費用は除く）</t>
    <rPh sb="0" eb="2">
      <t>ツウショ</t>
    </rPh>
    <rPh sb="6" eb="9">
      <t>リヨウシャ</t>
    </rPh>
    <rPh sb="10" eb="14">
      <t>アンピカクニン</t>
    </rPh>
    <rPh sb="27" eb="29">
      <t>ヒヨウ</t>
    </rPh>
    <rPh sb="30" eb="34">
      <t>ツウシンヒヨウ</t>
    </rPh>
    <rPh sb="35" eb="36">
      <t>ノゾ</t>
    </rPh>
    <phoneticPr fontId="2"/>
  </si>
  <si>
    <t>用途</t>
    <rPh sb="0" eb="2">
      <t>ヨウト</t>
    </rPh>
    <phoneticPr fontId="2"/>
  </si>
  <si>
    <t>代替サービス提供</t>
    <rPh sb="0" eb="2">
      <t>ダイタイ</t>
    </rPh>
    <rPh sb="6" eb="8">
      <t>テイキョウ</t>
    </rPh>
    <phoneticPr fontId="2"/>
  </si>
  <si>
    <t>居宅サービス切替</t>
    <rPh sb="0" eb="2">
      <t>キョタク</t>
    </rPh>
    <rPh sb="6" eb="8">
      <t>キリカエ</t>
    </rPh>
    <phoneticPr fontId="2"/>
  </si>
  <si>
    <t>金額（円）</t>
    <rPh sb="0" eb="2">
      <t>キンガク</t>
    </rPh>
    <rPh sb="3" eb="4">
      <t>エン</t>
    </rPh>
    <phoneticPr fontId="2"/>
  </si>
  <si>
    <t>〇支出内訳</t>
    <rPh sb="1" eb="3">
      <t>シシュツ</t>
    </rPh>
    <rPh sb="3" eb="5">
      <t>ウチワケ</t>
    </rPh>
    <phoneticPr fontId="2"/>
  </si>
  <si>
    <t>・【代替サービス提供】：事業所と別の場所でサービス提供を継続した際に要した経費</t>
    <rPh sb="2" eb="4">
      <t>ダイタイ</t>
    </rPh>
    <rPh sb="8" eb="10">
      <t>テイキョウ</t>
    </rPh>
    <rPh sb="12" eb="15">
      <t>ジギョウショ</t>
    </rPh>
    <rPh sb="16" eb="17">
      <t>ベツ</t>
    </rPh>
    <rPh sb="18" eb="20">
      <t>バショ</t>
    </rPh>
    <rPh sb="25" eb="27">
      <t>テイキョウ</t>
    </rPh>
    <rPh sb="28" eb="30">
      <t>ケイゾク</t>
    </rPh>
    <rPh sb="32" eb="33">
      <t>サイ</t>
    </rPh>
    <rPh sb="34" eb="35">
      <t>ヨウ</t>
    </rPh>
    <rPh sb="37" eb="39">
      <t>ケイヒ</t>
    </rPh>
    <phoneticPr fontId="2"/>
  </si>
  <si>
    <t>・【居宅サービス切替】：居宅で生活している利用者に対してのサービス提供に切り替えた際に要した経費</t>
    <rPh sb="2" eb="4">
      <t>キョタク</t>
    </rPh>
    <rPh sb="8" eb="10">
      <t>キリカエ</t>
    </rPh>
    <rPh sb="33" eb="35">
      <t>テイキョウ</t>
    </rPh>
    <rPh sb="36" eb="37">
      <t>キ</t>
    </rPh>
    <rPh sb="38" eb="39">
      <t>カ</t>
    </rPh>
    <rPh sb="41" eb="42">
      <t>サイ</t>
    </rPh>
    <rPh sb="43" eb="44">
      <t>ヨウ</t>
    </rPh>
    <rPh sb="46" eb="48">
      <t>ケイヒ</t>
    </rPh>
    <phoneticPr fontId="2"/>
  </si>
  <si>
    <t>以下の区分に基づき、所要の額及び内容を区分毎に設けてある欄に記入すること。</t>
    <rPh sb="0" eb="2">
      <t>イカ</t>
    </rPh>
    <rPh sb="3" eb="5">
      <t>クブン</t>
    </rPh>
    <rPh sb="6" eb="7">
      <t>モト</t>
    </rPh>
    <rPh sb="10" eb="12">
      <t>ショヨウ</t>
    </rPh>
    <rPh sb="13" eb="14">
      <t>ガク</t>
    </rPh>
    <rPh sb="14" eb="15">
      <t>オヨ</t>
    </rPh>
    <rPh sb="16" eb="18">
      <t>ナイヨウ</t>
    </rPh>
    <rPh sb="19" eb="21">
      <t>クブン</t>
    </rPh>
    <rPh sb="21" eb="22">
      <t>ゴト</t>
    </rPh>
    <rPh sb="23" eb="24">
      <t>モウ</t>
    </rPh>
    <rPh sb="28" eb="29">
      <t>ラン</t>
    </rPh>
    <rPh sb="30" eb="32">
      <t>キニュウ</t>
    </rPh>
    <phoneticPr fontId="2"/>
  </si>
  <si>
    <t>内容・積算</t>
    <rPh sb="0" eb="2">
      <t>ナイヨウ</t>
    </rPh>
    <rPh sb="3" eb="5">
      <t>セキサン</t>
    </rPh>
    <phoneticPr fontId="2"/>
  </si>
  <si>
    <t>添付必須</t>
    <rPh sb="0" eb="2">
      <t>テンプ</t>
    </rPh>
    <rPh sb="2" eb="4">
      <t>ヒッス</t>
    </rPh>
    <phoneticPr fontId="2"/>
  </si>
  <si>
    <t>理由書</t>
    <rPh sb="0" eb="3">
      <t>リユウショ</t>
    </rPh>
    <phoneticPr fontId="2"/>
  </si>
  <si>
    <t>－</t>
    <phoneticPr fontId="2"/>
  </si>
  <si>
    <t>記号</t>
    <rPh sb="0" eb="2">
      <t>キゴウ</t>
    </rPh>
    <phoneticPr fontId="2"/>
  </si>
  <si>
    <t>摘　要</t>
    <rPh sb="0" eb="1">
      <t>テキ</t>
    </rPh>
    <rPh sb="2" eb="3">
      <t>ヨウ</t>
    </rPh>
    <phoneticPr fontId="2"/>
  </si>
  <si>
    <t>計</t>
    <rPh sb="0" eb="1">
      <t>ケイ</t>
    </rPh>
    <phoneticPr fontId="2"/>
  </si>
  <si>
    <t>【記載例】内容・積算</t>
    <rPh sb="1" eb="4">
      <t>キサイレイ</t>
    </rPh>
    <rPh sb="5" eb="7">
      <t>ナイヨウ</t>
    </rPh>
    <rPh sb="8" eb="10">
      <t>セキサン</t>
    </rPh>
    <phoneticPr fontId="2"/>
  </si>
  <si>
    <t>感染利用者発生への対応。職員３名、計60時間分の時間外手当。</t>
    <rPh sb="0" eb="5">
      <t>カンセンリヨウシャ</t>
    </rPh>
    <rPh sb="5" eb="7">
      <t>ハッセイ</t>
    </rPh>
    <rPh sb="9" eb="11">
      <t>タイオウ</t>
    </rPh>
    <rPh sb="12" eb="14">
      <t>ショクイン</t>
    </rPh>
    <rPh sb="15" eb="16">
      <t>メイ</t>
    </rPh>
    <rPh sb="17" eb="18">
      <t>ケイ</t>
    </rPh>
    <rPh sb="20" eb="23">
      <t>ジカンブン</t>
    </rPh>
    <rPh sb="24" eb="27">
      <t>ジカンガイ</t>
    </rPh>
    <rPh sb="27" eb="29">
      <t>テアテ</t>
    </rPh>
    <phoneticPr fontId="2"/>
  </si>
  <si>
    <t>家族陽性者と濃厚接触の利用者と接触した利用者、職員40人分（9/14実施分）</t>
    <rPh sb="0" eb="2">
      <t>カゾク</t>
    </rPh>
    <rPh sb="2" eb="4">
      <t>ヨウセイ</t>
    </rPh>
    <rPh sb="4" eb="5">
      <t>シャ</t>
    </rPh>
    <rPh sb="6" eb="10">
      <t>ノウコウセッショク</t>
    </rPh>
    <rPh sb="11" eb="14">
      <t>リヨウシャ</t>
    </rPh>
    <rPh sb="15" eb="17">
      <t>セッショク</t>
    </rPh>
    <rPh sb="19" eb="22">
      <t>リヨウシャ</t>
    </rPh>
    <rPh sb="23" eb="25">
      <t>ショクイン</t>
    </rPh>
    <rPh sb="27" eb="28">
      <t>ニン</t>
    </rPh>
    <rPh sb="28" eb="29">
      <t>ブン</t>
    </rPh>
    <rPh sb="34" eb="36">
      <t>ジッシ</t>
    </rPh>
    <rPh sb="36" eb="37">
      <t>ブン</t>
    </rPh>
    <phoneticPr fontId="2"/>
  </si>
  <si>
    <t>陽性者に接する際に使用の防護服等の廃棄料</t>
    <rPh sb="0" eb="3">
      <t>ヨウセイシャ</t>
    </rPh>
    <rPh sb="4" eb="5">
      <t>セッ</t>
    </rPh>
    <rPh sb="7" eb="8">
      <t>サイ</t>
    </rPh>
    <rPh sb="9" eb="11">
      <t>シヨウ</t>
    </rPh>
    <rPh sb="12" eb="15">
      <t>ボウゴフク</t>
    </rPh>
    <rPh sb="15" eb="16">
      <t>トウ</t>
    </rPh>
    <rPh sb="17" eb="19">
      <t>ハイキ</t>
    </rPh>
    <rPh sb="19" eb="20">
      <t>リョウ</t>
    </rPh>
    <phoneticPr fontId="2"/>
  </si>
  <si>
    <t>緊急購入のマスク（50枚＊5箱）、防護服100着、手指消毒液10本</t>
    <rPh sb="0" eb="2">
      <t>キンキュウ</t>
    </rPh>
    <rPh sb="2" eb="4">
      <t>コウニュウ</t>
    </rPh>
    <rPh sb="11" eb="12">
      <t>マイ</t>
    </rPh>
    <rPh sb="14" eb="15">
      <t>ハコ</t>
    </rPh>
    <rPh sb="17" eb="20">
      <t>ボウゴフク</t>
    </rPh>
    <rPh sb="23" eb="24">
      <t>チャク</t>
    </rPh>
    <rPh sb="25" eb="27">
      <t>テユビ</t>
    </rPh>
    <rPh sb="27" eb="29">
      <t>ショウドク</t>
    </rPh>
    <rPh sb="29" eb="30">
      <t>エキ</t>
    </rPh>
    <rPh sb="32" eb="33">
      <t>ホン</t>
    </rPh>
    <phoneticPr fontId="2"/>
  </si>
  <si>
    <t>代替場所でのサービス提供期間</t>
    <rPh sb="0" eb="2">
      <t>ダイタイ</t>
    </rPh>
    <rPh sb="2" eb="4">
      <t>バショ</t>
    </rPh>
    <rPh sb="10" eb="12">
      <t>テイキョウ</t>
    </rPh>
    <rPh sb="12" eb="14">
      <t>キカン</t>
    </rPh>
    <phoneticPr fontId="2"/>
  </si>
  <si>
    <t>代替サービスの提供場所（施設・建物名）</t>
    <rPh sb="0" eb="2">
      <t>ダイタイ</t>
    </rPh>
    <rPh sb="7" eb="9">
      <t>テイキョウ</t>
    </rPh>
    <rPh sb="9" eb="11">
      <t>バショ</t>
    </rPh>
    <rPh sb="12" eb="14">
      <t>シセツ</t>
    </rPh>
    <rPh sb="15" eb="18">
      <t>タテモノメイ</t>
    </rPh>
    <phoneticPr fontId="2"/>
  </si>
  <si>
    <t>代替サービスの提供場所（住所）</t>
    <rPh sb="0" eb="2">
      <t>ダイタイ</t>
    </rPh>
    <rPh sb="7" eb="9">
      <t>テイキョウ</t>
    </rPh>
    <rPh sb="9" eb="11">
      <t>バショ</t>
    </rPh>
    <rPh sb="12" eb="14">
      <t>ジュウショ</t>
    </rPh>
    <phoneticPr fontId="2"/>
  </si>
  <si>
    <t>～</t>
    <phoneticPr fontId="2"/>
  </si>
  <si>
    <t>(開始)</t>
    <rPh sb="1" eb="3">
      <t>カイシ</t>
    </rPh>
    <phoneticPr fontId="2"/>
  </si>
  <si>
    <t>(終了)</t>
    <rPh sb="1" eb="3">
      <t>シュウリョウ</t>
    </rPh>
    <phoneticPr fontId="2"/>
  </si>
  <si>
    <t>代替サービス実施要員。２名＊時給1,000円＊8時間＊40日。社会保険等を含む。</t>
    <rPh sb="0" eb="2">
      <t>ダイタイ</t>
    </rPh>
    <rPh sb="6" eb="8">
      <t>ジッシ</t>
    </rPh>
    <rPh sb="8" eb="10">
      <t>ヨウイン</t>
    </rPh>
    <rPh sb="12" eb="13">
      <t>メイ</t>
    </rPh>
    <rPh sb="14" eb="16">
      <t>ジキュウ</t>
    </rPh>
    <rPh sb="21" eb="22">
      <t>エン</t>
    </rPh>
    <rPh sb="24" eb="26">
      <t>ジカン</t>
    </rPh>
    <rPh sb="29" eb="30">
      <t>ニチ</t>
    </rPh>
    <rPh sb="31" eb="35">
      <t>シャカイホケン</t>
    </rPh>
    <rPh sb="35" eb="36">
      <t>トウ</t>
    </rPh>
    <rPh sb="37" eb="38">
      <t>フク</t>
    </rPh>
    <phoneticPr fontId="2"/>
  </si>
  <si>
    <t>代替場所確保及びその他調整。職員３名、計20時間分の時間外手当。</t>
    <rPh sb="0" eb="2">
      <t>ダイタイ</t>
    </rPh>
    <rPh sb="2" eb="4">
      <t>バショ</t>
    </rPh>
    <rPh sb="4" eb="6">
      <t>カクホ</t>
    </rPh>
    <rPh sb="6" eb="7">
      <t>オヨ</t>
    </rPh>
    <rPh sb="10" eb="11">
      <t>タ</t>
    </rPh>
    <rPh sb="11" eb="13">
      <t>チョウセイ</t>
    </rPh>
    <phoneticPr fontId="2"/>
  </si>
  <si>
    <t>代替サービス要員の通勤旅費、代替サービス場所と利用者宅との送迎に係る燃料費。</t>
    <rPh sb="0" eb="2">
      <t>ダイタイ</t>
    </rPh>
    <rPh sb="6" eb="8">
      <t>ヨウイン</t>
    </rPh>
    <rPh sb="9" eb="11">
      <t>ツウキン</t>
    </rPh>
    <rPh sb="11" eb="13">
      <t>リョヒ</t>
    </rPh>
    <rPh sb="14" eb="16">
      <t>ダイタイ</t>
    </rPh>
    <rPh sb="20" eb="22">
      <t>バショ</t>
    </rPh>
    <rPh sb="23" eb="26">
      <t>リヨウシャ</t>
    </rPh>
    <rPh sb="26" eb="27">
      <t>タク</t>
    </rPh>
    <rPh sb="29" eb="31">
      <t>ソウゲイ</t>
    </rPh>
    <rPh sb="32" eb="33">
      <t>カカ</t>
    </rPh>
    <rPh sb="34" eb="37">
      <t>ネンリョウヒ</t>
    </rPh>
    <phoneticPr fontId="2"/>
  </si>
  <si>
    <t>居宅サービス切替でのサービス提供期間</t>
    <rPh sb="0" eb="2">
      <t>キョタク</t>
    </rPh>
    <rPh sb="6" eb="8">
      <t>キリカエ</t>
    </rPh>
    <rPh sb="14" eb="16">
      <t>テイキョウ</t>
    </rPh>
    <rPh sb="16" eb="18">
      <t>キカン</t>
    </rPh>
    <phoneticPr fontId="2"/>
  </si>
  <si>
    <t>居宅訪問先との調整。職員３名、計20時間分の時間外手当。</t>
    <rPh sb="0" eb="2">
      <t>キョタク</t>
    </rPh>
    <rPh sb="2" eb="4">
      <t>ホウモン</t>
    </rPh>
    <rPh sb="4" eb="5">
      <t>サキ</t>
    </rPh>
    <rPh sb="7" eb="9">
      <t>チョウセイ</t>
    </rPh>
    <phoneticPr fontId="2"/>
  </si>
  <si>
    <t>〇　補助対象事業所及び実施事業</t>
    <rPh sb="2" eb="6">
      <t>ホジョタイショウ</t>
    </rPh>
    <rPh sb="6" eb="9">
      <t>ジギョウショ</t>
    </rPh>
    <rPh sb="9" eb="10">
      <t>オヨ</t>
    </rPh>
    <rPh sb="11" eb="13">
      <t>ジッシ</t>
    </rPh>
    <rPh sb="13" eb="15">
      <t>ジギョウ</t>
    </rPh>
    <phoneticPr fontId="2"/>
  </si>
  <si>
    <t>〇　実施事業毎の補助対象経費等内訳</t>
    <rPh sb="2" eb="4">
      <t>ジッシ</t>
    </rPh>
    <rPh sb="4" eb="6">
      <t>ジギョウ</t>
    </rPh>
    <rPh sb="6" eb="7">
      <t>ゴト</t>
    </rPh>
    <rPh sb="8" eb="12">
      <t>ホジョタイショウ</t>
    </rPh>
    <rPh sb="12" eb="14">
      <t>ケイヒ</t>
    </rPh>
    <rPh sb="14" eb="15">
      <t>トウ</t>
    </rPh>
    <rPh sb="15" eb="17">
      <t>ウチワケ</t>
    </rPh>
    <phoneticPr fontId="2"/>
  </si>
  <si>
    <t>対象経費</t>
    <rPh sb="0" eb="2">
      <t>タイショウ</t>
    </rPh>
    <rPh sb="2" eb="4">
      <t>ケイヒ</t>
    </rPh>
    <phoneticPr fontId="2"/>
  </si>
  <si>
    <t>基準単価</t>
    <rPh sb="0" eb="4">
      <t>キジュンタンカ</t>
    </rPh>
    <phoneticPr fontId="2"/>
  </si>
  <si>
    <t>申請額</t>
    <rPh sb="0" eb="3">
      <t>シンセイガク</t>
    </rPh>
    <phoneticPr fontId="2"/>
  </si>
  <si>
    <t>事業実施区分</t>
    <rPh sb="0" eb="4">
      <t>ジギョウジッシ</t>
    </rPh>
    <rPh sb="4" eb="6">
      <t>クブン</t>
    </rPh>
    <phoneticPr fontId="2"/>
  </si>
  <si>
    <t>小計</t>
    <rPh sb="0" eb="2">
      <t>ショウケイ</t>
    </rPh>
    <phoneticPr fontId="2"/>
  </si>
  <si>
    <t>交付申請額</t>
    <rPh sb="0" eb="2">
      <t>コウフ</t>
    </rPh>
    <rPh sb="2" eb="5">
      <t>シンセイガク</t>
    </rPh>
    <phoneticPr fontId="2"/>
  </si>
  <si>
    <t>金融機関コード</t>
    <rPh sb="0" eb="2">
      <t>キンユウ</t>
    </rPh>
    <rPh sb="2" eb="4">
      <t>キカン</t>
    </rPh>
    <phoneticPr fontId="15"/>
  </si>
  <si>
    <t>支店番号</t>
    <rPh sb="0" eb="2">
      <t>シテン</t>
    </rPh>
    <rPh sb="2" eb="4">
      <t>バンゴウ</t>
    </rPh>
    <phoneticPr fontId="15"/>
  </si>
  <si>
    <t>金融機関名</t>
    <rPh sb="0" eb="2">
      <t>キンユウ</t>
    </rPh>
    <rPh sb="2" eb="4">
      <t>キカン</t>
    </rPh>
    <rPh sb="4" eb="5">
      <t>メイ</t>
    </rPh>
    <phoneticPr fontId="15"/>
  </si>
  <si>
    <t>店　名</t>
    <rPh sb="0" eb="1">
      <t>ミセ</t>
    </rPh>
    <rPh sb="2" eb="3">
      <t>ナ</t>
    </rPh>
    <phoneticPr fontId="15"/>
  </si>
  <si>
    <t>※お手数ですが、本県のシステムの都合上、ゆうちょ銀行以外の銀行でお願いします。</t>
    <rPh sb="2" eb="4">
      <t>テスウ</t>
    </rPh>
    <rPh sb="8" eb="10">
      <t>ホンケン</t>
    </rPh>
    <rPh sb="16" eb="19">
      <t>ツゴウジョウ</t>
    </rPh>
    <rPh sb="24" eb="26">
      <t>ギンコウ</t>
    </rPh>
    <rPh sb="26" eb="28">
      <t>イガイ</t>
    </rPh>
    <rPh sb="29" eb="31">
      <t>ギンコウ</t>
    </rPh>
    <rPh sb="33" eb="34">
      <t>ネガ</t>
    </rPh>
    <phoneticPr fontId="15"/>
  </si>
  <si>
    <t>預金種類</t>
    <rPh sb="0" eb="2">
      <t>ヨキン</t>
    </rPh>
    <rPh sb="2" eb="4">
      <t>シュルイ</t>
    </rPh>
    <phoneticPr fontId="15"/>
  </si>
  <si>
    <t>１．普通　２．当座　（数字を記入してください。）</t>
    <rPh sb="7" eb="9">
      <t>トウザ</t>
    </rPh>
    <rPh sb="11" eb="13">
      <t>スウジ</t>
    </rPh>
    <rPh sb="14" eb="16">
      <t>キニュウ</t>
    </rPh>
    <phoneticPr fontId="15"/>
  </si>
  <si>
    <t>口座番号</t>
    <rPh sb="0" eb="2">
      <t>コウザ</t>
    </rPh>
    <rPh sb="2" eb="4">
      <t>バンゴウ</t>
    </rPh>
    <phoneticPr fontId="15"/>
  </si>
  <si>
    <t>振込先情報</t>
    <rPh sb="0" eb="3">
      <t>フリコミサキ</t>
    </rPh>
    <rPh sb="3" eb="5">
      <t>ジョウホウ</t>
    </rPh>
    <phoneticPr fontId="2"/>
  </si>
  <si>
    <t>(ﾌﾘｶﾞﾅ)</t>
    <phoneticPr fontId="2"/>
  </si>
  <si>
    <t>口座名義人</t>
    <rPh sb="0" eb="2">
      <t>コウザ</t>
    </rPh>
    <rPh sb="2" eb="5">
      <t>メイギニン</t>
    </rPh>
    <phoneticPr fontId="2"/>
  </si>
  <si>
    <t>用途</t>
    <phoneticPr fontId="2"/>
  </si>
  <si>
    <t>選択できません（次頁【居宅サービス切替】へ）</t>
    <rPh sb="0" eb="2">
      <t>センタク</t>
    </rPh>
    <rPh sb="8" eb="10">
      <t>ツギページ</t>
    </rPh>
    <rPh sb="11" eb="13">
      <t>キョタク</t>
    </rPh>
    <rPh sb="17" eb="19">
      <t>キリカエ</t>
    </rPh>
    <phoneticPr fontId="2"/>
  </si>
  <si>
    <t>月</t>
    <rPh sb="0" eb="1">
      <t>ツキ</t>
    </rPh>
    <phoneticPr fontId="2"/>
  </si>
  <si>
    <t>申請者</t>
    <rPh sb="0" eb="3">
      <t>シンセイシャ</t>
    </rPh>
    <phoneticPr fontId="2"/>
  </si>
  <si>
    <t>所在地</t>
    <rPh sb="0" eb="3">
      <t>ショザイチ</t>
    </rPh>
    <phoneticPr fontId="2"/>
  </si>
  <si>
    <t>代表職名</t>
    <rPh sb="0" eb="2">
      <t>ダイヒョウ</t>
    </rPh>
    <rPh sb="2" eb="4">
      <t>ショクメイ</t>
    </rPh>
    <phoneticPr fontId="2"/>
  </si>
  <si>
    <t>氏名</t>
    <rPh sb="0" eb="2">
      <t>シメイ</t>
    </rPh>
    <phoneticPr fontId="2"/>
  </si>
  <si>
    <t>担当氏名</t>
    <rPh sb="0" eb="4">
      <t>タントウシメイ</t>
    </rPh>
    <phoneticPr fontId="2"/>
  </si>
  <si>
    <t>電話番号</t>
    <rPh sb="0" eb="2">
      <t>デンワ</t>
    </rPh>
    <rPh sb="2" eb="4">
      <t>バンゴウ</t>
    </rPh>
    <phoneticPr fontId="2"/>
  </si>
  <si>
    <t>メルアド</t>
    <phoneticPr fontId="2"/>
  </si>
  <si>
    <t>金融機関コード</t>
    <rPh sb="0" eb="2">
      <t>キンユウ</t>
    </rPh>
    <rPh sb="2" eb="4">
      <t>キカン</t>
    </rPh>
    <phoneticPr fontId="2"/>
  </si>
  <si>
    <t>支店番号</t>
    <rPh sb="0" eb="4">
      <t>シテンバンゴウ</t>
    </rPh>
    <phoneticPr fontId="2"/>
  </si>
  <si>
    <t>金融機関名</t>
    <rPh sb="0" eb="2">
      <t>キンユウ</t>
    </rPh>
    <rPh sb="2" eb="5">
      <t>キカンメイ</t>
    </rPh>
    <phoneticPr fontId="2"/>
  </si>
  <si>
    <t>店名</t>
    <rPh sb="0" eb="2">
      <t>テンメイ</t>
    </rPh>
    <phoneticPr fontId="2"/>
  </si>
  <si>
    <t>預金種類</t>
    <rPh sb="0" eb="4">
      <t>ヨキンシュルイ</t>
    </rPh>
    <phoneticPr fontId="2"/>
  </si>
  <si>
    <t>口座番号</t>
    <rPh sb="0" eb="4">
      <t>コウザバンゴウ</t>
    </rPh>
    <phoneticPr fontId="2"/>
  </si>
  <si>
    <t>（フリガナ）</t>
    <phoneticPr fontId="2"/>
  </si>
  <si>
    <t>実施事業種別</t>
    <rPh sb="0" eb="2">
      <t>ジッシ</t>
    </rPh>
    <rPh sb="2" eb="4">
      <t>ジギョウ</t>
    </rPh>
    <rPh sb="4" eb="6">
      <t>シュベツ</t>
    </rPh>
    <phoneticPr fontId="2"/>
  </si>
  <si>
    <t>積算以外の項目記入の有無</t>
    <rPh sb="0" eb="2">
      <t>セキサン</t>
    </rPh>
    <rPh sb="2" eb="4">
      <t>イガイ</t>
    </rPh>
    <rPh sb="5" eb="7">
      <t>コウモク</t>
    </rPh>
    <rPh sb="7" eb="9">
      <t>キニュウ</t>
    </rPh>
    <rPh sb="10" eb="12">
      <t>ウム</t>
    </rPh>
    <phoneticPr fontId="2"/>
  </si>
  <si>
    <t>愛知県知事　殿</t>
    <rPh sb="0" eb="3">
      <t>アイチケン</t>
    </rPh>
    <rPh sb="3" eb="5">
      <t>チジ</t>
    </rPh>
    <rPh sb="6" eb="7">
      <t>ドノ</t>
    </rPh>
    <phoneticPr fontId="2"/>
  </si>
  <si>
    <t>〇　事業所の所在地を所管する保健所名、担当課名、連絡先</t>
    <rPh sb="2" eb="5">
      <t>ジギョウショ</t>
    </rPh>
    <rPh sb="6" eb="9">
      <t>ショザイチ</t>
    </rPh>
    <rPh sb="10" eb="12">
      <t>ショカン</t>
    </rPh>
    <rPh sb="14" eb="17">
      <t>ホケンジョ</t>
    </rPh>
    <rPh sb="17" eb="18">
      <t>メイ</t>
    </rPh>
    <rPh sb="19" eb="22">
      <t>タントウカ</t>
    </rPh>
    <rPh sb="22" eb="23">
      <t>メイ</t>
    </rPh>
    <rPh sb="24" eb="27">
      <t>レンラクサキ</t>
    </rPh>
    <phoneticPr fontId="2"/>
  </si>
  <si>
    <t>保健所名</t>
    <rPh sb="0" eb="4">
      <t>ホケンジョメイ</t>
    </rPh>
    <phoneticPr fontId="2"/>
  </si>
  <si>
    <t>担当課名</t>
    <rPh sb="0" eb="3">
      <t>タントウカ</t>
    </rPh>
    <rPh sb="3" eb="4">
      <t>メイ</t>
    </rPh>
    <phoneticPr fontId="2"/>
  </si>
  <si>
    <t>連絡先
（電話番号）</t>
    <rPh sb="0" eb="3">
      <t>レンラクサキ</t>
    </rPh>
    <rPh sb="5" eb="7">
      <t>デンワ</t>
    </rPh>
    <rPh sb="7" eb="9">
      <t>バンゴウ</t>
    </rPh>
    <phoneticPr fontId="2"/>
  </si>
  <si>
    <t>サービス種別</t>
    <rPh sb="4" eb="6">
      <t>シュベツ</t>
    </rPh>
    <phoneticPr fontId="2"/>
  </si>
  <si>
    <t>関係種別</t>
    <rPh sb="0" eb="2">
      <t>カンケイ</t>
    </rPh>
    <rPh sb="2" eb="4">
      <t>シュベツ</t>
    </rPh>
    <phoneticPr fontId="2"/>
  </si>
  <si>
    <t>職員</t>
    <rPh sb="0" eb="2">
      <t>ショクイン</t>
    </rPh>
    <phoneticPr fontId="2"/>
  </si>
  <si>
    <t>利用者</t>
    <rPh sb="0" eb="3">
      <t>リヨウシャ</t>
    </rPh>
    <phoneticPr fontId="2"/>
  </si>
  <si>
    <t>検査対象者氏名</t>
    <rPh sb="0" eb="2">
      <t>ケンサ</t>
    </rPh>
    <rPh sb="2" eb="5">
      <t>タイショウシャ</t>
    </rPh>
    <rPh sb="5" eb="7">
      <t>シメイ</t>
    </rPh>
    <phoneticPr fontId="2"/>
  </si>
  <si>
    <t>③</t>
  </si>
  <si>
    <t>担当者</t>
    <rPh sb="0" eb="3">
      <t>タントウシャ</t>
    </rPh>
    <phoneticPr fontId="2"/>
  </si>
  <si>
    <t>原因発生日</t>
    <rPh sb="0" eb="2">
      <t>ゲンイン</t>
    </rPh>
    <rPh sb="2" eb="5">
      <t>ハッセイビ</t>
    </rPh>
    <phoneticPr fontId="2"/>
  </si>
  <si>
    <t>対象外とされた理由</t>
    <rPh sb="0" eb="3">
      <t>タイショウガイ</t>
    </rPh>
    <rPh sb="7" eb="9">
      <t>リユウ</t>
    </rPh>
    <phoneticPr fontId="2"/>
  </si>
  <si>
    <t>所要額</t>
    <rPh sb="0" eb="3">
      <t>ショヨウガク</t>
    </rPh>
    <phoneticPr fontId="2"/>
  </si>
  <si>
    <t>補助対象額</t>
    <rPh sb="0" eb="5">
      <t>ホジョタイショウガク</t>
    </rPh>
    <phoneticPr fontId="2"/>
  </si>
  <si>
    <t>経緯・理由</t>
    <rPh sb="0" eb="2">
      <t>ケイイ</t>
    </rPh>
    <rPh sb="3" eb="5">
      <t>リユウ</t>
    </rPh>
    <phoneticPr fontId="2"/>
  </si>
  <si>
    <t>番号</t>
    <rPh sb="0" eb="2">
      <t>バンゴウ</t>
    </rPh>
    <phoneticPr fontId="2"/>
  </si>
  <si>
    <t>〇　検査実施者一覧</t>
    <rPh sb="2" eb="4">
      <t>ケンサ</t>
    </rPh>
    <rPh sb="4" eb="6">
      <t>ジッシ</t>
    </rPh>
    <rPh sb="6" eb="7">
      <t>シャ</t>
    </rPh>
    <rPh sb="7" eb="9">
      <t>イチラン</t>
    </rPh>
    <phoneticPr fontId="2"/>
  </si>
  <si>
    <t>居宅サービスに切り替えた利用者氏名</t>
    <rPh sb="0" eb="2">
      <t>キョタク</t>
    </rPh>
    <rPh sb="7" eb="8">
      <t>キ</t>
    </rPh>
    <rPh sb="9" eb="10">
      <t>カ</t>
    </rPh>
    <rPh sb="12" eb="15">
      <t>リヨウシャ</t>
    </rPh>
    <rPh sb="15" eb="17">
      <t>シメイ</t>
    </rPh>
    <phoneticPr fontId="2"/>
  </si>
  <si>
    <t>訪問介護による同行指導への謝金</t>
    <rPh sb="0" eb="2">
      <t>ホウモン</t>
    </rPh>
    <rPh sb="2" eb="4">
      <t>カイゴ</t>
    </rPh>
    <rPh sb="7" eb="11">
      <t>ドウコウシドウ</t>
    </rPh>
    <rPh sb="13" eb="15">
      <t>シャキン</t>
    </rPh>
    <phoneticPr fontId="2"/>
  </si>
  <si>
    <t>訪問サービスの提供に必要な車や自転車のリース費用</t>
    <rPh sb="0" eb="2">
      <t>ホウモン</t>
    </rPh>
    <rPh sb="7" eb="9">
      <t>テイキョウ</t>
    </rPh>
    <rPh sb="10" eb="12">
      <t>ヒツヨウ</t>
    </rPh>
    <rPh sb="13" eb="14">
      <t>クルマ</t>
    </rPh>
    <rPh sb="15" eb="18">
      <t>ジテンシャ</t>
    </rPh>
    <rPh sb="22" eb="24">
      <t>ヒヨウ</t>
    </rPh>
    <phoneticPr fontId="2"/>
  </si>
  <si>
    <t>通所介護＿通常規模</t>
    <rPh sb="0" eb="2">
      <t>ツウショ</t>
    </rPh>
    <rPh sb="2" eb="4">
      <t>カイゴ</t>
    </rPh>
    <rPh sb="5" eb="7">
      <t>ツウジョウ</t>
    </rPh>
    <rPh sb="7" eb="9">
      <t>キボ</t>
    </rPh>
    <phoneticPr fontId="4"/>
  </si>
  <si>
    <t>通所介護＿大規模型＿Ⅰ</t>
    <rPh sb="0" eb="2">
      <t>ツウショ</t>
    </rPh>
    <rPh sb="2" eb="4">
      <t>カイゴ</t>
    </rPh>
    <rPh sb="5" eb="8">
      <t>ダイキボ</t>
    </rPh>
    <rPh sb="8" eb="9">
      <t>ガタ</t>
    </rPh>
    <phoneticPr fontId="4"/>
  </si>
  <si>
    <t>通所介護＿大規模型＿Ⅱ</t>
    <rPh sb="0" eb="2">
      <t>ツウショ</t>
    </rPh>
    <rPh sb="2" eb="4">
      <t>カイゴ</t>
    </rPh>
    <rPh sb="5" eb="8">
      <t>ダイキボ</t>
    </rPh>
    <rPh sb="8" eb="9">
      <t>ガタ</t>
    </rPh>
    <phoneticPr fontId="4"/>
  </si>
  <si>
    <t>地域密着型通所介護</t>
    <rPh sb="0" eb="2">
      <t>チイキ</t>
    </rPh>
    <rPh sb="2" eb="5">
      <t>ミッチャクガタ</t>
    </rPh>
    <rPh sb="5" eb="7">
      <t>ツウショ</t>
    </rPh>
    <rPh sb="7" eb="9">
      <t>カイゴ</t>
    </rPh>
    <phoneticPr fontId="4"/>
  </si>
  <si>
    <t>認知症対応型通所介護</t>
    <rPh sb="0" eb="3">
      <t>ニンチショウ</t>
    </rPh>
    <rPh sb="3" eb="6">
      <t>タイオウガタ</t>
    </rPh>
    <rPh sb="6" eb="8">
      <t>ツウショ</t>
    </rPh>
    <rPh sb="8" eb="10">
      <t>カイゴ</t>
    </rPh>
    <phoneticPr fontId="4"/>
  </si>
  <si>
    <t>通所リハビリテーション＿通常規模</t>
    <rPh sb="0" eb="2">
      <t>ツウショ</t>
    </rPh>
    <rPh sb="12" eb="14">
      <t>ツウジョウ</t>
    </rPh>
    <rPh sb="14" eb="16">
      <t>キボ</t>
    </rPh>
    <phoneticPr fontId="4"/>
  </si>
  <si>
    <t>通所リハビリテーション＿大規模型＿Ⅰ</t>
    <rPh sb="0" eb="2">
      <t>ツウショ</t>
    </rPh>
    <rPh sb="12" eb="15">
      <t>ダイキボ</t>
    </rPh>
    <rPh sb="15" eb="16">
      <t>ガタ</t>
    </rPh>
    <phoneticPr fontId="4"/>
  </si>
  <si>
    <t>通所リハビリテーション＿大規模型＿Ⅱ</t>
    <rPh sb="0" eb="2">
      <t>ツウショ</t>
    </rPh>
    <rPh sb="12" eb="15">
      <t>ダイキボ</t>
    </rPh>
    <rPh sb="15" eb="16">
      <t>ガタ</t>
    </rPh>
    <phoneticPr fontId="4"/>
  </si>
  <si>
    <t>短期入所生活介護</t>
    <rPh sb="4" eb="6">
      <t>セイカツ</t>
    </rPh>
    <rPh sb="6" eb="8">
      <t>カイゴ</t>
    </rPh>
    <phoneticPr fontId="4"/>
  </si>
  <si>
    <t>短期入所療養介護</t>
    <rPh sb="0" eb="2">
      <t>タンキ</t>
    </rPh>
    <rPh sb="2" eb="4">
      <t>ニュウショ</t>
    </rPh>
    <rPh sb="4" eb="6">
      <t>リョウヨウ</t>
    </rPh>
    <rPh sb="6" eb="8">
      <t>カイゴ</t>
    </rPh>
    <phoneticPr fontId="4"/>
  </si>
  <si>
    <t>訪問介護</t>
    <rPh sb="0" eb="2">
      <t>ホウモン</t>
    </rPh>
    <rPh sb="2" eb="4">
      <t>カイゴ</t>
    </rPh>
    <phoneticPr fontId="4"/>
  </si>
  <si>
    <t>訪問入浴介護</t>
    <rPh sb="0" eb="2">
      <t>ホウモン</t>
    </rPh>
    <rPh sb="2" eb="4">
      <t>ニュウヨク</t>
    </rPh>
    <rPh sb="4" eb="6">
      <t>カイゴ</t>
    </rPh>
    <phoneticPr fontId="4"/>
  </si>
  <si>
    <t>訪問看護</t>
    <rPh sb="0" eb="2">
      <t>ホウモン</t>
    </rPh>
    <rPh sb="2" eb="4">
      <t>カンゴ</t>
    </rPh>
    <phoneticPr fontId="4"/>
  </si>
  <si>
    <t>訪問リハビリテーション</t>
    <rPh sb="0" eb="2">
      <t>ホウモン</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</si>
  <si>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</si>
  <si>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夜間対応型訪問介護</t>
    <rPh sb="0" eb="2">
      <t>ヤカン</t>
    </rPh>
    <rPh sb="2" eb="5">
      <t>タイオウガタ</t>
    </rPh>
    <rPh sb="5" eb="7">
      <t>ホウモン</t>
    </rPh>
    <rPh sb="7" eb="9">
      <t>カイゴ</t>
    </rPh>
    <phoneticPr fontId="4"/>
  </si>
  <si>
    <t>居宅介護支援</t>
    <rPh sb="0" eb="2">
      <t>キョタク</t>
    </rPh>
    <rPh sb="2" eb="4">
      <t>カイゴ</t>
    </rPh>
    <rPh sb="4" eb="6">
      <t>シエン</t>
    </rPh>
    <phoneticPr fontId="4"/>
  </si>
  <si>
    <t>居宅療養管理指導</t>
    <rPh sb="0" eb="2">
      <t>キョタク</t>
    </rPh>
    <rPh sb="2" eb="4">
      <t>リョウヨウ</t>
    </rPh>
    <rPh sb="4" eb="6">
      <t>カンリ</t>
    </rPh>
    <rPh sb="6" eb="8">
      <t>シドウ</t>
    </rPh>
    <phoneticPr fontId="4"/>
  </si>
  <si>
    <t>小規模多機能型居宅介護</t>
    <rPh sb="0" eb="3">
      <t>ショウキボ</t>
    </rPh>
    <rPh sb="3" eb="7">
      <t>タキノウガタ</t>
    </rPh>
    <rPh sb="7" eb="9">
      <t>キョタク</t>
    </rPh>
    <rPh sb="9" eb="11">
      <t>カイゴ</t>
    </rPh>
    <phoneticPr fontId="4"/>
  </si>
  <si>
    <t>看護小規模多機能型居宅介護</t>
    <rPh sb="0" eb="2">
      <t>カンゴ</t>
    </rPh>
    <rPh sb="2" eb="5">
      <t>ショウキボ</t>
    </rPh>
    <rPh sb="5" eb="9">
      <t>タキノウガタ</t>
    </rPh>
    <rPh sb="9" eb="11">
      <t>キョタク</t>
    </rPh>
    <rPh sb="11" eb="13">
      <t>カイゴ</t>
    </rPh>
    <phoneticPr fontId="4"/>
  </si>
  <si>
    <t>介護老人福祉施設</t>
    <rPh sb="0" eb="2">
      <t>カイゴ</t>
    </rPh>
    <rPh sb="2" eb="4">
      <t>ロウジン</t>
    </rPh>
    <rPh sb="4" eb="6">
      <t>フクシ</t>
    </rPh>
    <rPh sb="6" eb="8">
      <t>シセツ</t>
    </rPh>
    <phoneticPr fontId="4"/>
  </si>
  <si>
    <t>地域密着型介護老人福祉施設</t>
    <rPh sb="0" eb="2">
      <t>チイキ</t>
    </rPh>
    <rPh sb="2" eb="5">
      <t>ミッチャクガタ</t>
    </rPh>
    <rPh sb="5" eb="7">
      <t>カイゴ</t>
    </rPh>
    <rPh sb="7" eb="9">
      <t>ロウジン</t>
    </rPh>
    <rPh sb="9" eb="11">
      <t>フクシ</t>
    </rPh>
    <rPh sb="11" eb="13">
      <t>シセツ</t>
    </rPh>
    <phoneticPr fontId="4"/>
  </si>
  <si>
    <t>介護老人保健施設</t>
    <rPh sb="0" eb="2">
      <t>カイゴ</t>
    </rPh>
    <rPh sb="2" eb="4">
      <t>ロウジン</t>
    </rPh>
    <rPh sb="4" eb="6">
      <t>ホケン</t>
    </rPh>
    <rPh sb="6" eb="8">
      <t>シセツ</t>
    </rPh>
    <phoneticPr fontId="4"/>
  </si>
  <si>
    <t>介護療養型医療施設</t>
    <rPh sb="0" eb="2">
      <t>カイゴ</t>
    </rPh>
    <rPh sb="2" eb="4">
      <t>リョウヨウ</t>
    </rPh>
    <rPh sb="4" eb="5">
      <t>ガタ</t>
    </rPh>
    <rPh sb="5" eb="7">
      <t>イリョウ</t>
    </rPh>
    <rPh sb="7" eb="9">
      <t>シセツ</t>
    </rPh>
    <phoneticPr fontId="4"/>
  </si>
  <si>
    <t>介護医療院</t>
    <rPh sb="0" eb="2">
      <t>カイゴ</t>
    </rPh>
    <rPh sb="2" eb="4">
      <t>イリョウ</t>
    </rPh>
    <rPh sb="4" eb="5">
      <t>イン</t>
    </rPh>
    <phoneticPr fontId="4"/>
  </si>
  <si>
    <t>認知症対応型共同生活介護</t>
    <rPh sb="0" eb="3">
      <t>ニンチショウ</t>
    </rPh>
    <rPh sb="3" eb="6">
      <t>タイオウガタ</t>
    </rPh>
    <rPh sb="6" eb="8">
      <t>キョウドウ</t>
    </rPh>
    <rPh sb="8" eb="10">
      <t>セイカツ</t>
    </rPh>
    <rPh sb="10" eb="12">
      <t>カイゴ</t>
    </rPh>
    <phoneticPr fontId="4"/>
  </si>
  <si>
    <t>訪問型サービス</t>
    <rPh sb="0" eb="2">
      <t>ホウモン</t>
    </rPh>
    <rPh sb="2" eb="3">
      <t>ガタ</t>
    </rPh>
    <phoneticPr fontId="4"/>
  </si>
  <si>
    <t>通所型サービス</t>
    <rPh sb="0" eb="2">
      <t>ツウショ</t>
    </rPh>
    <rPh sb="2" eb="3">
      <t>ガタ</t>
    </rPh>
    <phoneticPr fontId="4"/>
  </si>
  <si>
    <t>介護予防ケアマネジメント</t>
    <rPh sb="0" eb="2">
      <t>カイゴ</t>
    </rPh>
    <rPh sb="2" eb="4">
      <t>ヨボウ</t>
    </rPh>
    <phoneticPr fontId="4"/>
  </si>
  <si>
    <t>養護老人ホーム（定員30人以上）</t>
  </si>
  <si>
    <t>養護老人ホーム（定員29人以下）</t>
  </si>
  <si>
    <t>軽費老人ホーム（定員30人以上）</t>
  </si>
  <si>
    <t>軽費老人ホーム（定員29人以下）</t>
  </si>
  <si>
    <t>有料老人ホーム（定員30人以上）</t>
  </si>
  <si>
    <t>有料老人ホーム（定員29人以下）</t>
  </si>
  <si>
    <t>サービス付き高齢者住宅（定員30人以上）</t>
  </si>
  <si>
    <t>サービス付き高齢者住宅（定員29人以下）</t>
  </si>
  <si>
    <t>通所系</t>
    <rPh sb="0" eb="2">
      <t>ツウショ</t>
    </rPh>
    <rPh sb="2" eb="3">
      <t>ケイ</t>
    </rPh>
    <phoneticPr fontId="2"/>
  </si>
  <si>
    <t>短期入所系</t>
    <rPh sb="0" eb="2">
      <t>タンキ</t>
    </rPh>
    <rPh sb="2" eb="4">
      <t>ニュウショ</t>
    </rPh>
    <rPh sb="4" eb="5">
      <t>ケイ</t>
    </rPh>
    <phoneticPr fontId="2"/>
  </si>
  <si>
    <t>訪問系</t>
    <rPh sb="0" eb="2">
      <t>ホウモン</t>
    </rPh>
    <rPh sb="2" eb="3">
      <t>ケイ</t>
    </rPh>
    <phoneticPr fontId="2"/>
  </si>
  <si>
    <t>多機能型</t>
    <rPh sb="0" eb="4">
      <t>タキノウガタ</t>
    </rPh>
    <phoneticPr fontId="2"/>
  </si>
  <si>
    <t>施設系</t>
    <rPh sb="0" eb="2">
      <t>シセツ</t>
    </rPh>
    <rPh sb="2" eb="3">
      <t>ケイ</t>
    </rPh>
    <phoneticPr fontId="2"/>
  </si>
  <si>
    <t>③</t>
    <phoneticPr fontId="2"/>
  </si>
  <si>
    <t>⑤</t>
    <phoneticPr fontId="2"/>
  </si>
  <si>
    <t>②</t>
    <phoneticPr fontId="2"/>
  </si>
  <si>
    <t>④</t>
    <phoneticPr fontId="2"/>
  </si>
  <si>
    <t>通所介護＿通常規模①</t>
  </si>
  <si>
    <t>通所介護＿大規模型＿Ⅰ①</t>
  </si>
  <si>
    <t>通所介護＿大規模型＿Ⅱ①</t>
  </si>
  <si>
    <t>地域密着型通所介護①</t>
  </si>
  <si>
    <t>認知症対応型通所介護①</t>
  </si>
  <si>
    <t>通所リハビリテーション＿通常規模①</t>
  </si>
  <si>
    <t>通所リハビリテーション＿大規模型＿Ⅰ①</t>
  </si>
  <si>
    <t>通所リハビリテーション＿大規模型＿Ⅱ①</t>
  </si>
  <si>
    <t>通所型サービス①</t>
  </si>
  <si>
    <t>短期入所生活介護①</t>
  </si>
  <si>
    <t>短期入所療養介護①</t>
  </si>
  <si>
    <t>訪問介護①</t>
  </si>
  <si>
    <t>訪問入浴介護①</t>
  </si>
  <si>
    <t>訪問看護①</t>
  </si>
  <si>
    <t>訪問リハビリテーション①</t>
  </si>
  <si>
    <t>定期巡回・随時対応型訪問介護看護①</t>
  </si>
  <si>
    <t>夜間対応型訪問介護①</t>
  </si>
  <si>
    <t>居宅介護支援①</t>
  </si>
  <si>
    <t>居宅療養管理指導①</t>
  </si>
  <si>
    <t>訪問型サービス①</t>
  </si>
  <si>
    <t>介護予防ケアマネジメント①</t>
  </si>
  <si>
    <t>小規模多機能型居宅介護①</t>
  </si>
  <si>
    <t>看護小規模多機能型居宅介護①</t>
  </si>
  <si>
    <t>介護老人福祉施設①</t>
  </si>
  <si>
    <t>地域密着型介護老人福祉施設①</t>
  </si>
  <si>
    <t>介護老人保健施設①</t>
  </si>
  <si>
    <t>介護医療院①</t>
  </si>
  <si>
    <t>介護療養型医療施設①</t>
  </si>
  <si>
    <t>認知症対応型共同生活介護①</t>
  </si>
  <si>
    <t/>
  </si>
  <si>
    <t>短期入所生活介護②</t>
  </si>
  <si>
    <t>短期入所療養介護②</t>
  </si>
  <si>
    <t>訪問介護②</t>
  </si>
  <si>
    <t>訪問入浴介護②</t>
  </si>
  <si>
    <t>訪問看護②</t>
  </si>
  <si>
    <t>訪問リハビリテーション②</t>
  </si>
  <si>
    <t>定期巡回・随時対応型訪問介護看護②</t>
  </si>
  <si>
    <t>夜間対応型訪問介護②</t>
  </si>
  <si>
    <t>居宅介護支援②</t>
  </si>
  <si>
    <t>居宅療養管理指導②</t>
  </si>
  <si>
    <t>訪問型サービス②</t>
  </si>
  <si>
    <t>介護予防ケアマネジメント②</t>
  </si>
  <si>
    <t>小規模多機能型居宅介護②</t>
  </si>
  <si>
    <t>看護小規模多機能型居宅介護②</t>
  </si>
  <si>
    <t>介護老人福祉施設②</t>
  </si>
  <si>
    <t>地域密着型介護老人福祉施設②</t>
  </si>
  <si>
    <t>介護老人保健施設②</t>
  </si>
  <si>
    <t>介護医療院②</t>
  </si>
  <si>
    <t>介護療養型医療施設②</t>
  </si>
  <si>
    <t>認知症対応型共同生活介護②</t>
  </si>
  <si>
    <t>通所介護＿通常規模③</t>
  </si>
  <si>
    <t>通所介護＿大規模型＿Ⅰ③</t>
  </si>
  <si>
    <t>通所介護＿大規模型＿Ⅱ③</t>
  </si>
  <si>
    <t>地域密着型通所介護③</t>
  </si>
  <si>
    <t>認知症対応型通所介護③</t>
  </si>
  <si>
    <t>通所リハビリテーション＿通常規模③</t>
  </si>
  <si>
    <t>通所リハビリテーション＿大規模型＿Ⅰ③</t>
  </si>
  <si>
    <t>通所リハビリテーション＿大規模型＿Ⅱ③</t>
  </si>
  <si>
    <t>通所型サービス③</t>
  </si>
  <si>
    <t>短期入所生活介護③</t>
  </si>
  <si>
    <t>短期入所療養介護③</t>
  </si>
  <si>
    <t>小規模多機能型居宅介護③</t>
  </si>
  <si>
    <t>看護小規模多機能型居宅介護③</t>
  </si>
  <si>
    <t>認知症対応型共同生活介護③</t>
  </si>
  <si>
    <t>小規模多機能型居宅介護④</t>
  </si>
  <si>
    <t>看護小規模多機能型居宅介護④</t>
  </si>
  <si>
    <t>介護老人福祉施設④</t>
  </si>
  <si>
    <t>地域密着型介護老人福祉施設④</t>
  </si>
  <si>
    <t>介護老人保健施設④</t>
  </si>
  <si>
    <t>介護医療院④</t>
  </si>
  <si>
    <t>介護療養型医療施設④</t>
  </si>
  <si>
    <t>認知症対応型共同生活介護④</t>
  </si>
  <si>
    <t>通所介護＿通常規模⑤</t>
  </si>
  <si>
    <t>通所介護＿大規模型＿Ⅰ⑤</t>
  </si>
  <si>
    <t>通所介護＿大規模型＿Ⅱ⑤</t>
  </si>
  <si>
    <t>地域密着型通所介護⑤</t>
  </si>
  <si>
    <t>認知症対応型通所介護⑤</t>
  </si>
  <si>
    <t>通所リハビリテーション＿通常規模⑤</t>
  </si>
  <si>
    <t>通所リハビリテーション＿大規模型＿Ⅰ⑤</t>
  </si>
  <si>
    <t>通所リハビリテーション＿大規模型＿Ⅱ⑤</t>
  </si>
  <si>
    <t>通所型サービス⑤</t>
  </si>
  <si>
    <t>養護老人ホーム＿定員30人以上</t>
    <phoneticPr fontId="2"/>
  </si>
  <si>
    <t>養護老人ホーム＿定員29人以下</t>
    <phoneticPr fontId="2"/>
  </si>
  <si>
    <t>軽費老人ホーム＿定員30人以上</t>
    <phoneticPr fontId="2"/>
  </si>
  <si>
    <t>軽費老人ホーム＿定員29人以下</t>
  </si>
  <si>
    <t>有料老人ホーム＿定員30人以上</t>
  </si>
  <si>
    <t>有料老人ホーム＿定員29人以下</t>
  </si>
  <si>
    <t>サービス付き高齢者住宅＿定員30人以上</t>
  </si>
  <si>
    <t>サービス付き高齢者住宅＿定員29人以下</t>
  </si>
  <si>
    <t>コ</t>
    <phoneticPr fontId="2"/>
  </si>
  <si>
    <t>【感染症対策支援】</t>
    <rPh sb="1" eb="4">
      <t>カンセンショウ</t>
    </rPh>
    <rPh sb="4" eb="6">
      <t>タイサク</t>
    </rPh>
    <rPh sb="6" eb="8">
      <t>シエン</t>
    </rPh>
    <phoneticPr fontId="2"/>
  </si>
  <si>
    <t>養護老人ホーム（定員30人以上）①</t>
  </si>
  <si>
    <t>養護老人ホーム（定員29人以下）①</t>
  </si>
  <si>
    <t>軽費老人ホーム（定員30人以上）①</t>
  </si>
  <si>
    <t>軽費老人ホーム（定員29人以下）①</t>
  </si>
  <si>
    <t>有料老人ホーム（定員30人以上）①</t>
  </si>
  <si>
    <t>有料老人ホーム（定員29人以下）①</t>
  </si>
  <si>
    <t>サービス付き高齢者住宅（定員30人以上）①</t>
  </si>
  <si>
    <t>サービス付き高齢者住宅（定員29人以下）①</t>
  </si>
  <si>
    <t>養護老人ホーム（定員30人以上）②</t>
  </si>
  <si>
    <t>養護老人ホーム（定員29人以下）②</t>
  </si>
  <si>
    <t>軽費老人ホーム（定員30人以上）②</t>
  </si>
  <si>
    <t>軽費老人ホーム（定員29人以下）②</t>
  </si>
  <si>
    <t>有料老人ホーム（定員30人以上）②</t>
  </si>
  <si>
    <t>有料老人ホーム（定員29人以下）②</t>
  </si>
  <si>
    <t>サービス付き高齢者住宅（定員30人以上）②</t>
  </si>
  <si>
    <t>サービス付き高齢者住宅（定員29人以下）②</t>
  </si>
  <si>
    <t>養護老人ホーム（定員30人以上）④</t>
  </si>
  <si>
    <t>養護老人ホーム（定員29人以下）④</t>
  </si>
  <si>
    <t>軽費老人ホーム（定員30人以上）④</t>
  </si>
  <si>
    <t>軽費老人ホーム（定員29人以下）④</t>
  </si>
  <si>
    <t>有料老人ホーム（定員30人以上）④</t>
  </si>
  <si>
    <t>有料老人ホーム（定員29人以下）④</t>
  </si>
  <si>
    <t>サービス付き高齢者住宅（定員30人以上）④</t>
  </si>
  <si>
    <t>サービス付き高齢者住宅（定員29人以下）④</t>
  </si>
  <si>
    <t>介護施設等への自費検査費用の助成に係る
理　　由　　書</t>
    <rPh sb="0" eb="2">
      <t>カイゴ</t>
    </rPh>
    <rPh sb="2" eb="4">
      <t>シセツ</t>
    </rPh>
    <rPh sb="4" eb="5">
      <t>トウ</t>
    </rPh>
    <rPh sb="7" eb="11">
      <t>ジヒケンサ</t>
    </rPh>
    <rPh sb="11" eb="13">
      <t>ヒヨウ</t>
    </rPh>
    <rPh sb="14" eb="16">
      <t>ジョセイ</t>
    </rPh>
    <rPh sb="17" eb="18">
      <t>カカ</t>
    </rPh>
    <rPh sb="20" eb="21">
      <t>オサム</t>
    </rPh>
    <rPh sb="23" eb="24">
      <t>ヨシ</t>
    </rPh>
    <rPh sb="26" eb="27">
      <t>ショ</t>
    </rPh>
    <phoneticPr fontId="2"/>
  </si>
  <si>
    <t>利用者又は職員に新型コロナウイルス感染者が発生した施設・事業所等
（職員に複数の濃厚接触者が発生し、職員が不足した場合を含む）</t>
    <rPh sb="31" eb="32">
      <t>トウ</t>
    </rPh>
    <rPh sb="34" eb="36">
      <t>ショクイン</t>
    </rPh>
    <rPh sb="37" eb="39">
      <t>フクスウ</t>
    </rPh>
    <rPh sb="40" eb="42">
      <t>ノウコウ</t>
    </rPh>
    <rPh sb="42" eb="45">
      <t>セッショクシャ</t>
    </rPh>
    <rPh sb="46" eb="48">
      <t>ハッセイ</t>
    </rPh>
    <rPh sb="50" eb="52">
      <t>ショクイン</t>
    </rPh>
    <rPh sb="53" eb="55">
      <t>フソク</t>
    </rPh>
    <rPh sb="57" eb="59">
      <t>バアイ</t>
    </rPh>
    <rPh sb="60" eb="61">
      <t>フク</t>
    </rPh>
    <phoneticPr fontId="2"/>
  </si>
  <si>
    <t>濃厚接触者に対応した訪問系事業所、短期入所系事業所、介護施設等</t>
    <rPh sb="10" eb="12">
      <t>ホウモン</t>
    </rPh>
    <rPh sb="12" eb="13">
      <t>ケイ</t>
    </rPh>
    <rPh sb="13" eb="16">
      <t>ジギョウショ</t>
    </rPh>
    <rPh sb="17" eb="19">
      <t>タンキ</t>
    </rPh>
    <rPh sb="19" eb="21">
      <t>ニュウショ</t>
    </rPh>
    <rPh sb="21" eb="22">
      <t>ケイ</t>
    </rPh>
    <rPh sb="22" eb="25">
      <t>ジギョウショ</t>
    </rPh>
    <rPh sb="26" eb="28">
      <t>カイゴ</t>
    </rPh>
    <rPh sb="28" eb="30">
      <t>シセツ</t>
    </rPh>
    <rPh sb="30" eb="31">
      <t>トウ</t>
    </rPh>
    <phoneticPr fontId="2"/>
  </si>
  <si>
    <t>県から休業要請を受けた通所系事業所、短期入所系事業所</t>
    <rPh sb="11" eb="13">
      <t>ツウショ</t>
    </rPh>
    <rPh sb="13" eb="14">
      <t>ケイ</t>
    </rPh>
    <rPh sb="14" eb="17">
      <t>ジギョウショ</t>
    </rPh>
    <rPh sb="18" eb="20">
      <t>タンキ</t>
    </rPh>
    <rPh sb="20" eb="22">
      <t>ニュウショ</t>
    </rPh>
    <rPh sb="22" eb="23">
      <t>ケイ</t>
    </rPh>
    <rPh sb="23" eb="26">
      <t>ジギョウショ</t>
    </rPh>
    <phoneticPr fontId="2"/>
  </si>
  <si>
    <t>感染の疑いがある者に対して一定の要件のもと、自費で検査を実施した介護施設等（①，②の場合を除く。）</t>
    <rPh sb="0" eb="2">
      <t>カンセン</t>
    </rPh>
    <rPh sb="3" eb="4">
      <t>ウタガ</t>
    </rPh>
    <rPh sb="8" eb="9">
      <t>モノ</t>
    </rPh>
    <rPh sb="10" eb="11">
      <t>タイ</t>
    </rPh>
    <rPh sb="32" eb="34">
      <t>カイゴ</t>
    </rPh>
    <rPh sb="34" eb="36">
      <t>シセツ</t>
    </rPh>
    <rPh sb="36" eb="37">
      <t>トウ</t>
    </rPh>
    <rPh sb="42" eb="44">
      <t>バアイ</t>
    </rPh>
    <rPh sb="45" eb="46">
      <t>ノゾ</t>
    </rPh>
    <phoneticPr fontId="2"/>
  </si>
  <si>
    <t>①，③以外の通所系事業所であって、当該事業所の職員により、居宅で生活している利用者に対して、利用者からの連絡を受ける体制を整えた上で、居宅を訪問し、個別サービス計画の内容を踏まえ、できる限りのサービスを提供した事業所</t>
    <rPh sb="3" eb="5">
      <t>イガイ</t>
    </rPh>
    <rPh sb="6" eb="8">
      <t>ツウショ</t>
    </rPh>
    <rPh sb="8" eb="9">
      <t>ケイ</t>
    </rPh>
    <rPh sb="9" eb="12">
      <t>ジギョウショ</t>
    </rPh>
    <rPh sb="17" eb="19">
      <t>トウガイ</t>
    </rPh>
    <rPh sb="19" eb="22">
      <t>ジギョウショ</t>
    </rPh>
    <rPh sb="23" eb="25">
      <t>ショクイン</t>
    </rPh>
    <rPh sb="29" eb="31">
      <t>キョタク</t>
    </rPh>
    <rPh sb="32" eb="34">
      <t>セイカツ</t>
    </rPh>
    <rPh sb="38" eb="41">
      <t>リヨウシャ</t>
    </rPh>
    <rPh sb="42" eb="43">
      <t>タイ</t>
    </rPh>
    <rPh sb="46" eb="49">
      <t>リヨウシャ</t>
    </rPh>
    <rPh sb="52" eb="54">
      <t>レンラク</t>
    </rPh>
    <rPh sb="55" eb="56">
      <t>ウ</t>
    </rPh>
    <rPh sb="58" eb="60">
      <t>タイセイ</t>
    </rPh>
    <rPh sb="61" eb="62">
      <t>トトノ</t>
    </rPh>
    <rPh sb="64" eb="65">
      <t>ウエ</t>
    </rPh>
    <rPh sb="67" eb="69">
      <t>キョタク</t>
    </rPh>
    <rPh sb="70" eb="72">
      <t>ホウモン</t>
    </rPh>
    <rPh sb="74" eb="76">
      <t>コベツ</t>
    </rPh>
    <rPh sb="80" eb="82">
      <t>ケイカク</t>
    </rPh>
    <rPh sb="83" eb="85">
      <t>ナイヨウ</t>
    </rPh>
    <rPh sb="86" eb="87">
      <t>フ</t>
    </rPh>
    <rPh sb="93" eb="94">
      <t>カギ</t>
    </rPh>
    <rPh sb="101" eb="103">
      <t>テイキョウ</t>
    </rPh>
    <rPh sb="105" eb="108">
      <t>ジギョウショ</t>
    </rPh>
    <phoneticPr fontId="2"/>
  </si>
  <si>
    <t>自費検査費用（要件有）</t>
    <rPh sb="0" eb="6">
      <t>ジヒケンサヒヨウ</t>
    </rPh>
    <rPh sb="7" eb="9">
      <t>ヨウケン</t>
    </rPh>
    <rPh sb="9" eb="10">
      <t>アリ</t>
    </rPh>
    <phoneticPr fontId="2"/>
  </si>
  <si>
    <t>【施設内療養者名簿】</t>
    <phoneticPr fontId="2"/>
  </si>
  <si>
    <t>No.</t>
    <phoneticPr fontId="2"/>
  </si>
  <si>
    <t>算定対象日数</t>
    <rPh sb="0" eb="2">
      <t>サンテイ</t>
    </rPh>
    <rPh sb="2" eb="4">
      <t>タイショウ</t>
    </rPh>
    <rPh sb="4" eb="6">
      <t>ニッスウ</t>
    </rPh>
    <phoneticPr fontId="2"/>
  </si>
  <si>
    <t>施設内療養期間</t>
    <rPh sb="0" eb="3">
      <t>シセツナイ</t>
    </rPh>
    <rPh sb="3" eb="5">
      <t>リョウヨウ</t>
    </rPh>
    <rPh sb="5" eb="7">
      <t>キカン</t>
    </rPh>
    <phoneticPr fontId="2"/>
  </si>
  <si>
    <t>日</t>
    <rPh sb="0" eb="1">
      <t>ニチ</t>
    </rPh>
    <phoneticPr fontId="2"/>
  </si>
  <si>
    <t>療養日数</t>
    <rPh sb="0" eb="2">
      <t>リョウヨウ</t>
    </rPh>
    <rPh sb="2" eb="4">
      <t>ニッスウ</t>
    </rPh>
    <phoneticPr fontId="2"/>
  </si>
  <si>
    <t>感染症対策等を行った上での施設内療養に要した費用に係る対象者名簿</t>
    <rPh sb="0" eb="3">
      <t>カンセンショウ</t>
    </rPh>
    <rPh sb="3" eb="5">
      <t>タイサク</t>
    </rPh>
    <rPh sb="5" eb="6">
      <t>トウ</t>
    </rPh>
    <rPh sb="7" eb="8">
      <t>オコナ</t>
    </rPh>
    <rPh sb="10" eb="11">
      <t>ウエ</t>
    </rPh>
    <rPh sb="13" eb="16">
      <t>シセツナイ</t>
    </rPh>
    <rPh sb="16" eb="18">
      <t>リョウヨウ</t>
    </rPh>
    <rPh sb="19" eb="20">
      <t>ヨウ</t>
    </rPh>
    <rPh sb="22" eb="24">
      <t>ヒヨウ</t>
    </rPh>
    <rPh sb="25" eb="26">
      <t>カカ</t>
    </rPh>
    <rPh sb="27" eb="30">
      <t>タイショウシャ</t>
    </rPh>
    <rPh sb="30" eb="32">
      <t>メイボ</t>
    </rPh>
    <phoneticPr fontId="2"/>
  </si>
  <si>
    <t>療養者数</t>
    <rPh sb="0" eb="3">
      <t>リョウヨウシャ</t>
    </rPh>
    <rPh sb="3" eb="4">
      <t>スウ</t>
    </rPh>
    <phoneticPr fontId="2"/>
  </si>
  <si>
    <t>人</t>
    <rPh sb="0" eb="1">
      <t>ニン</t>
    </rPh>
    <phoneticPr fontId="2"/>
  </si>
  <si>
    <t>⑥</t>
    <phoneticPr fontId="2"/>
  </si>
  <si>
    <r>
      <t>【居宅サービス切替】</t>
    </r>
    <r>
      <rPr>
        <sz val="16"/>
        <color rgb="FFFF0000"/>
        <rFont val="ＭＳ ゴシック"/>
        <family val="3"/>
        <charset val="128"/>
      </rPr>
      <t>（⑥の場合）</t>
    </r>
    <rPh sb="1" eb="3">
      <t>キョタク</t>
    </rPh>
    <rPh sb="7" eb="9">
      <t>キリカエ</t>
    </rPh>
    <rPh sb="13" eb="15">
      <t>バアイ</t>
    </rPh>
    <phoneticPr fontId="2"/>
  </si>
  <si>
    <t>対象種別</t>
    <rPh sb="0" eb="2">
      <t>タイショウ</t>
    </rPh>
    <rPh sb="2" eb="4">
      <t>シュベツ</t>
    </rPh>
    <phoneticPr fontId="2"/>
  </si>
  <si>
    <t>対象日数合計</t>
    <rPh sb="0" eb="2">
      <t>タイショウ</t>
    </rPh>
    <rPh sb="2" eb="4">
      <t>ニッスウ</t>
    </rPh>
    <rPh sb="4" eb="6">
      <t>ゴウケイ</t>
    </rPh>
    <phoneticPr fontId="2"/>
  </si>
  <si>
    <t>　標記について、関係書類を添えて以下のとおり申請します。</t>
    <rPh sb="1" eb="3">
      <t>ヒョウキ</t>
    </rPh>
    <rPh sb="8" eb="10">
      <t>カンケイ</t>
    </rPh>
    <rPh sb="10" eb="12">
      <t>ショルイ</t>
    </rPh>
    <rPh sb="13" eb="14">
      <t>ソ</t>
    </rPh>
    <rPh sb="16" eb="18">
      <t>イカ</t>
    </rPh>
    <rPh sb="22" eb="24">
      <t>シンセイ</t>
    </rPh>
    <phoneticPr fontId="2"/>
  </si>
  <si>
    <t>〇　検査を要する原因の発生した経緯及び行政検査の対象とならなかった理由</t>
    <rPh sb="2" eb="4">
      <t>ケンサ</t>
    </rPh>
    <rPh sb="5" eb="6">
      <t>ヨウ</t>
    </rPh>
    <rPh sb="8" eb="10">
      <t>ゲンイン</t>
    </rPh>
    <rPh sb="11" eb="12">
      <t>ハツ</t>
    </rPh>
    <rPh sb="12" eb="13">
      <t>オヨ</t>
    </rPh>
    <rPh sb="14" eb="18">
      <t>ギョウセイケンサ</t>
    </rPh>
    <rPh sb="19" eb="21">
      <t>タイショウ</t>
    </rPh>
    <rPh sb="28" eb="30">
      <t>リユウ</t>
    </rPh>
    <rPh sb="31" eb="33">
      <t>ゲンイン</t>
    </rPh>
    <rPh sb="33" eb="35">
      <t>ハッセイ</t>
    </rPh>
    <phoneticPr fontId="2"/>
  </si>
  <si>
    <t>生年月日</t>
    <rPh sb="0" eb="2">
      <t>セイネン</t>
    </rPh>
    <rPh sb="2" eb="4">
      <t>ガッピ</t>
    </rPh>
    <phoneticPr fontId="2"/>
  </si>
  <si>
    <t>感染対策等を行った上での施設内療養に要する費用の補助に係るチェックリスト</t>
    <rPh sb="27" eb="28">
      <t>カカ</t>
    </rPh>
    <phoneticPr fontId="26"/>
  </si>
  <si>
    <t>１　施設内療養を実施することとなった経緯（複数の者がいる場合はまとめて記載することも可能）</t>
    <rPh sb="2" eb="5">
      <t>シセツナイ</t>
    </rPh>
    <rPh sb="5" eb="7">
      <t>リョウヨウ</t>
    </rPh>
    <rPh sb="8" eb="10">
      <t>ジッシ</t>
    </rPh>
    <rPh sb="18" eb="20">
      <t>ケイイ</t>
    </rPh>
    <rPh sb="21" eb="23">
      <t>フクスウ</t>
    </rPh>
    <rPh sb="24" eb="25">
      <t>シャ</t>
    </rPh>
    <rPh sb="28" eb="30">
      <t>バアイ</t>
    </rPh>
    <rPh sb="35" eb="37">
      <t>キサイ</t>
    </rPh>
    <rPh sb="42" eb="44">
      <t>カノウ</t>
    </rPh>
    <phoneticPr fontId="15"/>
  </si>
  <si>
    <t>２　チェックリスト</t>
    <phoneticPr fontId="15"/>
  </si>
  <si>
    <t>確認項目</t>
    <rPh sb="0" eb="2">
      <t>カクニン</t>
    </rPh>
    <rPh sb="2" eb="4">
      <t>コウモク</t>
    </rPh>
    <phoneticPr fontId="15"/>
  </si>
  <si>
    <t>必要な感染予防策を講じた上でサービス提供を実施した。</t>
    <rPh sb="0" eb="2">
      <t>ヒツヨウ</t>
    </rPh>
    <rPh sb="3" eb="5">
      <t>カンセン</t>
    </rPh>
    <rPh sb="5" eb="7">
      <t>ヨボウ</t>
    </rPh>
    <rPh sb="7" eb="8">
      <t>サク</t>
    </rPh>
    <rPh sb="9" eb="10">
      <t>コウ</t>
    </rPh>
    <rPh sb="12" eb="13">
      <t>ウエ</t>
    </rPh>
    <rPh sb="18" eb="20">
      <t>テイキョウ</t>
    </rPh>
    <rPh sb="21" eb="23">
      <t>ジッシ</t>
    </rPh>
    <phoneticPr fontId="15"/>
  </si>
  <si>
    <t>ゾーニング（区域をわける）を実施した。</t>
    <rPh sb="6" eb="8">
      <t>クイキ</t>
    </rPh>
    <rPh sb="14" eb="16">
      <t>ジッシ</t>
    </rPh>
    <phoneticPr fontId="15"/>
  </si>
  <si>
    <t>コホーティング（隔離）の実施や担当職員を分ける等のための勤務調整を実施した。</t>
    <rPh sb="33" eb="35">
      <t>ジッシ</t>
    </rPh>
    <phoneticPr fontId="15"/>
  </si>
  <si>
    <t>状態の急変に備えた・日常的な入所者の健康観察を実施した。</t>
    <rPh sb="23" eb="25">
      <t>ジッシ</t>
    </rPh>
    <phoneticPr fontId="15"/>
  </si>
  <si>
    <t>症状に変化があった場合等の保健所等への連絡・報告フローを確認した。</t>
    <rPh sb="0" eb="2">
      <t>ショウジョウ</t>
    </rPh>
    <rPh sb="3" eb="5">
      <t>ヘンカ</t>
    </rPh>
    <rPh sb="9" eb="11">
      <t>バアイ</t>
    </rPh>
    <rPh sb="11" eb="12">
      <t>トウ</t>
    </rPh>
    <rPh sb="13" eb="16">
      <t>ホケンジョ</t>
    </rPh>
    <rPh sb="16" eb="17">
      <t>トウ</t>
    </rPh>
    <rPh sb="19" eb="21">
      <t>レンラク</t>
    </rPh>
    <rPh sb="22" eb="24">
      <t>ホウコク</t>
    </rPh>
    <rPh sb="28" eb="30">
      <t>カクニン</t>
    </rPh>
    <phoneticPr fontId="15"/>
  </si>
  <si>
    <r>
      <t xml:space="preserve">常時（夜間、深夜、早朝を含む。）、１人以上の職員を配置した。
</t>
    </r>
    <r>
      <rPr>
        <sz val="10"/>
        <rFont val="Yu Gothic"/>
        <family val="3"/>
        <charset val="128"/>
        <scheme val="minor"/>
      </rPr>
      <t>※やむを得ない事情により、本要件を満たすことが難しい状況があった場合は、「その他」に事情を記載すること。</t>
    </r>
    <rPh sb="6" eb="8">
      <t>シンヤ</t>
    </rPh>
    <rPh sb="9" eb="11">
      <t>ソウチョウ</t>
    </rPh>
    <rPh sb="35" eb="36">
      <t>エ</t>
    </rPh>
    <rPh sb="38" eb="40">
      <t>ジジョウ</t>
    </rPh>
    <rPh sb="44" eb="45">
      <t>ホン</t>
    </rPh>
    <rPh sb="45" eb="47">
      <t>ヨウケン</t>
    </rPh>
    <rPh sb="48" eb="49">
      <t>ミ</t>
    </rPh>
    <rPh sb="54" eb="55">
      <t>ムズカ</t>
    </rPh>
    <rPh sb="57" eb="59">
      <t>ジョウキョウ</t>
    </rPh>
    <rPh sb="63" eb="65">
      <t>バアイ</t>
    </rPh>
    <rPh sb="70" eb="71">
      <t>ホカ</t>
    </rPh>
    <rPh sb="73" eb="75">
      <t>ジジョウ</t>
    </rPh>
    <rPh sb="76" eb="78">
      <t>キサイ</t>
    </rPh>
    <phoneticPr fontId="15"/>
  </si>
  <si>
    <t>※各項目は施設内療養時の手引きを参考に実施すること。</t>
    <rPh sb="5" eb="7">
      <t>シセツ</t>
    </rPh>
    <rPh sb="7" eb="8">
      <t>ナイ</t>
    </rPh>
    <rPh sb="8" eb="10">
      <t>リョウヨウ</t>
    </rPh>
    <rPh sb="10" eb="11">
      <t>ジ</t>
    </rPh>
    <rPh sb="12" eb="14">
      <t>テビ</t>
    </rPh>
    <rPh sb="16" eb="18">
      <t>サンコウ</t>
    </rPh>
    <rPh sb="19" eb="21">
      <t>ジッシ</t>
    </rPh>
    <phoneticPr fontId="26"/>
  </si>
  <si>
    <t>※各項目を実施したことが分かる資料を保存しておき、求めがあった場合は、速やかに提出すること。</t>
    <rPh sb="1" eb="4">
      <t>カクコウモク</t>
    </rPh>
    <rPh sb="5" eb="7">
      <t>ジッシ</t>
    </rPh>
    <rPh sb="12" eb="13">
      <t>ワ</t>
    </rPh>
    <rPh sb="15" eb="17">
      <t>シリョウ</t>
    </rPh>
    <rPh sb="18" eb="20">
      <t>ホゾン</t>
    </rPh>
    <rPh sb="25" eb="26">
      <t>モト</t>
    </rPh>
    <rPh sb="31" eb="33">
      <t>バアイ</t>
    </rPh>
    <rPh sb="35" eb="36">
      <t>スミ</t>
    </rPh>
    <rPh sb="39" eb="41">
      <t>テイシュツ</t>
    </rPh>
    <phoneticPr fontId="15"/>
  </si>
  <si>
    <t>その他</t>
    <rPh sb="2" eb="3">
      <t>ホカ</t>
    </rPh>
    <phoneticPr fontId="15"/>
  </si>
  <si>
    <r>
      <t>※本</t>
    </r>
    <r>
      <rPr>
        <sz val="10"/>
        <rFont val="Yu Gothic"/>
        <family val="3"/>
        <charset val="128"/>
        <scheme val="minor"/>
      </rPr>
      <t>資料への虚偽記載があった場合は、基金からの補助の返還や指定取消となる場合がある。</t>
    </r>
    <rPh sb="2" eb="4">
      <t>シリョウ</t>
    </rPh>
    <phoneticPr fontId="26"/>
  </si>
  <si>
    <t>本資料の記載内容に虚偽がないことを証明するとともに、記載内容を証明する資料を適切に保管していることを誓約します。</t>
    <rPh sb="0" eb="1">
      <t>ホン</t>
    </rPh>
    <rPh sb="1" eb="3">
      <t>シリョウ</t>
    </rPh>
    <phoneticPr fontId="15"/>
  </si>
  <si>
    <t>令和</t>
    <rPh sb="0" eb="2">
      <t>レイワ</t>
    </rPh>
    <phoneticPr fontId="15"/>
  </si>
  <si>
    <t>年</t>
    <rPh sb="0" eb="1">
      <t>ネン</t>
    </rPh>
    <phoneticPr fontId="15"/>
  </si>
  <si>
    <t>月</t>
    <rPh sb="0" eb="1">
      <t>ゲツ</t>
    </rPh>
    <phoneticPr fontId="15"/>
  </si>
  <si>
    <t>日</t>
    <rPh sb="0" eb="1">
      <t>ニチ</t>
    </rPh>
    <phoneticPr fontId="15"/>
  </si>
  <si>
    <t>事業所名</t>
    <rPh sb="0" eb="3">
      <t>ジギョウショ</t>
    </rPh>
    <rPh sb="3" eb="4">
      <t>メイ</t>
    </rPh>
    <phoneticPr fontId="15"/>
  </si>
  <si>
    <t>代表者</t>
    <rPh sb="0" eb="3">
      <t>ダイヒョウシャ</t>
    </rPh>
    <phoneticPr fontId="15"/>
  </si>
  <si>
    <t>職名</t>
    <rPh sb="0" eb="2">
      <t>ショクメイ</t>
    </rPh>
    <phoneticPr fontId="15"/>
  </si>
  <si>
    <t>氏名</t>
    <rPh sb="0" eb="2">
      <t>シメイ</t>
    </rPh>
    <phoneticPr fontId="15"/>
  </si>
  <si>
    <t>代表者氏名</t>
    <rPh sb="0" eb="3">
      <t>ダイヒョウシャ</t>
    </rPh>
    <rPh sb="3" eb="5">
      <t>シメイ</t>
    </rPh>
    <phoneticPr fontId="2"/>
  </si>
  <si>
    <t>メールアドレス</t>
    <phoneticPr fontId="2"/>
  </si>
  <si>
    <t>協力支援</t>
    <rPh sb="0" eb="2">
      <t>キョウリョク</t>
    </rPh>
    <rPh sb="2" eb="4">
      <t>シエン</t>
    </rPh>
    <phoneticPr fontId="2"/>
  </si>
  <si>
    <t>（様式１）</t>
    <rPh sb="1" eb="3">
      <t>ヨウシキ</t>
    </rPh>
    <phoneticPr fontId="2"/>
  </si>
  <si>
    <r>
      <t>感染対策徹底</t>
    </r>
    <r>
      <rPr>
        <sz val="11"/>
        <color theme="1"/>
        <rFont val="Yu Gothic"/>
        <family val="3"/>
        <charset val="128"/>
        <scheme val="minor"/>
      </rPr>
      <t>※1</t>
    </r>
    <rPh sb="0" eb="4">
      <t>カンセンタイサク</t>
    </rPh>
    <rPh sb="4" eb="6">
      <t>テッテイ</t>
    </rPh>
    <phoneticPr fontId="2"/>
  </si>
  <si>
    <r>
      <t>施設内療養</t>
    </r>
    <r>
      <rPr>
        <sz val="11"/>
        <color theme="1"/>
        <rFont val="Yu Gothic"/>
        <family val="3"/>
        <charset val="128"/>
        <scheme val="minor"/>
      </rPr>
      <t>※2</t>
    </r>
    <rPh sb="0" eb="3">
      <t>シセツナイ</t>
    </rPh>
    <rPh sb="3" eb="5">
      <t>リョウヨウ</t>
    </rPh>
    <phoneticPr fontId="2"/>
  </si>
  <si>
    <t>※1</t>
    <phoneticPr fontId="2"/>
  </si>
  <si>
    <t>※2</t>
    <phoneticPr fontId="2"/>
  </si>
  <si>
    <t>実施要綱3(1)イに規定された「一定の要件に該当する自費検査費用」を計上している場合には、本申請書と併せて様式2を提出すること。</t>
    <rPh sb="0" eb="2">
      <t>ジッシ</t>
    </rPh>
    <rPh sb="2" eb="4">
      <t>ヨウコウ</t>
    </rPh>
    <rPh sb="10" eb="12">
      <t>キテイ</t>
    </rPh>
    <rPh sb="16" eb="18">
      <t>イッテイ</t>
    </rPh>
    <rPh sb="19" eb="21">
      <t>ヨウケン</t>
    </rPh>
    <rPh sb="22" eb="24">
      <t>ガイトウ</t>
    </rPh>
    <rPh sb="26" eb="28">
      <t>ジヒ</t>
    </rPh>
    <rPh sb="28" eb="30">
      <t>ケンサ</t>
    </rPh>
    <rPh sb="30" eb="32">
      <t>ヒヨウ</t>
    </rPh>
    <rPh sb="34" eb="36">
      <t>ケイジョウ</t>
    </rPh>
    <rPh sb="40" eb="42">
      <t>バアイ</t>
    </rPh>
    <rPh sb="45" eb="46">
      <t>ホン</t>
    </rPh>
    <rPh sb="46" eb="49">
      <t>シンセイショ</t>
    </rPh>
    <rPh sb="50" eb="51">
      <t>アワ</t>
    </rPh>
    <rPh sb="53" eb="55">
      <t>ヨウシキ</t>
    </rPh>
    <rPh sb="57" eb="59">
      <t>テイシュツ</t>
    </rPh>
    <phoneticPr fontId="2"/>
  </si>
  <si>
    <t>実施要綱3(1)イに規定された「感染症対策を行った上での施設内療養に要する費用」を計上している場合には、本申請書と併せて様式３及び様式４を提出すること。</t>
    <rPh sb="0" eb="2">
      <t>ジッシ</t>
    </rPh>
    <rPh sb="2" eb="4">
      <t>ヨウコウ</t>
    </rPh>
    <rPh sb="10" eb="12">
      <t>キテイ</t>
    </rPh>
    <rPh sb="16" eb="19">
      <t>カンセンショウ</t>
    </rPh>
    <rPh sb="19" eb="21">
      <t>タイサク</t>
    </rPh>
    <rPh sb="22" eb="23">
      <t>オコナ</t>
    </rPh>
    <rPh sb="25" eb="26">
      <t>ウエ</t>
    </rPh>
    <rPh sb="28" eb="30">
      <t>シセツ</t>
    </rPh>
    <rPh sb="30" eb="31">
      <t>ナイ</t>
    </rPh>
    <rPh sb="31" eb="33">
      <t>リョウヨウ</t>
    </rPh>
    <rPh sb="34" eb="35">
      <t>ヨウ</t>
    </rPh>
    <rPh sb="37" eb="39">
      <t>ヒヨウ</t>
    </rPh>
    <rPh sb="41" eb="43">
      <t>ケイジョウ</t>
    </rPh>
    <rPh sb="47" eb="49">
      <t>バアイ</t>
    </rPh>
    <rPh sb="52" eb="53">
      <t>ホン</t>
    </rPh>
    <rPh sb="53" eb="56">
      <t>シンセイショ</t>
    </rPh>
    <rPh sb="57" eb="58">
      <t>アワ</t>
    </rPh>
    <rPh sb="60" eb="62">
      <t>ヨウシキ</t>
    </rPh>
    <rPh sb="63" eb="64">
      <t>オヨ</t>
    </rPh>
    <rPh sb="65" eb="67">
      <t>ヨウシキ</t>
    </rPh>
    <rPh sb="69" eb="71">
      <t>テイシュツ</t>
    </rPh>
    <phoneticPr fontId="2"/>
  </si>
  <si>
    <t>（様式２）</t>
    <rPh sb="1" eb="3">
      <t>ヨウシキ</t>
    </rPh>
    <phoneticPr fontId="2"/>
  </si>
  <si>
    <t>（様式３）</t>
    <rPh sb="1" eb="3">
      <t>ヨウシキ</t>
    </rPh>
    <phoneticPr fontId="2"/>
  </si>
  <si>
    <t>（様式４）</t>
    <rPh sb="1" eb="3">
      <t>ヨウシキ</t>
    </rPh>
    <phoneticPr fontId="2"/>
  </si>
  <si>
    <t>　令和３年度愛知県介護サービス確保対策事業費補助金交付申請書（介護サービス事業所等のサービス提供体制確保事業）（様式１）において、計上しました施設内療養を行った方の詳細については、本書のとおりです。</t>
    <rPh sb="56" eb="58">
      <t>ヨウシキ</t>
    </rPh>
    <rPh sb="65" eb="67">
      <t>ケイジョウ</t>
    </rPh>
    <rPh sb="77" eb="78">
      <t>オコナ</t>
    </rPh>
    <rPh sb="80" eb="81">
      <t>カタ</t>
    </rPh>
    <rPh sb="82" eb="84">
      <t>ショウサイ</t>
    </rPh>
    <rPh sb="90" eb="92">
      <t>ホンショ</t>
    </rPh>
    <phoneticPr fontId="2"/>
  </si>
  <si>
    <t>　令和３年度愛知県介護サービス確保対策事業費補助金交付申請書（介護サービス事業所等のサービス提供体制確保事業）（様式１）において計上しました自主検査費用の詳細については、本書のとおりです。</t>
    <rPh sb="56" eb="58">
      <t>ヨウシキ</t>
    </rPh>
    <rPh sb="64" eb="66">
      <t>ケイジョウ</t>
    </rPh>
    <rPh sb="70" eb="74">
      <t>ジシュケンサ</t>
    </rPh>
    <rPh sb="74" eb="76">
      <t>ヒヨウ</t>
    </rPh>
    <rPh sb="77" eb="79">
      <t>ショウサイ</t>
    </rPh>
    <rPh sb="85" eb="87">
      <t>ホンショ</t>
    </rPh>
    <phoneticPr fontId="2"/>
  </si>
  <si>
    <t>担当者氏名</t>
    <rPh sb="0" eb="1">
      <t>タン</t>
    </rPh>
    <rPh sb="1" eb="2">
      <t>トウ</t>
    </rPh>
    <rPh sb="2" eb="3">
      <t>モノ</t>
    </rPh>
    <rPh sb="3" eb="5">
      <t>シメイ</t>
    </rPh>
    <phoneticPr fontId="2"/>
  </si>
  <si>
    <t>担当者連絡先</t>
    <rPh sb="0" eb="3">
      <t>タントウシャ</t>
    </rPh>
    <rPh sb="3" eb="6">
      <t>レンラクサキ</t>
    </rPh>
    <phoneticPr fontId="2"/>
  </si>
  <si>
    <t>〇　様式1において申請する自主検査費用は次のいずれにも該当することを誓約します。</t>
    <rPh sb="2" eb="4">
      <t>ヨウシキ</t>
    </rPh>
    <rPh sb="9" eb="11">
      <t>シンセイ</t>
    </rPh>
    <rPh sb="13" eb="15">
      <t>ジシュ</t>
    </rPh>
    <rPh sb="15" eb="17">
      <t>ケンサ</t>
    </rPh>
    <rPh sb="17" eb="19">
      <t>ヒヨウ</t>
    </rPh>
    <rPh sb="20" eb="21">
      <t>ツギ</t>
    </rPh>
    <rPh sb="27" eb="29">
      <t>ガイトウ</t>
    </rPh>
    <rPh sb="34" eb="36">
      <t>セイヤク</t>
    </rPh>
    <phoneticPr fontId="2"/>
  </si>
  <si>
    <t>施設等において感染者が確認された後に行った検査でないこと。</t>
    <phoneticPr fontId="2"/>
  </si>
  <si>
    <t>次の①、②または③に該当する検査であること。
①	濃厚接触者と同居する職員に対して行った検査
②	発熱等の症状を呈するが保健所等により経過観察を指示された職員に対して行った検査
③	施設等としては感染疑いがあると判断するが、保健所等の判断では行政検査の対象とならなかった者に対して行った検査</t>
    <phoneticPr fontId="2"/>
  </si>
  <si>
    <t>・【協力支援】：感染者が発生した事業所・施設等への職員の派遣や利用者の受け入れに要した費用</t>
    <rPh sb="2" eb="4">
      <t>キョウリョク</t>
    </rPh>
    <rPh sb="4" eb="6">
      <t>シエン</t>
    </rPh>
    <rPh sb="8" eb="11">
      <t>カンセンシャ</t>
    </rPh>
    <rPh sb="12" eb="14">
      <t>ハッセイ</t>
    </rPh>
    <rPh sb="16" eb="19">
      <t>ジギョウショ</t>
    </rPh>
    <rPh sb="20" eb="22">
      <t>シセツ</t>
    </rPh>
    <rPh sb="22" eb="23">
      <t>トウ</t>
    </rPh>
    <rPh sb="25" eb="27">
      <t>ショクイン</t>
    </rPh>
    <rPh sb="28" eb="30">
      <t>ハケン</t>
    </rPh>
    <rPh sb="31" eb="33">
      <t>リヨウ</t>
    </rPh>
    <rPh sb="33" eb="34">
      <t>シャ</t>
    </rPh>
    <rPh sb="35" eb="36">
      <t>ウ</t>
    </rPh>
    <rPh sb="37" eb="38">
      <t>イ</t>
    </rPh>
    <rPh sb="40" eb="41">
      <t>ヨウ</t>
    </rPh>
    <rPh sb="43" eb="45">
      <t>ヒヨウ</t>
    </rPh>
    <phoneticPr fontId="2"/>
  </si>
  <si>
    <t>・【施設内療養】：感染症対策等を行った上で施設内療養に要した費用</t>
    <rPh sb="2" eb="4">
      <t>シセツ</t>
    </rPh>
    <rPh sb="4" eb="5">
      <t>ナイ</t>
    </rPh>
    <rPh sb="5" eb="7">
      <t>リョウヨウ</t>
    </rPh>
    <rPh sb="9" eb="12">
      <t>カンセンショウ</t>
    </rPh>
    <rPh sb="12" eb="14">
      <t>タイサク</t>
    </rPh>
    <rPh sb="14" eb="15">
      <t>トウ</t>
    </rPh>
    <rPh sb="16" eb="17">
      <t>オコナ</t>
    </rPh>
    <rPh sb="19" eb="20">
      <t>ウエ</t>
    </rPh>
    <rPh sb="21" eb="23">
      <t>シセツ</t>
    </rPh>
    <rPh sb="23" eb="24">
      <t>ナイ</t>
    </rPh>
    <rPh sb="24" eb="26">
      <t>リョウヨウ</t>
    </rPh>
    <rPh sb="27" eb="28">
      <t>ヨウ</t>
    </rPh>
    <rPh sb="30" eb="32">
      <t>ヒヨウ</t>
    </rPh>
    <phoneticPr fontId="2"/>
  </si>
  <si>
    <t>・【感染対策徹底】：感染症の発生または濃厚接触者への対応に要した経費</t>
    <rPh sb="10" eb="13">
      <t>カンセンショウ</t>
    </rPh>
    <rPh sb="14" eb="16">
      <t>ハッセイ</t>
    </rPh>
    <rPh sb="19" eb="24">
      <t>ノウコウセッショクシャ</t>
    </rPh>
    <rPh sb="26" eb="28">
      <t>タイオウ</t>
    </rPh>
    <rPh sb="29" eb="30">
      <t>ヨウ</t>
    </rPh>
    <rPh sb="32" eb="34">
      <t>ケイヒ</t>
    </rPh>
    <phoneticPr fontId="2"/>
  </si>
  <si>
    <t>〇県のコーディネート機能確保事業に基づく愛知県介護老人福祉施設協議会又は、愛知県介護老人保健施設協会の派遣調整に基づく派遣の場合は「該当」、そうでない場合は「非該当」を選択。</t>
    <rPh sb="20" eb="23">
      <t>アイチケン</t>
    </rPh>
    <rPh sb="23" eb="25">
      <t>カイゴ</t>
    </rPh>
    <rPh sb="25" eb="27">
      <t>ロウジン</t>
    </rPh>
    <rPh sb="27" eb="29">
      <t>フクシ</t>
    </rPh>
    <rPh sb="29" eb="31">
      <t>シセツ</t>
    </rPh>
    <rPh sb="31" eb="34">
      <t>キョウギカイ</t>
    </rPh>
    <rPh sb="34" eb="35">
      <t>マタ</t>
    </rPh>
    <rPh sb="37" eb="40">
      <t>アイチケン</t>
    </rPh>
    <rPh sb="40" eb="42">
      <t>カイゴ</t>
    </rPh>
    <rPh sb="42" eb="44">
      <t>ロウジン</t>
    </rPh>
    <rPh sb="44" eb="46">
      <t>ホケン</t>
    </rPh>
    <rPh sb="46" eb="48">
      <t>シセツ</t>
    </rPh>
    <rPh sb="48" eb="50">
      <t>キョウカイ</t>
    </rPh>
    <phoneticPr fontId="2"/>
  </si>
  <si>
    <t>協力支援内容</t>
    <rPh sb="0" eb="2">
      <t>キョウリョク</t>
    </rPh>
    <rPh sb="2" eb="4">
      <t>シエン</t>
    </rPh>
    <rPh sb="4" eb="6">
      <t>ナイヨウ</t>
    </rPh>
    <phoneticPr fontId="2"/>
  </si>
  <si>
    <r>
      <t>※</t>
    </r>
    <r>
      <rPr>
        <sz val="14"/>
        <color theme="1"/>
        <rFont val="Yu Gothic"/>
        <family val="3"/>
        <charset val="128"/>
      </rPr>
      <t>「協力支援内容」</t>
    </r>
    <r>
      <rPr>
        <sz val="14"/>
        <color theme="1"/>
        <rFont val="Yu Gothic"/>
        <family val="3"/>
        <charset val="128"/>
        <scheme val="minor"/>
      </rPr>
      <t>は以下から選択すること。</t>
    </r>
    <rPh sb="2" eb="6">
      <t>キョウリョクシエン</t>
    </rPh>
    <rPh sb="6" eb="8">
      <t>ナイヨウ</t>
    </rPh>
    <rPh sb="10" eb="12">
      <t>イカ</t>
    </rPh>
    <rPh sb="14" eb="16">
      <t>センタク</t>
    </rPh>
    <phoneticPr fontId="2"/>
  </si>
  <si>
    <t>協力支援対象である事業所から利用者を受け入れ</t>
    <rPh sb="0" eb="2">
      <t>キョウリョク</t>
    </rPh>
    <rPh sb="2" eb="6">
      <t>シエンタイショウ</t>
    </rPh>
    <rPh sb="9" eb="12">
      <t>ジギョウショ</t>
    </rPh>
    <rPh sb="14" eb="17">
      <t>リヨウシャ</t>
    </rPh>
    <rPh sb="18" eb="19">
      <t>ウ</t>
    </rPh>
    <rPh sb="20" eb="21">
      <t>イ</t>
    </rPh>
    <phoneticPr fontId="2"/>
  </si>
  <si>
    <t>協力支援対象である事業所への職員の応援派遣</t>
    <rPh sb="0" eb="6">
      <t>キョウリョクシエンタイショウ</t>
    </rPh>
    <rPh sb="9" eb="12">
      <t>ジギョウショ</t>
    </rPh>
    <rPh sb="14" eb="16">
      <t>ショクイン</t>
    </rPh>
    <rPh sb="17" eb="21">
      <t>オウエンハケン</t>
    </rPh>
    <phoneticPr fontId="2"/>
  </si>
  <si>
    <t>①及び②いずれも実施（利用者受け入れ及び職員派遣）</t>
    <rPh sb="1" eb="2">
      <t>オヨ</t>
    </rPh>
    <rPh sb="8" eb="10">
      <t>ジッシ</t>
    </rPh>
    <rPh sb="11" eb="14">
      <t>リヨウシャ</t>
    </rPh>
    <rPh sb="14" eb="15">
      <t>ウ</t>
    </rPh>
    <rPh sb="16" eb="17">
      <t>イ</t>
    </rPh>
    <rPh sb="18" eb="19">
      <t>オヨ</t>
    </rPh>
    <rPh sb="20" eb="22">
      <t>ショクイン</t>
    </rPh>
    <rPh sb="22" eb="24">
      <t>ハケン</t>
    </rPh>
    <phoneticPr fontId="2"/>
  </si>
  <si>
    <t>派遣調整への対応。職員３名、計10時間分の時間外手当。</t>
    <rPh sb="0" eb="4">
      <t>ハケンチョウセイ</t>
    </rPh>
    <rPh sb="6" eb="8">
      <t>タイオウ</t>
    </rPh>
    <rPh sb="9" eb="11">
      <t>ショクイン</t>
    </rPh>
    <rPh sb="12" eb="13">
      <t>メイ</t>
    </rPh>
    <rPh sb="14" eb="15">
      <t>ケイ</t>
    </rPh>
    <rPh sb="17" eb="20">
      <t>ジカンブン</t>
    </rPh>
    <rPh sb="21" eb="24">
      <t>ジカンガイ</t>
    </rPh>
    <rPh sb="24" eb="26">
      <t>テアテ</t>
    </rPh>
    <phoneticPr fontId="2"/>
  </si>
  <si>
    <t>旅費</t>
    <rPh sb="0" eb="2">
      <t>リョヒ</t>
    </rPh>
    <phoneticPr fontId="2"/>
  </si>
  <si>
    <t>宿泊費</t>
    <rPh sb="0" eb="3">
      <t>シュクハクヒ</t>
    </rPh>
    <phoneticPr fontId="2"/>
  </si>
  <si>
    <r>
      <t>〇協力支援</t>
    </r>
    <r>
      <rPr>
        <sz val="14"/>
        <color theme="1"/>
        <rFont val="Yu Gothic"/>
        <family val="3"/>
        <charset val="128"/>
        <scheme val="minor"/>
      </rPr>
      <t>対象</t>
    </r>
    <r>
      <rPr>
        <sz val="14"/>
        <color theme="1"/>
        <rFont val="Yu Gothic"/>
        <family val="2"/>
        <scheme val="minor"/>
      </rPr>
      <t>事業所情報（</t>
    </r>
    <r>
      <rPr>
        <b/>
        <u/>
        <sz val="14"/>
        <color theme="1"/>
        <rFont val="Yu Gothic"/>
        <family val="3"/>
        <charset val="128"/>
        <scheme val="minor"/>
      </rPr>
      <t>応援先、受入元の事業所等の情報</t>
    </r>
    <r>
      <rPr>
        <sz val="14"/>
        <color theme="1"/>
        <rFont val="Yu Gothic"/>
        <family val="2"/>
        <scheme val="minor"/>
      </rPr>
      <t>を記載してください。）</t>
    </r>
    <rPh sb="1" eb="3">
      <t>キョウリョク</t>
    </rPh>
    <rPh sb="3" eb="7">
      <t>シエンタイショウ</t>
    </rPh>
    <rPh sb="7" eb="10">
      <t>ジギョウショ</t>
    </rPh>
    <rPh sb="10" eb="12">
      <t>ジョウホウ</t>
    </rPh>
    <rPh sb="13" eb="15">
      <t>オウエン</t>
    </rPh>
    <rPh sb="15" eb="16">
      <t>サキ</t>
    </rPh>
    <rPh sb="17" eb="19">
      <t>ウケイ</t>
    </rPh>
    <rPh sb="19" eb="20">
      <t>モト</t>
    </rPh>
    <rPh sb="21" eb="24">
      <t>ジギョウショ</t>
    </rPh>
    <rPh sb="24" eb="25">
      <t>トウ</t>
    </rPh>
    <rPh sb="26" eb="28">
      <t>ジョウホウ</t>
    </rPh>
    <rPh sb="29" eb="31">
      <t>キサイ</t>
    </rPh>
    <phoneticPr fontId="2"/>
  </si>
  <si>
    <t>単価①</t>
    <rPh sb="0" eb="2">
      <t>タンカ</t>
    </rPh>
    <phoneticPr fontId="2"/>
  </si>
  <si>
    <t>単価②</t>
    <rPh sb="0" eb="2">
      <t>タンカ</t>
    </rPh>
    <phoneticPr fontId="2"/>
  </si>
  <si>
    <t>単価③</t>
    <rPh sb="0" eb="2">
      <t>タンカ</t>
    </rPh>
    <phoneticPr fontId="2"/>
  </si>
  <si>
    <t>サービス種別</t>
    <rPh sb="4" eb="6">
      <t>シュベツ</t>
    </rPh>
    <phoneticPr fontId="2"/>
  </si>
  <si>
    <t>選択肢</t>
    <rPh sb="0" eb="3">
      <t>センタクシ</t>
    </rPh>
    <phoneticPr fontId="2"/>
  </si>
  <si>
    <t>①</t>
  </si>
  <si>
    <t>②</t>
  </si>
  <si>
    <t>④</t>
  </si>
  <si>
    <t>⑦</t>
    <phoneticPr fontId="2"/>
  </si>
  <si>
    <t>感染者が発生した介護サービス事業所・施設等の利用者の受け入れや当該事業所・施設等に応援職員の派遣を行った事業所・施設等</t>
    <rPh sb="0" eb="3">
      <t>カンセンシャ</t>
    </rPh>
    <rPh sb="4" eb="6">
      <t>ハッセイ</t>
    </rPh>
    <rPh sb="8" eb="10">
      <t>カイゴ</t>
    </rPh>
    <rPh sb="14" eb="17">
      <t>ジギョウショ</t>
    </rPh>
    <rPh sb="18" eb="20">
      <t>シセツ</t>
    </rPh>
    <rPh sb="20" eb="21">
      <t>トウ</t>
    </rPh>
    <rPh sb="22" eb="25">
      <t>リヨウシャ</t>
    </rPh>
    <rPh sb="26" eb="27">
      <t>ウ</t>
    </rPh>
    <rPh sb="28" eb="29">
      <t>イ</t>
    </rPh>
    <rPh sb="31" eb="33">
      <t>トウガイ</t>
    </rPh>
    <rPh sb="33" eb="36">
      <t>ジギョウショ</t>
    </rPh>
    <rPh sb="37" eb="39">
      <t>シセツ</t>
    </rPh>
    <rPh sb="39" eb="40">
      <t>トウ</t>
    </rPh>
    <rPh sb="41" eb="43">
      <t>オウエン</t>
    </rPh>
    <rPh sb="43" eb="45">
      <t>ショクイン</t>
    </rPh>
    <rPh sb="46" eb="48">
      <t>ハケン</t>
    </rPh>
    <rPh sb="49" eb="50">
      <t>オコナ</t>
    </rPh>
    <rPh sb="52" eb="55">
      <t>ジギョウショ</t>
    </rPh>
    <rPh sb="56" eb="58">
      <t>シセツ</t>
    </rPh>
    <rPh sb="58" eb="59">
      <t>トウ</t>
    </rPh>
    <phoneticPr fontId="2"/>
  </si>
  <si>
    <t>【協力支援】（⑦の場合）</t>
    <rPh sb="1" eb="3">
      <t>キョウリョク</t>
    </rPh>
    <rPh sb="3" eb="5">
      <t>シエン</t>
    </rPh>
    <rPh sb="9" eb="11">
      <t>バアイ</t>
    </rPh>
    <phoneticPr fontId="2"/>
  </si>
  <si>
    <t>⑥</t>
    <phoneticPr fontId="2"/>
  </si>
  <si>
    <t>⑤</t>
    <phoneticPr fontId="2"/>
  </si>
  <si>
    <t>養護老人ホーム＿定員30人以上</t>
  </si>
  <si>
    <t>養護老人ホーム＿定員29人以下</t>
  </si>
  <si>
    <t>軽費老人ホーム＿定員30人以上</t>
  </si>
  <si>
    <t>感染対策徹底</t>
    <rPh sb="0" eb="2">
      <t>カンセン</t>
    </rPh>
    <rPh sb="2" eb="4">
      <t>タイサク</t>
    </rPh>
    <rPh sb="4" eb="6">
      <t>テッテイ</t>
    </rPh>
    <phoneticPr fontId="2"/>
  </si>
  <si>
    <t>⑤</t>
  </si>
  <si>
    <t>⑥</t>
  </si>
  <si>
    <t>⑦</t>
  </si>
  <si>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</si>
  <si>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</si>
  <si>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</si>
  <si>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</si>
  <si>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</si>
  <si>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</si>
  <si>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</si>
  <si>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</si>
  <si>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</si>
  <si>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</si>
  <si>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※選択できません</t>
    <rPh sb="1" eb="3">
      <t>センタク</t>
    </rPh>
    <phoneticPr fontId="2"/>
  </si>
  <si>
    <t>⑦</t>
    <phoneticPr fontId="2"/>
  </si>
  <si>
    <t>④</t>
    <phoneticPr fontId="2"/>
  </si>
  <si>
    <t>③</t>
    <phoneticPr fontId="2"/>
  </si>
  <si>
    <t>年</t>
    <rPh sb="0" eb="1">
      <t>ネン</t>
    </rPh>
    <phoneticPr fontId="2"/>
  </si>
  <si>
    <t>月</t>
    <rPh sb="0" eb="1">
      <t>ゲツ</t>
    </rPh>
    <phoneticPr fontId="2"/>
  </si>
  <si>
    <t>日</t>
    <rPh sb="0" eb="1">
      <t>ヒ</t>
    </rPh>
    <phoneticPr fontId="2"/>
  </si>
  <si>
    <t>①</t>
    <phoneticPr fontId="2"/>
  </si>
  <si>
    <t>②</t>
    <phoneticPr fontId="2"/>
  </si>
  <si>
    <t>⑤</t>
    <phoneticPr fontId="2"/>
  </si>
  <si>
    <t>対象種別</t>
    <rPh sb="0" eb="2">
      <t>タイショウ</t>
    </rPh>
    <rPh sb="2" eb="4">
      <t>シュベツ</t>
    </rPh>
    <phoneticPr fontId="2"/>
  </si>
  <si>
    <r>
      <t>【代替サービス提供】</t>
    </r>
    <r>
      <rPr>
        <sz val="16"/>
        <color rgb="FFFF0000"/>
        <rFont val="ＭＳ ゴシック"/>
        <family val="3"/>
        <charset val="128"/>
      </rPr>
      <t>（⑥又は⑦の場合は記入しないでください）</t>
    </r>
    <rPh sb="1" eb="3">
      <t>ダイタイ</t>
    </rPh>
    <rPh sb="7" eb="9">
      <t>テイキョウ</t>
    </rPh>
    <phoneticPr fontId="2"/>
  </si>
  <si>
    <t>その他該当する種別</t>
    <rPh sb="2" eb="3">
      <t>ホカ</t>
    </rPh>
    <rPh sb="3" eb="5">
      <t>ガイトウ</t>
    </rPh>
    <rPh sb="7" eb="9">
      <t>シュベツ</t>
    </rPh>
    <phoneticPr fontId="2"/>
  </si>
  <si>
    <t>定員数</t>
    <rPh sb="0" eb="3">
      <t>テイインスウ</t>
    </rPh>
    <phoneticPr fontId="2"/>
  </si>
  <si>
    <t>その他該当する事業</t>
    <rPh sb="2" eb="3">
      <t>ホカ</t>
    </rPh>
    <rPh sb="3" eb="5">
      <t>ガイトウ</t>
    </rPh>
    <rPh sb="7" eb="9">
      <t>ジギョウ</t>
    </rPh>
    <phoneticPr fontId="2"/>
  </si>
  <si>
    <t>⑤，⑦</t>
    <phoneticPr fontId="2"/>
  </si>
  <si>
    <t>通所介護＿通常規模＿その他</t>
  </si>
  <si>
    <t>通所介護＿大規模型＿Ⅰ＿その他</t>
  </si>
  <si>
    <t>通所介護＿大規模型＿Ⅱ＿その他</t>
  </si>
  <si>
    <t>地域密着型通所介護＿その他</t>
  </si>
  <si>
    <t>認知症対応型通所介護＿その他</t>
  </si>
  <si>
    <t>通所リハビリテーション＿通常規模＿その他</t>
  </si>
  <si>
    <t>通所リハビリテーション＿大規模型＿Ⅰ＿その他</t>
  </si>
  <si>
    <t>通所リハビリテーション＿大規模型＿Ⅱ＿その他</t>
  </si>
  <si>
    <t>通所型サービス＿その他</t>
  </si>
  <si>
    <t>短期入所生活介護＿その他</t>
  </si>
  <si>
    <t>短期入所療養介護＿その他</t>
  </si>
  <si>
    <t>訪問介護＿その他</t>
  </si>
  <si>
    <t>訪問入浴介護＿その他</t>
  </si>
  <si>
    <t>訪問看護＿その他</t>
  </si>
  <si>
    <t>訪問リハビリテーション＿その他</t>
  </si>
  <si>
    <t>定期巡回・随時対応型訪問介護看護＿その他</t>
  </si>
  <si>
    <t>夜間対応型訪問介護＿その他</t>
  </si>
  <si>
    <t>居宅介護支援＿その他</t>
  </si>
  <si>
    <t>訪問型サービス＿その他</t>
  </si>
  <si>
    <t>介護予防ケアマネジメント＿その他</t>
  </si>
  <si>
    <t>小規模多機能型居宅介護＿その他</t>
  </si>
  <si>
    <t>看護小規模多機能型居宅介護＿その他</t>
  </si>
  <si>
    <t>介護老人福祉施設＿その他</t>
  </si>
  <si>
    <t>地域密着型介護老人福祉施設＿その他</t>
  </si>
  <si>
    <t>介護老人保健施設＿その他</t>
  </si>
  <si>
    <t>介護医療院＿その他</t>
  </si>
  <si>
    <t>介護療養型医療施設＿その他</t>
  </si>
  <si>
    <t>認知症対応型共同生活介護＿その他</t>
  </si>
  <si>
    <t>養護老人ホーム＿定員30人以上＿その他</t>
  </si>
  <si>
    <t>養護老人ホーム＿定員29人以下＿その他</t>
  </si>
  <si>
    <t>軽費老人ホーム＿定員30人以上＿その他</t>
  </si>
  <si>
    <t>軽費老人ホーム＿定員29人以下＿その他</t>
  </si>
  <si>
    <t>有料老人ホーム＿定員30人以上＿その他</t>
  </si>
  <si>
    <t>有料老人ホーム＿定員29人以下＿その他</t>
  </si>
  <si>
    <t>サービス付き高齢者住宅＿定員30人以上＿その他</t>
  </si>
  <si>
    <t>サービス付き高齢者住宅＿定員29人以下＿その他</t>
  </si>
  <si>
    <t>福祉用具貸与</t>
    <rPh sb="0" eb="2">
      <t>フクシ</t>
    </rPh>
    <rPh sb="2" eb="4">
      <t>ヨウグ</t>
    </rPh>
    <rPh sb="4" eb="6">
      <t>タイヨ</t>
    </rPh>
    <phoneticPr fontId="2"/>
  </si>
  <si>
    <t>-</t>
    <phoneticPr fontId="2"/>
  </si>
  <si>
    <t>●●損害保険（株）と加入契約。</t>
    <rPh sb="2" eb="4">
      <t>ソンガイ</t>
    </rPh>
    <rPh sb="4" eb="6">
      <t>ホケン</t>
    </rPh>
    <rPh sb="7" eb="8">
      <t>カブ</t>
    </rPh>
    <rPh sb="10" eb="12">
      <t>カニュウ</t>
    </rPh>
    <rPh sb="12" eb="14">
      <t>ケイヤク</t>
    </rPh>
    <phoneticPr fontId="2"/>
  </si>
  <si>
    <t>家族陽性者と濃厚接触の利用者と接触した職員（○○　○○）11/11～22宿泊分</t>
    <rPh sb="0" eb="2">
      <t>カゾク</t>
    </rPh>
    <rPh sb="2" eb="5">
      <t>ヨウセイシャ</t>
    </rPh>
    <rPh sb="6" eb="10">
      <t>ノウコウセッショク</t>
    </rPh>
    <rPh sb="11" eb="14">
      <t>リヨウシャ</t>
    </rPh>
    <rPh sb="15" eb="17">
      <t>セッショク</t>
    </rPh>
    <rPh sb="19" eb="21">
      <t>ショクイン</t>
    </rPh>
    <rPh sb="36" eb="38">
      <t>シュクハク</t>
    </rPh>
    <rPh sb="38" eb="39">
      <t>ブン</t>
    </rPh>
    <phoneticPr fontId="2"/>
  </si>
  <si>
    <t>急性期利用者2名を▼▼病院へ搬送に要した燃料費。（10/11,13実施分）</t>
    <rPh sb="0" eb="3">
      <t>キュウセイキ</t>
    </rPh>
    <rPh sb="3" eb="6">
      <t>リヨウシャ</t>
    </rPh>
    <rPh sb="7" eb="8">
      <t>メイ</t>
    </rPh>
    <rPh sb="11" eb="13">
      <t>ビョウイン</t>
    </rPh>
    <rPh sb="14" eb="16">
      <t>ハンソウ</t>
    </rPh>
    <rPh sb="17" eb="18">
      <t>ヨウ</t>
    </rPh>
    <rPh sb="20" eb="23">
      <t>ネンリョウヒ</t>
    </rPh>
    <rPh sb="33" eb="35">
      <t>ジッシ</t>
    </rPh>
    <rPh sb="35" eb="36">
      <t>ブン</t>
    </rPh>
    <phoneticPr fontId="2"/>
  </si>
  <si>
    <t>陽性利用者発生したことによる事業所全館消毒（クリーン□□（株）に依頼）</t>
    <rPh sb="0" eb="2">
      <t>ヨウセイ</t>
    </rPh>
    <rPh sb="2" eb="5">
      <t>リヨウシャ</t>
    </rPh>
    <rPh sb="5" eb="7">
      <t>ハッセイ</t>
    </rPh>
    <rPh sb="14" eb="17">
      <t>ジギョウショ</t>
    </rPh>
    <rPh sb="17" eb="19">
      <t>ゼンカン</t>
    </rPh>
    <rPh sb="19" eb="21">
      <t>ショウドク</t>
    </rPh>
    <rPh sb="29" eb="30">
      <t>カブ</t>
    </rPh>
    <rPh sb="32" eb="34">
      <t>イライ</t>
    </rPh>
    <phoneticPr fontId="2"/>
  </si>
  <si>
    <r>
      <t>【感染対策徹底】</t>
    </r>
    <r>
      <rPr>
        <sz val="16"/>
        <color rgb="FFFF0000"/>
        <rFont val="ＭＳ ゴシック"/>
        <family val="3"/>
        <charset val="128"/>
      </rPr>
      <t>（⑥の場合は記入しないでください）</t>
    </r>
    <rPh sb="1" eb="5">
      <t>カンセンタイサク</t>
    </rPh>
    <rPh sb="5" eb="7">
      <t>テッテイ</t>
    </rPh>
    <rPh sb="11" eb="13">
      <t>バアイ</t>
    </rPh>
    <rPh sb="14" eb="16">
      <t>キニュウ</t>
    </rPh>
    <phoneticPr fontId="2"/>
  </si>
  <si>
    <t>感染職員の代替を雇用する際に要した費用。☆☆人材紹介（株）へ支払い。</t>
    <rPh sb="0" eb="4">
      <t>カンセンショクイン</t>
    </rPh>
    <rPh sb="5" eb="7">
      <t>ダイタイ</t>
    </rPh>
    <rPh sb="8" eb="10">
      <t>コヨウ</t>
    </rPh>
    <rPh sb="12" eb="13">
      <t>サイ</t>
    </rPh>
    <rPh sb="14" eb="15">
      <t>ヨウ</t>
    </rPh>
    <rPh sb="17" eb="19">
      <t>ヒヨウ</t>
    </rPh>
    <rPh sb="22" eb="24">
      <t>ジンザイ</t>
    </rPh>
    <rPh sb="24" eb="26">
      <t>ショウカイ</t>
    </rPh>
    <rPh sb="27" eb="28">
      <t>カブ</t>
    </rPh>
    <rPh sb="30" eb="32">
      <t>シハラ</t>
    </rPh>
    <phoneticPr fontId="2"/>
  </si>
  <si>
    <t>○○公民館２階研修室の会場使用料。</t>
    <phoneticPr fontId="2"/>
  </si>
  <si>
    <t>代替サービス実施にあたっての、□□ヘルパーステーションから派遣指導（11/20）</t>
    <rPh sb="0" eb="2">
      <t>ダイタイ</t>
    </rPh>
    <rPh sb="6" eb="8">
      <t>ジッシ</t>
    </rPh>
    <rPh sb="29" eb="31">
      <t>ハケン</t>
    </rPh>
    <rPh sb="31" eb="33">
      <t>シドウ</t>
    </rPh>
    <phoneticPr fontId="2"/>
  </si>
  <si>
    <t>利用者３名の安否確認のためのタブレット３台リース料。（1,500円/月＊３台＊２か月）</t>
    <rPh sb="0" eb="3">
      <t>リヨウシャ</t>
    </rPh>
    <rPh sb="4" eb="5">
      <t>メイ</t>
    </rPh>
    <rPh sb="6" eb="10">
      <t>アンピカクニン</t>
    </rPh>
    <rPh sb="20" eb="21">
      <t>ダイ</t>
    </rPh>
    <rPh sb="24" eb="25">
      <t>リョウ</t>
    </rPh>
    <rPh sb="32" eb="33">
      <t>エン</t>
    </rPh>
    <rPh sb="34" eb="35">
      <t>ツキ</t>
    </rPh>
    <rPh sb="37" eb="38">
      <t>ダイ</t>
    </rPh>
    <rPh sb="41" eb="42">
      <t>ゲツ</t>
    </rPh>
    <phoneticPr fontId="2"/>
  </si>
  <si>
    <t>【施設内療養】</t>
    <rPh sb="1" eb="4">
      <t>シセツナイ</t>
    </rPh>
    <rPh sb="4" eb="6">
      <t>リョウヨウ</t>
    </rPh>
    <phoneticPr fontId="2"/>
  </si>
  <si>
    <t>代替サービス実施要員を雇用する際に要した費用。☆☆人材紹介（株）へ支払い。</t>
    <rPh sb="0" eb="2">
      <t>ダイタイ</t>
    </rPh>
    <rPh sb="6" eb="8">
      <t>ジッシ</t>
    </rPh>
    <rPh sb="8" eb="10">
      <t>ヨウイン</t>
    </rPh>
    <rPh sb="11" eb="13">
      <t>コヨウ</t>
    </rPh>
    <rPh sb="15" eb="16">
      <t>サイ</t>
    </rPh>
    <rPh sb="17" eb="18">
      <t>ヨウ</t>
    </rPh>
    <rPh sb="20" eb="22">
      <t>ヒヨウ</t>
    </rPh>
    <rPh sb="25" eb="27">
      <t>ジンザイ</t>
    </rPh>
    <rPh sb="27" eb="29">
      <t>ショウカイ</t>
    </rPh>
    <rPh sb="30" eb="31">
      <t>カブ</t>
    </rPh>
    <rPh sb="33" eb="35">
      <t>シハラ</t>
    </rPh>
    <phoneticPr fontId="2"/>
  </si>
  <si>
    <t>居宅サービス実施要員を雇用する際に要した費用。☆☆材紹介（株）へ支払い。</t>
    <rPh sb="0" eb="2">
      <t>キョタク</t>
    </rPh>
    <rPh sb="6" eb="8">
      <t>ジッシ</t>
    </rPh>
    <rPh sb="8" eb="10">
      <t>ヨウイン</t>
    </rPh>
    <rPh sb="11" eb="13">
      <t>コヨウ</t>
    </rPh>
    <rPh sb="15" eb="16">
      <t>サイ</t>
    </rPh>
    <rPh sb="17" eb="18">
      <t>ヨウ</t>
    </rPh>
    <rPh sb="20" eb="22">
      <t>ヒヨウ</t>
    </rPh>
    <rPh sb="25" eb="26">
      <t>ザイ</t>
    </rPh>
    <rPh sb="26" eb="28">
      <t>ショウカイ</t>
    </rPh>
    <rPh sb="29" eb="30">
      <t>カブ</t>
    </rPh>
    <rPh sb="32" eb="34">
      <t>シハラ</t>
    </rPh>
    <phoneticPr fontId="2"/>
  </si>
  <si>
    <t>○○損害保険（株）と加入契約。</t>
    <rPh sb="2" eb="4">
      <t>ソンガイ</t>
    </rPh>
    <rPh sb="4" eb="6">
      <t>ホケン</t>
    </rPh>
    <rPh sb="7" eb="8">
      <t>カブ</t>
    </rPh>
    <rPh sb="10" eb="12">
      <t>カニュウ</t>
    </rPh>
    <rPh sb="12" eb="14">
      <t>ケイヤク</t>
    </rPh>
    <phoneticPr fontId="2"/>
  </si>
  <si>
    <t>代替サービス実施にあたっての、□□介護サービスから派遣指導（11/20）</t>
    <rPh sb="0" eb="2">
      <t>ダイタイ</t>
    </rPh>
    <rPh sb="6" eb="8">
      <t>ジッシ</t>
    </rPh>
    <rPh sb="17" eb="19">
      <t>カイゴ</t>
    </rPh>
    <rPh sb="25" eb="27">
      <t>ハケン</t>
    </rPh>
    <rPh sb="27" eb="29">
      <t>シドウ</t>
    </rPh>
    <phoneticPr fontId="2"/>
  </si>
  <si>
    <t>別紙様式３及び別紙様式４のとおり。</t>
    <rPh sb="0" eb="2">
      <t>ベッシ</t>
    </rPh>
    <rPh sb="2" eb="4">
      <t>ヨウシキ</t>
    </rPh>
    <rPh sb="5" eb="6">
      <t>オヨ</t>
    </rPh>
    <rPh sb="7" eb="9">
      <t>ベッシ</t>
    </rPh>
    <rPh sb="9" eb="11">
      <t>ヨウシキ</t>
    </rPh>
    <phoneticPr fontId="2"/>
  </si>
  <si>
    <t>派遣職員の代替を雇用する際に要した費用。☆☆人材紹介（株）へ支払い。</t>
    <rPh sb="0" eb="2">
      <t>ハケン</t>
    </rPh>
    <rPh sb="2" eb="4">
      <t>ショクイン</t>
    </rPh>
    <rPh sb="5" eb="7">
      <t>ダイタイ</t>
    </rPh>
    <rPh sb="8" eb="10">
      <t>コヨウ</t>
    </rPh>
    <rPh sb="12" eb="13">
      <t>サイ</t>
    </rPh>
    <rPh sb="14" eb="15">
      <t>ヨウ</t>
    </rPh>
    <rPh sb="17" eb="19">
      <t>ヒヨウ</t>
    </rPh>
    <rPh sb="22" eb="24">
      <t>ジンザイ</t>
    </rPh>
    <rPh sb="24" eb="26">
      <t>ショウカイ</t>
    </rPh>
    <rPh sb="27" eb="28">
      <t>カブ</t>
    </rPh>
    <rPh sb="30" eb="32">
      <t>シハラ</t>
    </rPh>
    <phoneticPr fontId="2"/>
  </si>
  <si>
    <t>派遣職員〇〇の派遣先への旅費（670円＊2回（行き及び帰り）</t>
    <rPh sb="0" eb="4">
      <t>ハケンショクイン</t>
    </rPh>
    <rPh sb="7" eb="10">
      <t>ハケンサキ</t>
    </rPh>
    <rPh sb="12" eb="14">
      <t>リョヒ</t>
    </rPh>
    <rPh sb="18" eb="19">
      <t>エン</t>
    </rPh>
    <rPh sb="21" eb="22">
      <t>カイ</t>
    </rPh>
    <rPh sb="23" eb="24">
      <t>イ</t>
    </rPh>
    <rPh sb="25" eb="26">
      <t>オヨ</t>
    </rPh>
    <rPh sb="27" eb="28">
      <t>カエ</t>
    </rPh>
    <phoneticPr fontId="2"/>
  </si>
  <si>
    <t>派遣職員○○の派遣中の宿泊費（3,000円＊10日）</t>
    <rPh sb="0" eb="4">
      <t>ハケンショクイン</t>
    </rPh>
    <rPh sb="7" eb="10">
      <t>ハケンチュウ</t>
    </rPh>
    <rPh sb="11" eb="14">
      <t>シュクハクヒ</t>
    </rPh>
    <rPh sb="20" eb="21">
      <t>エン</t>
    </rPh>
    <rPh sb="24" eb="25">
      <t>ニチ</t>
    </rPh>
    <phoneticPr fontId="2"/>
  </si>
  <si>
    <t>□□損害保険（株）と加入契約。</t>
    <rPh sb="2" eb="4">
      <t>ソンガイ</t>
    </rPh>
    <rPh sb="4" eb="6">
      <t>ホケン</t>
    </rPh>
    <rPh sb="7" eb="8">
      <t>カブ</t>
    </rPh>
    <rPh sb="10" eb="12">
      <t>カニュウ</t>
    </rPh>
    <rPh sb="12" eb="14">
      <t>ケイヤク</t>
    </rPh>
    <phoneticPr fontId="2"/>
  </si>
  <si>
    <t>病床ひっ迫等により、やむを得ず施設内療養を行った高齢者施設等</t>
    <rPh sb="0" eb="2">
      <t>ビョウショウ</t>
    </rPh>
    <rPh sb="4" eb="5">
      <t>パク</t>
    </rPh>
    <rPh sb="5" eb="6">
      <t>トウ</t>
    </rPh>
    <rPh sb="13" eb="14">
      <t>エ</t>
    </rPh>
    <rPh sb="15" eb="17">
      <t>シセツ</t>
    </rPh>
    <rPh sb="17" eb="18">
      <t>ナイ</t>
    </rPh>
    <rPh sb="18" eb="20">
      <t>リョウヨウ</t>
    </rPh>
    <rPh sb="21" eb="22">
      <t>オコナ</t>
    </rPh>
    <rPh sb="24" eb="27">
      <t>コウレイシャ</t>
    </rPh>
    <rPh sb="27" eb="29">
      <t>シセツ</t>
    </rPh>
    <rPh sb="29" eb="30">
      <t>トウ</t>
    </rPh>
    <phoneticPr fontId="2"/>
  </si>
  <si>
    <t>代替サービス実施場所に通所できない利用者（３名）の居宅訪問による相談援助のための自動車リース。（11/22～11/27。２台。述べ10日間分）</t>
    <rPh sb="0" eb="2">
      <t>ダイタイ</t>
    </rPh>
    <rPh sb="6" eb="8">
      <t>ジッシ</t>
    </rPh>
    <rPh sb="8" eb="10">
      <t>バショ</t>
    </rPh>
    <rPh sb="11" eb="13">
      <t>ツウショ</t>
    </rPh>
    <rPh sb="17" eb="20">
      <t>リヨウシャ</t>
    </rPh>
    <rPh sb="22" eb="23">
      <t>メイ</t>
    </rPh>
    <rPh sb="25" eb="27">
      <t>キョタク</t>
    </rPh>
    <rPh sb="27" eb="29">
      <t>ホウモン</t>
    </rPh>
    <rPh sb="32" eb="36">
      <t>ソウダンエンジョ</t>
    </rPh>
    <rPh sb="40" eb="43">
      <t>ジドウシャ</t>
    </rPh>
    <phoneticPr fontId="2"/>
  </si>
  <si>
    <t>居宅サービス実施要員。２名＊時給1,000円＊8時間＊14日。社会保険等を含む。</t>
    <rPh sb="0" eb="2">
      <t>キョタク</t>
    </rPh>
    <rPh sb="6" eb="8">
      <t>ジッシ</t>
    </rPh>
    <rPh sb="8" eb="10">
      <t>ヨウイン</t>
    </rPh>
    <rPh sb="12" eb="13">
      <t>メイ</t>
    </rPh>
    <rPh sb="14" eb="16">
      <t>ジキュウ</t>
    </rPh>
    <rPh sb="21" eb="22">
      <t>エン</t>
    </rPh>
    <rPh sb="24" eb="26">
      <t>ジカン</t>
    </rPh>
    <rPh sb="29" eb="30">
      <t>ニチ</t>
    </rPh>
    <rPh sb="31" eb="35">
      <t>シャカイホケン</t>
    </rPh>
    <rPh sb="35" eb="36">
      <t>トウ</t>
    </rPh>
    <rPh sb="37" eb="38">
      <t>フク</t>
    </rPh>
    <phoneticPr fontId="2"/>
  </si>
  <si>
    <t>〇　受診・相談センター等に依頼し、検査対象外と判断された場合、当該センター等の名称、担当者、連絡先（複数記入可）</t>
    <rPh sb="2" eb="4">
      <t>ジュシン</t>
    </rPh>
    <rPh sb="5" eb="7">
      <t>ソウダン</t>
    </rPh>
    <rPh sb="11" eb="12">
      <t>ナド</t>
    </rPh>
    <rPh sb="13" eb="15">
      <t>イライ</t>
    </rPh>
    <rPh sb="17" eb="19">
      <t>ケンサ</t>
    </rPh>
    <rPh sb="19" eb="21">
      <t>タイショウ</t>
    </rPh>
    <rPh sb="21" eb="22">
      <t>ガイ</t>
    </rPh>
    <rPh sb="23" eb="25">
      <t>ハンダン</t>
    </rPh>
    <rPh sb="28" eb="30">
      <t>バアイ</t>
    </rPh>
    <rPh sb="31" eb="33">
      <t>トウガイ</t>
    </rPh>
    <rPh sb="37" eb="38">
      <t>トウ</t>
    </rPh>
    <rPh sb="39" eb="41">
      <t>メイショウ</t>
    </rPh>
    <rPh sb="42" eb="45">
      <t>タントウシャ</t>
    </rPh>
    <rPh sb="46" eb="49">
      <t>レンラクサキ</t>
    </rPh>
    <rPh sb="50" eb="52">
      <t>フクスウ</t>
    </rPh>
    <rPh sb="52" eb="54">
      <t>キニュウ</t>
    </rPh>
    <rPh sb="54" eb="55">
      <t>カ</t>
    </rPh>
    <phoneticPr fontId="2"/>
  </si>
  <si>
    <t>機関①</t>
    <rPh sb="0" eb="2">
      <t>キカン</t>
    </rPh>
    <phoneticPr fontId="2"/>
  </si>
  <si>
    <t>機関②</t>
    <rPh sb="0" eb="2">
      <t>キカン</t>
    </rPh>
    <phoneticPr fontId="2"/>
  </si>
  <si>
    <t>機関③</t>
    <rPh sb="0" eb="2">
      <t>キカン</t>
    </rPh>
    <phoneticPr fontId="2"/>
  </si>
  <si>
    <t>同居家族が濃厚接触者に認定されたが、本人は濃厚接触者に該当せず検査対象外と判断されたため。</t>
    <rPh sb="0" eb="2">
      <t>ドウキョ</t>
    </rPh>
    <rPh sb="2" eb="4">
      <t>カゾク</t>
    </rPh>
    <rPh sb="5" eb="7">
      <t>ノウコウ</t>
    </rPh>
    <rPh sb="7" eb="10">
      <t>セッショクシャ</t>
    </rPh>
    <rPh sb="11" eb="13">
      <t>ニンテイ</t>
    </rPh>
    <rPh sb="18" eb="20">
      <t>ホンニン</t>
    </rPh>
    <rPh sb="21" eb="23">
      <t>ノウコウ</t>
    </rPh>
    <rPh sb="23" eb="26">
      <t>セッショクシャ</t>
    </rPh>
    <rPh sb="27" eb="29">
      <t>ガイトウ</t>
    </rPh>
    <rPh sb="31" eb="33">
      <t>ケンサ</t>
    </rPh>
    <rPh sb="33" eb="36">
      <t>タイショウガイ</t>
    </rPh>
    <rPh sb="37" eb="39">
      <t>ハンダン</t>
    </rPh>
    <phoneticPr fontId="2"/>
  </si>
  <si>
    <t>愛知　○○</t>
    <rPh sb="0" eb="2">
      <t>アイチ</t>
    </rPh>
    <phoneticPr fontId="2"/>
  </si>
  <si>
    <r>
      <t>氏名</t>
    </r>
    <r>
      <rPr>
        <sz val="11"/>
        <color theme="1"/>
        <rFont val="Yu Gothic"/>
        <family val="3"/>
        <charset val="128"/>
        <scheme val="minor"/>
      </rPr>
      <t>※カタカナで記載すること</t>
    </r>
    <rPh sb="0" eb="2">
      <t>シメイ</t>
    </rPh>
    <rPh sb="8" eb="10">
      <t>キサイ</t>
    </rPh>
    <phoneticPr fontId="2"/>
  </si>
  <si>
    <t>感染職員の代替。時給1,000円＊8時間＊14日。社会保険等を含む。</t>
    <rPh sb="0" eb="2">
      <t>カンセン</t>
    </rPh>
    <rPh sb="2" eb="4">
      <t>ショクイン</t>
    </rPh>
    <rPh sb="5" eb="7">
      <t>ダイタイ</t>
    </rPh>
    <rPh sb="8" eb="10">
      <t>ジキュウ</t>
    </rPh>
    <rPh sb="15" eb="16">
      <t>エン</t>
    </rPh>
    <rPh sb="18" eb="20">
      <t>ジカン</t>
    </rPh>
    <rPh sb="23" eb="24">
      <t>ニチ</t>
    </rPh>
    <rPh sb="25" eb="29">
      <t>シャカイホケン</t>
    </rPh>
    <rPh sb="29" eb="30">
      <t>トウ</t>
    </rPh>
    <rPh sb="31" eb="32">
      <t>フク</t>
    </rPh>
    <phoneticPr fontId="2"/>
  </si>
  <si>
    <t>派遣職員の代替。時給1,000円＊8時間＊14日。社会保険等を含む。</t>
    <rPh sb="0" eb="2">
      <t>ハケン</t>
    </rPh>
    <rPh sb="2" eb="4">
      <t>ショクイン</t>
    </rPh>
    <rPh sb="5" eb="7">
      <t>ダイタイ</t>
    </rPh>
    <rPh sb="8" eb="10">
      <t>ジキュウ</t>
    </rPh>
    <rPh sb="15" eb="16">
      <t>エン</t>
    </rPh>
    <rPh sb="18" eb="20">
      <t>ジカン</t>
    </rPh>
    <rPh sb="23" eb="24">
      <t>ニチ</t>
    </rPh>
    <rPh sb="25" eb="29">
      <t>シャカイホケン</t>
    </rPh>
    <rPh sb="29" eb="30">
      <t>トウ</t>
    </rPh>
    <rPh sb="31" eb="32">
      <t>フク</t>
    </rPh>
    <phoneticPr fontId="2"/>
  </si>
  <si>
    <t>令和３年度愛知県介護サービス確保対策事業費補助金
（介護サービス事業所等のサービス提供体制確保事業）
交付申請書　兼　実績報告書</t>
    <rPh sb="0" eb="2">
      <t>レイワ</t>
    </rPh>
    <rPh sb="3" eb="5">
      <t>ネンド</t>
    </rPh>
    <rPh sb="5" eb="8">
      <t>アイチケン</t>
    </rPh>
    <rPh sb="8" eb="10">
      <t>カイゴ</t>
    </rPh>
    <rPh sb="14" eb="16">
      <t>カクホ</t>
    </rPh>
    <rPh sb="16" eb="18">
      <t>タイサク</t>
    </rPh>
    <rPh sb="18" eb="21">
      <t>ジギョウヒ</t>
    </rPh>
    <rPh sb="21" eb="24">
      <t>ホジョキン</t>
    </rPh>
    <rPh sb="51" eb="56">
      <t>コウフシンセイショ</t>
    </rPh>
    <rPh sb="57" eb="58">
      <t>ケン</t>
    </rPh>
    <rPh sb="59" eb="61">
      <t>ジッセキ</t>
    </rPh>
    <rPh sb="61" eb="63">
      <t>ホウコク</t>
    </rPh>
    <rPh sb="63" eb="64">
      <t>ショ</t>
    </rPh>
    <phoneticPr fontId="2"/>
  </si>
  <si>
    <t>　また申請する補助対象事業については、本日までに完了していることを併せて報告します。</t>
    <rPh sb="3" eb="5">
      <t>シンセイ</t>
    </rPh>
    <rPh sb="7" eb="9">
      <t>ホジョ</t>
    </rPh>
    <rPh sb="9" eb="11">
      <t>タイショウ</t>
    </rPh>
    <rPh sb="11" eb="13">
      <t>ジギョウ</t>
    </rPh>
    <rPh sb="19" eb="21">
      <t>ホンジツ</t>
    </rPh>
    <rPh sb="24" eb="26">
      <t>カンリョウ</t>
    </rPh>
    <rPh sb="33" eb="34">
      <t>アワ</t>
    </rPh>
    <rPh sb="36" eb="38">
      <t>ホウコク</t>
    </rPh>
    <phoneticPr fontId="2"/>
  </si>
  <si>
    <t>　なお、振込は、下記振込先情報に記載の口座までお願いします。</t>
    <rPh sb="4" eb="5">
      <t>フ</t>
    </rPh>
    <rPh sb="5" eb="6">
      <t>コ</t>
    </rPh>
    <rPh sb="8" eb="10">
      <t>カキ</t>
    </rPh>
    <rPh sb="10" eb="13">
      <t>フリコミサキ</t>
    </rPh>
    <rPh sb="13" eb="15">
      <t>ジョウホウ</t>
    </rPh>
    <rPh sb="16" eb="18">
      <t>キサイ</t>
    </rPh>
    <rPh sb="19" eb="21">
      <t>コウザ</t>
    </rPh>
    <rPh sb="24" eb="25">
      <t>ネガ</t>
    </rPh>
    <phoneticPr fontId="2"/>
  </si>
  <si>
    <t>【事業所個票】</t>
    <phoneticPr fontId="2"/>
  </si>
  <si>
    <t>愛知県知事　大 村 秀 章　　殿</t>
    <rPh sb="15" eb="16">
      <t>ドノ</t>
    </rPh>
    <phoneticPr fontId="15"/>
  </si>
  <si>
    <t>　私は、愛知県介護サービス確保対策事業費補助金の受領に関する権限について、次のとおり委任します。　</t>
    <rPh sb="1" eb="2">
      <t>ワタシ</t>
    </rPh>
    <rPh sb="4" eb="7">
      <t>アイチケン</t>
    </rPh>
    <rPh sb="7" eb="9">
      <t>カイゴ</t>
    </rPh>
    <rPh sb="13" eb="15">
      <t>カクホ</t>
    </rPh>
    <rPh sb="15" eb="17">
      <t>タイサク</t>
    </rPh>
    <rPh sb="17" eb="20">
      <t>ジギョウヒ</t>
    </rPh>
    <rPh sb="20" eb="22">
      <t>ホジョ</t>
    </rPh>
    <rPh sb="22" eb="23">
      <t>キン</t>
    </rPh>
    <rPh sb="24" eb="26">
      <t>ジュリョウ</t>
    </rPh>
    <rPh sb="27" eb="28">
      <t>カン</t>
    </rPh>
    <rPh sb="30" eb="32">
      <t>ケンゲン</t>
    </rPh>
    <rPh sb="37" eb="38">
      <t>ツギ</t>
    </rPh>
    <rPh sb="42" eb="44">
      <t>イニン</t>
    </rPh>
    <phoneticPr fontId="15"/>
  </si>
  <si>
    <t>（委任者）</t>
    <rPh sb="1" eb="4">
      <t>イニンシャ</t>
    </rPh>
    <phoneticPr fontId="15"/>
  </si>
  <si>
    <t>所在地</t>
    <rPh sb="0" eb="3">
      <t>ショザイチ</t>
    </rPh>
    <phoneticPr fontId="15"/>
  </si>
  <si>
    <t>法人名</t>
    <rPh sb="0" eb="2">
      <t>ホウジン</t>
    </rPh>
    <rPh sb="2" eb="3">
      <t>メイ</t>
    </rPh>
    <phoneticPr fontId="15"/>
  </si>
  <si>
    <t>（職名）</t>
    <rPh sb="1" eb="3">
      <t>ショクメイ</t>
    </rPh>
    <phoneticPr fontId="15"/>
  </si>
  <si>
    <t>（氏名）</t>
    <rPh sb="1" eb="3">
      <t>シメイ</t>
    </rPh>
    <phoneticPr fontId="15"/>
  </si>
  <si>
    <t>印</t>
    <rPh sb="0" eb="1">
      <t>イン</t>
    </rPh>
    <phoneticPr fontId="15"/>
  </si>
  <si>
    <t>上記の権限を受けることを承諾します。</t>
    <rPh sb="0" eb="2">
      <t>ジョウキ</t>
    </rPh>
    <rPh sb="3" eb="5">
      <t>ケンゲン</t>
    </rPh>
    <rPh sb="6" eb="7">
      <t>ウ</t>
    </rPh>
    <rPh sb="12" eb="14">
      <t>ショウダク</t>
    </rPh>
    <phoneticPr fontId="15"/>
  </si>
  <si>
    <t>（受任者）</t>
    <rPh sb="1" eb="3">
      <t>ジュニン</t>
    </rPh>
    <rPh sb="3" eb="4">
      <t>シャ</t>
    </rPh>
    <phoneticPr fontId="15"/>
  </si>
  <si>
    <t>住所</t>
    <rPh sb="0" eb="2">
      <t>ジュウショ</t>
    </rPh>
    <phoneticPr fontId="15"/>
  </si>
  <si>
    <t>※　この委任状は、交付申請にあたって必要となりますので、委任者の押印及び受任者の住所、氏名を入力、押印のうえ、申請書、個表、請求書と併せて、愛知県福祉局高齢福祉課あて提出してください。　</t>
    <rPh sb="4" eb="7">
      <t>イニンジョウ</t>
    </rPh>
    <rPh sb="9" eb="11">
      <t>コウフ</t>
    </rPh>
    <rPh sb="11" eb="13">
      <t>シンセイ</t>
    </rPh>
    <rPh sb="18" eb="20">
      <t>ヒツヨウ</t>
    </rPh>
    <rPh sb="28" eb="31">
      <t>イニンシャ</t>
    </rPh>
    <rPh sb="32" eb="34">
      <t>オウイン</t>
    </rPh>
    <rPh sb="34" eb="35">
      <t>オヨ</t>
    </rPh>
    <rPh sb="36" eb="39">
      <t>ジュニンシャ</t>
    </rPh>
    <rPh sb="40" eb="42">
      <t>ジュウショ</t>
    </rPh>
    <rPh sb="43" eb="45">
      <t>シメイ</t>
    </rPh>
    <rPh sb="46" eb="48">
      <t>ニュウリョク</t>
    </rPh>
    <rPh sb="49" eb="51">
      <t>オウイン</t>
    </rPh>
    <rPh sb="55" eb="58">
      <t>シンセイショ</t>
    </rPh>
    <rPh sb="59" eb="61">
      <t>コヒョウ</t>
    </rPh>
    <rPh sb="62" eb="65">
      <t>セイキュウショ</t>
    </rPh>
    <rPh sb="66" eb="67">
      <t>アワ</t>
    </rPh>
    <rPh sb="70" eb="73">
      <t>アイチケン</t>
    </rPh>
    <rPh sb="73" eb="75">
      <t>フクシ</t>
    </rPh>
    <rPh sb="75" eb="76">
      <t>キョク</t>
    </rPh>
    <rPh sb="76" eb="78">
      <t>コウレイ</t>
    </rPh>
    <rPh sb="78" eb="81">
      <t>フクシカ</t>
    </rPh>
    <rPh sb="83" eb="85">
      <t>テイシュツ</t>
    </rPh>
    <phoneticPr fontId="15"/>
  </si>
  <si>
    <t>請　　求　　書</t>
    <rPh sb="0" eb="1">
      <t>ショウ</t>
    </rPh>
    <rPh sb="3" eb="4">
      <t>モトム</t>
    </rPh>
    <rPh sb="6" eb="7">
      <t>ショ</t>
    </rPh>
    <phoneticPr fontId="15"/>
  </si>
  <si>
    <t>金</t>
    <rPh sb="0" eb="1">
      <t>キン</t>
    </rPh>
    <phoneticPr fontId="15"/>
  </si>
  <si>
    <t>請求内訳</t>
    <rPh sb="0" eb="2">
      <t>セイキュウ</t>
    </rPh>
    <rPh sb="2" eb="4">
      <t>ウチワケ</t>
    </rPh>
    <phoneticPr fontId="2"/>
  </si>
  <si>
    <t>金</t>
    <rPh sb="0" eb="1">
      <t>キン</t>
    </rPh>
    <phoneticPr fontId="2"/>
  </si>
  <si>
    <t>請　求　者</t>
    <rPh sb="0" eb="1">
      <t>ショウ</t>
    </rPh>
    <rPh sb="2" eb="3">
      <t>モトム</t>
    </rPh>
    <rPh sb="4" eb="5">
      <t>シャ</t>
    </rPh>
    <phoneticPr fontId="15"/>
  </si>
  <si>
    <t>所 在 地</t>
    <rPh sb="0" eb="1">
      <t>ショ</t>
    </rPh>
    <rPh sb="2" eb="3">
      <t>ザイ</t>
    </rPh>
    <rPh sb="4" eb="5">
      <t>チ</t>
    </rPh>
    <phoneticPr fontId="15"/>
  </si>
  <si>
    <t>代表者の職・氏名</t>
    <rPh sb="0" eb="3">
      <t>ダイヒョウシャ</t>
    </rPh>
    <rPh sb="4" eb="5">
      <t>ショク</t>
    </rPh>
    <rPh sb="6" eb="8">
      <t>シメイ</t>
    </rPh>
    <phoneticPr fontId="15"/>
  </si>
  <si>
    <t>職　名</t>
    <rPh sb="0" eb="1">
      <t>ショク</t>
    </rPh>
    <rPh sb="2" eb="3">
      <t>ナ</t>
    </rPh>
    <phoneticPr fontId="15"/>
  </si>
  <si>
    <t>氏　名</t>
    <rPh sb="0" eb="1">
      <t>シ</t>
    </rPh>
    <rPh sb="2" eb="3">
      <t>ナ</t>
    </rPh>
    <phoneticPr fontId="15"/>
  </si>
  <si>
    <t>サービス種別</t>
    <rPh sb="4" eb="6">
      <t>シュベツ</t>
    </rPh>
    <phoneticPr fontId="15"/>
  </si>
  <si>
    <t>事業所・施設の名称</t>
    <rPh sb="0" eb="3">
      <t>ジギョウショ</t>
    </rPh>
    <rPh sb="4" eb="6">
      <t>シセツ</t>
    </rPh>
    <rPh sb="7" eb="9">
      <t>メイショウ</t>
    </rPh>
    <phoneticPr fontId="15"/>
  </si>
  <si>
    <t>感染対策徹底</t>
    <rPh sb="0" eb="4">
      <t>カンセンタイサク</t>
    </rPh>
    <rPh sb="4" eb="6">
      <t>テッテイ</t>
    </rPh>
    <phoneticPr fontId="2"/>
  </si>
  <si>
    <t>施設内療養</t>
    <rPh sb="0" eb="3">
      <t>シセツナイ</t>
    </rPh>
    <rPh sb="3" eb="5">
      <t>リョウヨウ</t>
    </rPh>
    <phoneticPr fontId="2"/>
  </si>
  <si>
    <t>令和3年度愛知県介護サービス確保対策事業費補助金に係る代理受領委任状</t>
    <rPh sb="0" eb="2">
      <t>レイワ</t>
    </rPh>
    <rPh sb="3" eb="4">
      <t>ネン</t>
    </rPh>
    <rPh sb="4" eb="5">
      <t>ド</t>
    </rPh>
    <rPh sb="5" eb="7">
      <t>アイチ</t>
    </rPh>
    <rPh sb="27" eb="29">
      <t>ダイリ</t>
    </rPh>
    <rPh sb="29" eb="31">
      <t>ジュリョウ</t>
    </rPh>
    <rPh sb="31" eb="34">
      <t>イニンジョウ</t>
    </rPh>
    <phoneticPr fontId="15"/>
  </si>
  <si>
    <t>様式１</t>
    <rPh sb="0" eb="2">
      <t>ヨウシキ</t>
    </rPh>
    <phoneticPr fontId="2"/>
  </si>
  <si>
    <t>名称</t>
    <rPh sb="0" eb="2">
      <t>メイショウ</t>
    </rPh>
    <phoneticPr fontId="2"/>
  </si>
  <si>
    <t>様式</t>
    <rPh sb="0" eb="2">
      <t>ヨウシキ</t>
    </rPh>
    <phoneticPr fontId="2"/>
  </si>
  <si>
    <t>説明</t>
    <rPh sb="0" eb="2">
      <t>セツメイ</t>
    </rPh>
    <phoneticPr fontId="2"/>
  </si>
  <si>
    <t>様式２</t>
    <rPh sb="0" eb="2">
      <t>ヨウシキ</t>
    </rPh>
    <phoneticPr fontId="2"/>
  </si>
  <si>
    <t>様式３</t>
    <rPh sb="0" eb="2">
      <t>ヨウシキ</t>
    </rPh>
    <phoneticPr fontId="2"/>
  </si>
  <si>
    <t>様式４</t>
    <rPh sb="0" eb="2">
      <t>ヨウシキ</t>
    </rPh>
    <phoneticPr fontId="2"/>
  </si>
  <si>
    <t>様式１のシートに様式があります。該当する事業区分に対応する欄に記載してください。</t>
    <rPh sb="0" eb="2">
      <t>ヨウシキ</t>
    </rPh>
    <rPh sb="8" eb="10">
      <t>ヨウシキ</t>
    </rPh>
    <rPh sb="16" eb="18">
      <t>ガイトウ</t>
    </rPh>
    <rPh sb="20" eb="22">
      <t>ジギョウ</t>
    </rPh>
    <rPh sb="22" eb="24">
      <t>クブン</t>
    </rPh>
    <rPh sb="25" eb="27">
      <t>タイオウ</t>
    </rPh>
    <rPh sb="29" eb="30">
      <t>ラン</t>
    </rPh>
    <rPh sb="31" eb="33">
      <t>キサイ</t>
    </rPh>
    <phoneticPr fontId="2"/>
  </si>
  <si>
    <t>請求書には、様式１の情報が自動で反映されるようになっています。
申請時に印刷して提出してください。</t>
    <rPh sb="0" eb="2">
      <t>セイキュウ</t>
    </rPh>
    <rPh sb="2" eb="3">
      <t>ショ</t>
    </rPh>
    <rPh sb="6" eb="8">
      <t>ヨウシキ</t>
    </rPh>
    <rPh sb="10" eb="12">
      <t>ジョウホウ</t>
    </rPh>
    <rPh sb="13" eb="15">
      <t>ジドウ</t>
    </rPh>
    <rPh sb="16" eb="18">
      <t>ハンエイ</t>
    </rPh>
    <rPh sb="32" eb="35">
      <t>シンセイジ</t>
    </rPh>
    <rPh sb="36" eb="38">
      <t>インサツ</t>
    </rPh>
    <rPh sb="40" eb="42">
      <t>テイシュツ</t>
    </rPh>
    <phoneticPr fontId="2"/>
  </si>
  <si>
    <t>「一定の自費検査費用」を申請する場合に記載し、申請書等と併せて提出してください。</t>
    <rPh sb="1" eb="3">
      <t>イッテイ</t>
    </rPh>
    <rPh sb="4" eb="6">
      <t>ジヒ</t>
    </rPh>
    <rPh sb="6" eb="8">
      <t>ケンサ</t>
    </rPh>
    <rPh sb="8" eb="10">
      <t>ヒヨウ</t>
    </rPh>
    <rPh sb="12" eb="14">
      <t>シンセイ</t>
    </rPh>
    <rPh sb="16" eb="18">
      <t>バアイ</t>
    </rPh>
    <rPh sb="19" eb="21">
      <t>キサイ</t>
    </rPh>
    <rPh sb="23" eb="26">
      <t>シンセイショ</t>
    </rPh>
    <rPh sb="26" eb="27">
      <t>トウ</t>
    </rPh>
    <rPh sb="28" eb="29">
      <t>アワ</t>
    </rPh>
    <rPh sb="31" eb="33">
      <t>テイシュツ</t>
    </rPh>
    <phoneticPr fontId="2"/>
  </si>
  <si>
    <t>「施設内療養」を申請される場合に記載し、申請書等と併せて提出してください。</t>
    <rPh sb="1" eb="3">
      <t>シセツ</t>
    </rPh>
    <rPh sb="3" eb="4">
      <t>ナイ</t>
    </rPh>
    <rPh sb="4" eb="6">
      <t>リョウヨウ</t>
    </rPh>
    <rPh sb="8" eb="10">
      <t>シンセイ</t>
    </rPh>
    <rPh sb="13" eb="15">
      <t>バアイ</t>
    </rPh>
    <rPh sb="16" eb="18">
      <t>キサイ</t>
    </rPh>
    <rPh sb="20" eb="23">
      <t>シンセイショ</t>
    </rPh>
    <rPh sb="23" eb="24">
      <t>トウ</t>
    </rPh>
    <rPh sb="25" eb="26">
      <t>アワ</t>
    </rPh>
    <rPh sb="28" eb="30">
      <t>テイシュツ</t>
    </rPh>
    <phoneticPr fontId="2"/>
  </si>
  <si>
    <t>※名称をクリックすると、各様式にジャンプします。</t>
    <rPh sb="1" eb="3">
      <t>メイショウ</t>
    </rPh>
    <rPh sb="12" eb="13">
      <t>カク</t>
    </rPh>
    <rPh sb="13" eb="15">
      <t>ヨウシキ</t>
    </rPh>
    <phoneticPr fontId="2"/>
  </si>
  <si>
    <t>〒</t>
    <phoneticPr fontId="2"/>
  </si>
  <si>
    <t>住所</t>
    <rPh sb="0" eb="2">
      <t>ジュウショ</t>
    </rPh>
    <phoneticPr fontId="2"/>
  </si>
  <si>
    <t>ﾁ</t>
    <phoneticPr fontId="2"/>
  </si>
  <si>
    <t>居宅療養管理指導＿その他</t>
    <phoneticPr fontId="2"/>
  </si>
  <si>
    <t>福祉用具貸与＿その他</t>
    <rPh sb="0" eb="2">
      <t>フクシ</t>
    </rPh>
    <rPh sb="2" eb="4">
      <t>ヨウグ</t>
    </rPh>
    <rPh sb="4" eb="6">
      <t>タイヨ</t>
    </rPh>
    <rPh sb="9" eb="10">
      <t>ホカ</t>
    </rPh>
    <phoneticPr fontId="2"/>
  </si>
  <si>
    <t>協力期間</t>
    <rPh sb="0" eb="2">
      <t>キョウリョク</t>
    </rPh>
    <rPh sb="2" eb="4">
      <t>キカン</t>
    </rPh>
    <phoneticPr fontId="2"/>
  </si>
  <si>
    <t>補助申請額（円）</t>
    <rPh sb="0" eb="2">
      <t>ホジョ</t>
    </rPh>
    <rPh sb="2" eb="5">
      <t>シンセイガク</t>
    </rPh>
    <rPh sb="6" eb="7">
      <t>エン</t>
    </rPh>
    <phoneticPr fontId="2"/>
  </si>
  <si>
    <r>
      <rPr>
        <b/>
        <sz val="11"/>
        <color theme="1"/>
        <rFont val="Yu Gothic"/>
        <family val="3"/>
        <charset val="128"/>
        <scheme val="minor"/>
      </rPr>
      <t>振込先の口座名義人が、申請者と異なる場合に、受任者の情報を記載し申請書等と併せて提出してください。</t>
    </r>
    <r>
      <rPr>
        <sz val="11"/>
        <color theme="1"/>
        <rFont val="Yu Gothic"/>
        <family val="2"/>
        <scheme val="minor"/>
      </rPr>
      <t xml:space="preserve">
　なお、委任者の情報は様式１より自動で反映されます。</t>
    </r>
    <rPh sb="0" eb="3">
      <t>フリコミサキ</t>
    </rPh>
    <rPh sb="4" eb="6">
      <t>コウザ</t>
    </rPh>
    <rPh sb="6" eb="8">
      <t>メイギ</t>
    </rPh>
    <rPh sb="8" eb="9">
      <t>ニン</t>
    </rPh>
    <rPh sb="11" eb="14">
      <t>シンセイシャ</t>
    </rPh>
    <rPh sb="15" eb="16">
      <t>コト</t>
    </rPh>
    <rPh sb="18" eb="20">
      <t>バアイ</t>
    </rPh>
    <rPh sb="22" eb="24">
      <t>ジュニン</t>
    </rPh>
    <rPh sb="24" eb="25">
      <t>シャ</t>
    </rPh>
    <rPh sb="26" eb="28">
      <t>ジョウホウ</t>
    </rPh>
    <rPh sb="29" eb="31">
      <t>キサイ</t>
    </rPh>
    <rPh sb="32" eb="35">
      <t>シンセイショ</t>
    </rPh>
    <rPh sb="35" eb="36">
      <t>トウ</t>
    </rPh>
    <rPh sb="37" eb="38">
      <t>アワ</t>
    </rPh>
    <rPh sb="40" eb="42">
      <t>テイシュツ</t>
    </rPh>
    <rPh sb="54" eb="56">
      <t>イニン</t>
    </rPh>
    <rPh sb="56" eb="57">
      <t>シャ</t>
    </rPh>
    <rPh sb="58" eb="60">
      <t>ジョウホウ</t>
    </rPh>
    <rPh sb="61" eb="63">
      <t>ヨウシキ</t>
    </rPh>
    <rPh sb="66" eb="68">
      <t>ジドウ</t>
    </rPh>
    <rPh sb="69" eb="71">
      <t>ハンエイ</t>
    </rPh>
    <phoneticPr fontId="2"/>
  </si>
  <si>
    <r>
      <t>保健所等に行政検査として検査を</t>
    </r>
    <r>
      <rPr>
        <b/>
        <u/>
        <sz val="14"/>
        <color theme="1"/>
        <rFont val="Yu Gothic"/>
        <family val="3"/>
        <charset val="128"/>
        <scheme val="minor"/>
      </rPr>
      <t>依頼したが対象にならないと判断されたもの</t>
    </r>
    <r>
      <rPr>
        <b/>
        <sz val="14"/>
        <color theme="1"/>
        <rFont val="Yu Gothic"/>
        <family val="3"/>
        <charset val="128"/>
        <scheme val="minor"/>
      </rPr>
      <t>であること。</t>
    </r>
    <phoneticPr fontId="2"/>
  </si>
  <si>
    <t>～</t>
    <phoneticPr fontId="2"/>
  </si>
  <si>
    <r>
      <t>申請にあたり必ず必要です。</t>
    </r>
    <r>
      <rPr>
        <b/>
        <sz val="11"/>
        <color theme="1"/>
        <rFont val="Yu Gothic"/>
        <family val="3"/>
        <charset val="128"/>
        <scheme val="minor"/>
      </rPr>
      <t>事業所・施設ごとに</t>
    </r>
    <r>
      <rPr>
        <sz val="11"/>
        <color theme="1"/>
        <rFont val="Yu Gothic"/>
        <family val="2"/>
        <scheme val="minor"/>
      </rPr>
      <t>作成してください。</t>
    </r>
    <rPh sb="0" eb="2">
      <t>シンセイ</t>
    </rPh>
    <rPh sb="6" eb="7">
      <t>カナラ</t>
    </rPh>
    <rPh sb="8" eb="10">
      <t>ヒツヨウ</t>
    </rPh>
    <rPh sb="13" eb="16">
      <t>ジギョウショ</t>
    </rPh>
    <rPh sb="17" eb="19">
      <t>シセツ</t>
    </rPh>
    <rPh sb="22" eb="24">
      <t>サクセイ</t>
    </rPh>
    <phoneticPr fontId="2"/>
  </si>
  <si>
    <r>
      <t xml:space="preserve">こちらの記載例を参考に、必要書類を作成してください。
なお、記載例としてお示しするために本来入力する必要がない項目についても入力を行っております。
</t>
    </r>
    <r>
      <rPr>
        <b/>
        <u/>
        <sz val="11"/>
        <color rgb="FFFF0000"/>
        <rFont val="Yu Gothic"/>
        <family val="3"/>
        <charset val="128"/>
        <scheme val="minor"/>
      </rPr>
      <t>実際の書類の作成にあたっては、必ずマニュアルも参照してください。</t>
    </r>
    <rPh sb="4" eb="6">
      <t>キサイ</t>
    </rPh>
    <rPh sb="6" eb="7">
      <t>レイ</t>
    </rPh>
    <rPh sb="8" eb="10">
      <t>サンコウ</t>
    </rPh>
    <rPh sb="12" eb="14">
      <t>ヒツヨウ</t>
    </rPh>
    <rPh sb="14" eb="16">
      <t>ショルイ</t>
    </rPh>
    <rPh sb="17" eb="19">
      <t>サクセイ</t>
    </rPh>
    <rPh sb="30" eb="32">
      <t>キサイ</t>
    </rPh>
    <rPh sb="32" eb="33">
      <t>レイ</t>
    </rPh>
    <rPh sb="37" eb="38">
      <t>シメ</t>
    </rPh>
    <rPh sb="44" eb="46">
      <t>ホンライ</t>
    </rPh>
    <rPh sb="46" eb="48">
      <t>ニュウリョク</t>
    </rPh>
    <rPh sb="50" eb="52">
      <t>ヒツヨウ</t>
    </rPh>
    <rPh sb="55" eb="57">
      <t>コウモク</t>
    </rPh>
    <rPh sb="62" eb="64">
      <t>ニュウリョク</t>
    </rPh>
    <rPh sb="65" eb="66">
      <t>オコナ</t>
    </rPh>
    <rPh sb="74" eb="76">
      <t>ジッサイ</t>
    </rPh>
    <rPh sb="77" eb="79">
      <t>ショルイ</t>
    </rPh>
    <rPh sb="80" eb="82">
      <t>サクセイ</t>
    </rPh>
    <rPh sb="89" eb="90">
      <t>カナラ</t>
    </rPh>
    <rPh sb="97" eb="99">
      <t>サンショウ</t>
    </rPh>
    <phoneticPr fontId="2"/>
  </si>
  <si>
    <t>※各様式の青色の入力欄に入力してください。白色の入力欄にはこちらで関数を入力しています。</t>
    <rPh sb="1" eb="2">
      <t>カク</t>
    </rPh>
    <rPh sb="2" eb="4">
      <t>ヨウシキ</t>
    </rPh>
    <rPh sb="5" eb="7">
      <t>アオイロ</t>
    </rPh>
    <rPh sb="8" eb="10">
      <t>ニュウリョク</t>
    </rPh>
    <rPh sb="10" eb="11">
      <t>ラン</t>
    </rPh>
    <rPh sb="12" eb="14">
      <t>ニュウリョク</t>
    </rPh>
    <rPh sb="21" eb="22">
      <t>シロ</t>
    </rPh>
    <rPh sb="22" eb="23">
      <t>イロ</t>
    </rPh>
    <rPh sb="24" eb="26">
      <t>ニュウリョク</t>
    </rPh>
    <rPh sb="26" eb="27">
      <t>ラン</t>
    </rPh>
    <rPh sb="33" eb="35">
      <t>カンスウ</t>
    </rPh>
    <rPh sb="36" eb="38">
      <t>ニュウリョク</t>
    </rPh>
    <phoneticPr fontId="2"/>
  </si>
  <si>
    <t>ただし、令和３年度愛知県介護サービス確保対策事業費補助金（介護サービス事業所等のサービス提供体制確保事業）として</t>
    <rPh sb="4" eb="6">
      <t>レイワ</t>
    </rPh>
    <rPh sb="7" eb="9">
      <t>ネンド</t>
    </rPh>
    <rPh sb="12" eb="14">
      <t>カイゴ</t>
    </rPh>
    <phoneticPr fontId="15"/>
  </si>
  <si>
    <r>
      <t>令和3年度愛知県介護サービス確保対策事業費補助金　</t>
    </r>
    <r>
      <rPr>
        <b/>
        <sz val="18"/>
        <color theme="1"/>
        <rFont val="Yu Gothic"/>
        <family val="3"/>
        <charset val="128"/>
        <scheme val="minor"/>
      </rPr>
      <t>様式集</t>
    </r>
    <rPh sb="0" eb="2">
      <t>レイワ</t>
    </rPh>
    <rPh sb="3" eb="4">
      <t>ネン</t>
    </rPh>
    <rPh sb="4" eb="5">
      <t>ド</t>
    </rPh>
    <rPh sb="5" eb="7">
      <t>アイチ</t>
    </rPh>
    <rPh sb="7" eb="8">
      <t>ケン</t>
    </rPh>
    <rPh sb="8" eb="10">
      <t>カイゴ</t>
    </rPh>
    <rPh sb="14" eb="16">
      <t>カクホ</t>
    </rPh>
    <rPh sb="16" eb="18">
      <t>タイサク</t>
    </rPh>
    <rPh sb="18" eb="21">
      <t>ジギョウヒ</t>
    </rPh>
    <rPh sb="21" eb="24">
      <t>ホジョキン</t>
    </rPh>
    <rPh sb="25" eb="27">
      <t>ヨウシキ</t>
    </rPh>
    <rPh sb="27" eb="28">
      <t>シュウ</t>
    </rPh>
    <phoneticPr fontId="2"/>
  </si>
  <si>
    <t>交付申請書</t>
    <rPh sb="0" eb="2">
      <t>コウフ</t>
    </rPh>
    <rPh sb="2" eb="5">
      <t>シンセイショ</t>
    </rPh>
    <phoneticPr fontId="2"/>
  </si>
  <si>
    <t>事業所個表</t>
    <rPh sb="0" eb="3">
      <t>ジギョウショ</t>
    </rPh>
    <rPh sb="3" eb="5">
      <t>コヒョウ</t>
    </rPh>
    <phoneticPr fontId="2"/>
  </si>
  <si>
    <t>請求書</t>
    <rPh sb="0" eb="3">
      <t>セイキュウショ</t>
    </rPh>
    <phoneticPr fontId="2"/>
  </si>
  <si>
    <t>療養者名簿</t>
    <rPh sb="0" eb="2">
      <t>リョウヨウ</t>
    </rPh>
    <rPh sb="2" eb="3">
      <t>シャ</t>
    </rPh>
    <rPh sb="3" eb="5">
      <t>メイボ</t>
    </rPh>
    <phoneticPr fontId="2"/>
  </si>
  <si>
    <t>チェックリスト</t>
    <phoneticPr fontId="2"/>
  </si>
  <si>
    <t>委任状</t>
    <rPh sb="0" eb="3">
      <t>イニンジョウ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</si>
</sst>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円&quot;"/>
    <numFmt numFmtId="178" formatCode="[$-411]ggge&quot;年&quot;m&quot;月&quot;d&quot;日&quot;;@"/>
    <numFmt numFmtId="179" formatCode="#,##0_);[Red]\(#,##0\)"/>
    <numFmt numFmtId="180" formatCode="00"/>
  </numFmts>
  <fonts count="72">
    <font>
      <sz val="11"/>
      <color theme="1"/>
      <name val="Yu Gothic"/>
      <family val="2"/>
      <scheme val="minor"/>
    </font>
    <font>
      <sz val="11"/>
      <color theme="1"/>
      <name val="Yu Gothic"/>
      <family val="2"/>
      <charset val="128"/>
      <scheme val="minor"/>
    </font>
    <font>
      <sz val="6"/>
      <name val="Yu Gothic"/>
      <family val="3"/>
      <charset val="128"/>
      <scheme val="minor"/>
    </font>
    <font>
      <sz val="14"/>
      <color theme="1"/>
      <name val="Yu Gothic"/>
      <family val="2"/>
      <scheme val="minor"/>
    </font>
    <font>
      <sz val="14"/>
      <color theme="1"/>
      <name val="Yu Gothic"/>
      <family val="3"/>
      <charset val="128"/>
      <scheme val="minor"/>
    </font>
    <font>
      <strike/>
      <sz val="14"/>
      <color rgb="FFFF0000"/>
      <name val="Yu Gothic"/>
      <family val="3"/>
      <charset val="128"/>
      <scheme val="minor"/>
    </font>
    <font>
      <sz val="14"/>
      <color rgb="FFFF0000"/>
      <name val="Yu Gothic"/>
      <family val="3"/>
      <charset val="128"/>
      <scheme val="minor"/>
    </font>
    <font>
      <sz val="14"/>
      <name val="Yu Gothic"/>
      <family val="3"/>
      <charset val="128"/>
      <scheme val="minor"/>
    </font>
    <font>
      <sz val="14"/>
      <color theme="1"/>
      <name val="ＭＳ ゴシック"/>
      <family val="3"/>
      <charset val="128"/>
    </font>
    <font>
      <sz val="14"/>
      <color rgb="FFFF0000"/>
      <name val="Yu Gothic"/>
      <family val="2"/>
      <scheme val="minor"/>
    </font>
    <font>
      <sz val="16"/>
      <color theme="1"/>
      <name val="ＭＳ ゴシック"/>
      <family val="3"/>
      <charset val="128"/>
    </font>
    <font>
      <sz val="20"/>
      <color theme="1"/>
      <name val="ＭＳ ゴシック"/>
      <family val="3"/>
      <charset val="128"/>
    </font>
    <font>
      <sz val="12"/>
      <color theme="1"/>
      <name val="ＭＳ 明朝"/>
      <family val="1"/>
      <charset val="128"/>
    </font>
    <font>
      <sz val="11"/>
      <name val="ＭＳ 明朝"/>
      <family val="1"/>
      <charset val="128"/>
    </font>
    <font>
      <sz val="12"/>
      <name val="ＭＳ 明朝"/>
      <family val="1"/>
      <charset val="128"/>
    </font>
    <font>
      <sz val="6"/>
      <name val="ＭＳ Ｐゴシック"/>
      <family val="3"/>
      <charset val="128"/>
    </font>
    <font>
      <sz val="16"/>
      <color rgb="FFFF0000"/>
      <name val="ＭＳ ゴシック"/>
      <family val="3"/>
      <charset val="128"/>
    </font>
    <font>
      <sz val="14"/>
      <color theme="1"/>
      <name val="Yu Gothic Light"/>
      <family val="3"/>
      <charset val="128"/>
      <scheme val="major"/>
    </font>
    <font>
      <sz val="14"/>
      <name val="Yu Gothic Light"/>
      <family val="3"/>
      <charset val="128"/>
      <scheme val="major"/>
    </font>
    <font>
      <sz val="22"/>
      <color theme="1"/>
      <name val="ＭＳ ゴシック"/>
      <family val="3"/>
      <charset val="128"/>
    </font>
    <font>
      <sz val="14"/>
      <name val="Yu Gothic"/>
      <family val="2"/>
      <scheme val="minor"/>
    </font>
    <font>
      <sz val="16"/>
      <color theme="1"/>
      <name val="Yu Gothic"/>
      <family val="3"/>
      <charset val="128"/>
      <scheme val="minor"/>
    </font>
    <font>
      <sz val="18"/>
      <color theme="1"/>
      <name val="Yu Gothic"/>
      <family val="3"/>
      <charset val="128"/>
      <scheme val="minor"/>
    </font>
    <font>
      <sz val="20"/>
      <color theme="1"/>
      <name val="Yu Gothic"/>
      <family val="3"/>
      <charset val="128"/>
      <scheme val="minor"/>
    </font>
    <font>
      <sz val="24"/>
      <color theme="1"/>
      <name val="Yu Gothic"/>
      <family val="3"/>
      <charset val="128"/>
      <scheme val="minor"/>
    </font>
    <font>
      <sz val="11"/>
      <color theme="1"/>
      <name val="ＭＳ Ｐ明朝"/>
      <family val="1"/>
      <charset val="128"/>
    </font>
    <font>
      <sz val="6"/>
      <name val="Yu Gothic"/>
      <family val="2"/>
      <charset val="128"/>
      <scheme val="minor"/>
    </font>
    <font>
      <sz val="12"/>
      <color theme="1"/>
      <name val="ＭＳ Ｐ明朝"/>
      <family val="1"/>
      <charset val="128"/>
    </font>
    <font>
      <b/>
      <sz val="12"/>
      <color theme="1"/>
      <name val="ＭＳ Ｐ明朝"/>
      <family val="1"/>
      <charset val="128"/>
    </font>
    <font>
      <sz val="10"/>
      <color theme="1"/>
      <name val="Yu Gothic"/>
      <family val="3"/>
      <charset val="128"/>
      <scheme val="minor"/>
    </font>
    <font>
      <sz val="10"/>
      <name val="Yu Gothic"/>
      <family val="3"/>
      <charset val="128"/>
      <scheme val="minor"/>
    </font>
    <font>
      <b/>
      <sz val="11"/>
      <color theme="1"/>
      <name val="ＭＳ Ｐ明朝"/>
      <family val="1"/>
      <charset val="128"/>
    </font>
    <font>
      <b/>
      <sz val="9"/>
      <color theme="1"/>
      <name val="Yu Gothic"/>
      <family val="3"/>
      <charset val="128"/>
      <scheme val="minor"/>
    </font>
    <font>
      <b/>
      <sz val="10.5"/>
      <color theme="1"/>
      <name val="Yu Gothic"/>
      <family val="3"/>
      <charset val="128"/>
      <scheme val="minor"/>
    </font>
    <font>
      <sz val="12"/>
      <color theme="1"/>
      <name val="Yu Gothic"/>
      <family val="3"/>
      <charset val="128"/>
      <scheme val="minor"/>
    </font>
    <font>
      <sz val="12"/>
      <name val="Yu Gothic"/>
      <family val="3"/>
      <charset val="128"/>
      <scheme val="minor"/>
    </font>
    <font>
      <b/>
      <sz val="10.5"/>
      <color theme="1"/>
      <name val="ＭＳ Ｐ明朝"/>
      <family val="1"/>
      <charset val="128"/>
    </font>
    <font>
      <sz val="9"/>
      <color theme="1"/>
      <name val="ＭＳ Ｐ明朝"/>
      <family val="1"/>
      <charset val="128"/>
    </font>
    <font>
      <sz val="9"/>
      <color theme="1"/>
      <name val="Yu Gothic"/>
      <family val="2"/>
      <charset val="128"/>
      <scheme val="minor"/>
    </font>
    <font>
      <sz val="10"/>
      <name val="Yu Gothic"/>
      <family val="2"/>
      <charset val="128"/>
      <scheme val="minor"/>
    </font>
    <font>
      <b/>
      <sz val="12"/>
      <name val="ＭＳ Ｐ明朝"/>
      <family val="1"/>
      <charset val="128"/>
    </font>
    <font>
      <sz val="10.5"/>
      <name val="ＭＳ Ｐ明朝"/>
      <family val="1"/>
      <charset val="128"/>
    </font>
    <font>
      <b/>
      <sz val="10.5"/>
      <name val="ＭＳ Ｐ明朝"/>
      <family val="1"/>
      <charset val="128"/>
    </font>
    <font>
      <b/>
      <sz val="10.5"/>
      <color indexed="60"/>
      <name val="ＭＳ Ｐ明朝"/>
      <family val="1"/>
      <charset val="128"/>
    </font>
    <font>
      <sz val="8"/>
      <color theme="1"/>
      <name val="ＭＳ Ｐ明朝"/>
      <family val="1"/>
      <charset val="128"/>
    </font>
    <font>
      <sz val="8"/>
      <color theme="1"/>
      <name val="Yu Gothic"/>
      <family val="3"/>
      <charset val="128"/>
      <scheme val="minor"/>
    </font>
    <font>
      <sz val="9"/>
      <color theme="1"/>
      <name val="Yu Gothic"/>
      <family val="3"/>
      <charset val="128"/>
      <scheme val="minor"/>
    </font>
    <font>
      <sz val="11"/>
      <color theme="1"/>
      <name val="Yu Gothic"/>
      <family val="3"/>
      <charset val="128"/>
      <scheme val="minor"/>
    </font>
    <font>
      <sz val="9"/>
      <color rgb="FF000000"/>
      <name val="Meiryo UI"/>
      <family val="3"/>
      <charset val="128"/>
    </font>
    <font>
      <sz val="14"/>
      <color theme="1"/>
      <name val="Yu Gothic"/>
      <family val="3"/>
      <charset val="128"/>
    </font>
    <font>
      <b/>
      <u/>
      <sz val="14"/>
      <color theme="1"/>
      <name val="Yu Gothic"/>
      <family val="3"/>
      <charset val="128"/>
      <scheme val="minor"/>
    </font>
    <font>
      <sz val="16"/>
      <color theme="1"/>
      <name val="Yu Gothic"/>
      <family val="2"/>
      <scheme val="minor"/>
    </font>
    <font>
      <sz val="11"/>
      <name val="Yu Gothic"/>
      <family val="3"/>
      <charset val="128"/>
      <scheme val="minor"/>
    </font>
    <font>
      <sz val="11"/>
      <name val="ＭＳ Ｐゴシック"/>
      <family val="3"/>
      <charset val="128"/>
    </font>
    <font>
      <sz val="11"/>
      <name val="游明朝"/>
      <family val="1"/>
      <charset val="128"/>
    </font>
    <font>
      <sz val="10"/>
      <name val="ＭＳ Ｐゴシック"/>
      <family val="3"/>
      <charset val="128"/>
    </font>
    <font>
      <sz val="12"/>
      <name val="ＭＳ Ｐゴシック"/>
      <family val="3"/>
      <charset val="128"/>
    </font>
    <font>
      <sz val="8"/>
      <name val="ＭＳ 明朝"/>
      <family val="1"/>
      <charset val="128"/>
    </font>
    <font>
      <sz val="14"/>
      <name val="ＭＳ 明朝"/>
      <family val="1"/>
      <charset val="128"/>
    </font>
    <font>
      <sz val="16"/>
      <name val="ＭＳ 明朝"/>
      <family val="1"/>
      <charset val="128"/>
    </font>
    <font>
      <sz val="14"/>
      <name val="ＭＳ ゴシック"/>
      <family val="3"/>
      <charset val="128"/>
    </font>
    <font>
      <sz val="24"/>
      <name val="ＭＳ 明朝"/>
      <family val="1"/>
      <charset val="128"/>
    </font>
    <font>
      <sz val="24"/>
      <name val="ＭＳ Ｐゴシック"/>
      <family val="3"/>
      <charset val="128"/>
    </font>
    <font>
      <sz val="16"/>
      <name val="ＭＳ Ｐゴシック"/>
      <family val="3"/>
      <charset val="128"/>
    </font>
    <font>
      <u/>
      <sz val="11"/>
      <color theme="10"/>
      <name val="Yu Gothic"/>
      <family val="2"/>
      <scheme val="minor"/>
    </font>
    <font>
      <b/>
      <sz val="22"/>
      <color rgb="FFFF0000"/>
      <name val="Yu Gothic"/>
      <family val="3"/>
      <charset val="128"/>
      <scheme val="minor"/>
    </font>
    <font>
      <sz val="12"/>
      <color theme="1"/>
      <name val="Yu Gothic"/>
      <family val="2"/>
      <scheme val="minor"/>
    </font>
    <font>
      <b/>
      <sz val="11"/>
      <color theme="1"/>
      <name val="Yu Gothic"/>
      <family val="3"/>
      <charset val="128"/>
      <scheme val="minor"/>
    </font>
    <font>
      <b/>
      <sz val="14"/>
      <color theme="1"/>
      <name val="Yu Gothic"/>
      <family val="3"/>
      <charset val="128"/>
      <scheme val="minor"/>
    </font>
    <font>
      <b/>
      <sz val="18"/>
      <color theme="1"/>
      <name val="Yu Gothic"/>
      <family val="3"/>
      <charset val="128"/>
      <scheme val="minor"/>
    </font>
    <font>
      <b/>
      <u/>
      <sz val="11"/>
      <color rgb="FFFF0000"/>
      <name val="Yu Gothic"/>
      <family val="3"/>
      <charset val="128"/>
      <scheme val="minor"/>
    </font>
    <font>
      <u/>
      <sz val="14"/>
      <color theme="10"/>
      <name val="Yu Gothic"/>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s>
  <borders count="39">
    <border>
      <left/>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53" fillId="0" borderId="0">
      <alignment vertical="center"/>
    </xf>
    <xf numFmtId="0" fontId="64" fillId="0" borderId="0" applyNumberFormat="0" applyFill="0" applyBorder="0" applyAlignment="0" applyProtection="0"/>
  </cellStyleXfs>
  <cellXfs count="760">
    <xf numFmtId="0" fontId="0" fillId="0" borderId="0" xfId="0"/>
    <xf numFmtId="0" fontId="0" fillId="0" borderId="0" xfId="0" applyAlignment="1">
      <alignment vertical="center"/>
    </xf>
    <xf numFmtId="0" fontId="4" fillId="0" borderId="0" xfId="0" applyFont="1" applyAlignment="1">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4" fillId="0" borderId="3" xfId="0" applyFont="1" applyBorder="1" applyAlignment="1">
      <alignment horizontal="center" vertical="center" shrinkToFit="1"/>
    </xf>
    <xf numFmtId="0" fontId="3" fillId="0" borderId="0" xfId="0" applyFont="1" applyAlignment="1">
      <alignment vertical="center" shrinkToFit="1"/>
    </xf>
    <xf numFmtId="0" fontId="3" fillId="0" borderId="0" xfId="0" applyFont="1" applyAlignment="1">
      <alignment horizontal="center" vertical="center" shrinkToFit="1"/>
    </xf>
    <xf numFmtId="0" fontId="3" fillId="0" borderId="0" xfId="0" applyFont="1" applyAlignment="1">
      <alignment vertical="center"/>
    </xf>
    <xf numFmtId="0" fontId="4" fillId="0" borderId="0" xfId="0" applyFont="1" applyAlignment="1">
      <alignment vertical="center" shrinkToFit="1"/>
    </xf>
    <xf numFmtId="0" fontId="4" fillId="0" borderId="3" xfId="0" applyFont="1" applyBorder="1" applyAlignment="1">
      <alignment vertical="center" shrinkToFit="1"/>
    </xf>
    <xf numFmtId="176" fontId="4" fillId="0" borderId="3" xfId="0" applyNumberFormat="1" applyFont="1" applyBorder="1" applyAlignment="1">
      <alignment vertical="center" shrinkToFit="1"/>
    </xf>
    <xf numFmtId="176" fontId="7" fillId="0" borderId="3" xfId="0" applyNumberFormat="1" applyFont="1" applyBorder="1" applyAlignment="1">
      <alignment horizontal="center" vertical="center" shrinkToFit="1"/>
    </xf>
    <xf numFmtId="0" fontId="4" fillId="0" borderId="0" xfId="0" applyFont="1" applyBorder="1" applyAlignment="1">
      <alignment horizontal="center" vertical="center" shrinkToFit="1"/>
    </xf>
    <xf numFmtId="0" fontId="4" fillId="0" borderId="0" xfId="0" applyFont="1" applyBorder="1" applyAlignment="1">
      <alignment vertical="center" shrinkToFit="1"/>
    </xf>
    <xf numFmtId="0" fontId="4" fillId="0" borderId="10" xfId="0" applyFont="1" applyBorder="1" applyAlignment="1">
      <alignment horizontal="center" vertical="center" shrinkToFit="1"/>
    </xf>
    <xf numFmtId="0" fontId="5" fillId="0" borderId="0" xfId="0" applyFont="1" applyBorder="1" applyAlignment="1">
      <alignment horizontal="center" vertical="center" shrinkToFit="1"/>
    </xf>
    <xf numFmtId="0" fontId="6" fillId="0" borderId="0" xfId="0" applyFont="1" applyAlignment="1">
      <alignment vertical="center"/>
    </xf>
    <xf numFmtId="0" fontId="3" fillId="0" borderId="3" xfId="0" applyFont="1" applyBorder="1" applyAlignment="1">
      <alignment horizontal="center" vertical="center" shrinkToFit="1"/>
    </xf>
    <xf numFmtId="0" fontId="3" fillId="0" borderId="3" xfId="0" applyFont="1" applyBorder="1" applyAlignment="1">
      <alignment vertical="center" shrinkToFit="1"/>
    </xf>
    <xf numFmtId="0" fontId="9" fillId="0" borderId="0" xfId="0" applyFont="1" applyAlignment="1">
      <alignment vertical="center"/>
    </xf>
    <xf numFmtId="0" fontId="4" fillId="0" borderId="0" xfId="0" applyFont="1" applyAlignment="1">
      <alignment horizontal="left" vertical="center"/>
    </xf>
    <xf numFmtId="0" fontId="3" fillId="0" borderId="2" xfId="0" applyFont="1" applyBorder="1" applyAlignment="1">
      <alignment vertical="center" shrinkToFit="1"/>
    </xf>
    <xf numFmtId="0" fontId="3" fillId="0" borderId="2" xfId="0" applyFont="1" applyBorder="1" applyAlignment="1">
      <alignment horizontal="center" vertical="center" shrinkToFit="1"/>
    </xf>
    <xf numFmtId="0" fontId="3" fillId="0" borderId="5" xfId="0" applyFont="1" applyBorder="1" applyAlignment="1">
      <alignment vertical="center" shrinkToFit="1"/>
    </xf>
    <xf numFmtId="0" fontId="3" fillId="0" borderId="0" xfId="0" applyFont="1" applyBorder="1" applyAlignment="1">
      <alignment vertical="center" shrinkToFit="1"/>
    </xf>
    <xf numFmtId="0" fontId="3" fillId="0" borderId="0" xfId="0" applyFont="1" applyBorder="1" applyAlignment="1">
      <alignment horizontal="center" vertical="center" shrinkToFit="1"/>
    </xf>
    <xf numFmtId="0" fontId="4" fillId="2" borderId="0"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0" fontId="0" fillId="0" borderId="0" xfId="0" applyBorder="1" applyAlignment="1">
      <alignment vertical="center" shrinkToFit="1"/>
    </xf>
    <xf numFmtId="0" fontId="13" fillId="0" borderId="0" xfId="0" applyFont="1" applyBorder="1" applyAlignment="1">
      <alignment vertical="center"/>
    </xf>
    <xf numFmtId="0" fontId="4" fillId="0" borderId="0" xfId="0" applyFont="1" applyFill="1" applyBorder="1" applyAlignment="1">
      <alignment vertical="center" shrinkToFit="1"/>
    </xf>
    <xf numFmtId="0" fontId="13" fillId="0" borderId="0" xfId="0" applyFont="1" applyFill="1" applyBorder="1" applyAlignment="1">
      <alignment vertical="center"/>
    </xf>
    <xf numFmtId="0" fontId="14" fillId="0" borderId="0" xfId="0" applyFont="1" applyFill="1" applyBorder="1" applyAlignment="1">
      <alignment horizontal="left" vertical="center" shrinkToFit="1"/>
    </xf>
    <xf numFmtId="0" fontId="12" fillId="0" borderId="0" xfId="0" applyFont="1" applyFill="1" applyBorder="1" applyAlignment="1">
      <alignment vertical="center" shrinkToFit="1"/>
    </xf>
    <xf numFmtId="0" fontId="13" fillId="0" borderId="0" xfId="0" applyFont="1" applyFill="1" applyBorder="1" applyAlignment="1">
      <alignment vertical="center" shrinkToFit="1"/>
    </xf>
    <xf numFmtId="0" fontId="4" fillId="0" borderId="0" xfId="0" applyFont="1" applyBorder="1" applyAlignment="1">
      <alignment horizontal="right" vertical="center" shrinkToFit="1"/>
    </xf>
    <xf numFmtId="0" fontId="0" fillId="0" borderId="0" xfId="0" applyBorder="1" applyAlignment="1">
      <alignment horizontal="right" vertical="center" shrinkToFit="1"/>
    </xf>
    <xf numFmtId="0" fontId="3" fillId="0" borderId="3" xfId="0" applyFont="1" applyBorder="1" applyAlignment="1">
      <alignment horizontal="center" vertical="center"/>
    </xf>
    <xf numFmtId="0" fontId="10" fillId="0" borderId="0" xfId="0" applyFont="1" applyAlignment="1">
      <alignment vertical="center"/>
    </xf>
    <xf numFmtId="0" fontId="4" fillId="0" borderId="3" xfId="0" applyFont="1" applyBorder="1" applyAlignment="1">
      <alignment horizontal="left" vertical="center"/>
    </xf>
    <xf numFmtId="0" fontId="4" fillId="0" borderId="0" xfId="0" applyFont="1"/>
    <xf numFmtId="0" fontId="0" fillId="0" borderId="0" xfId="0" applyBorder="1" applyAlignment="1">
      <alignment horizontal="center" vertical="center" shrinkToFit="1"/>
    </xf>
    <xf numFmtId="0" fontId="4" fillId="0" borderId="0" xfId="0" applyFont="1" applyAlignment="1">
      <alignment horizontal="left"/>
    </xf>
    <xf numFmtId="0" fontId="4" fillId="0" borderId="0" xfId="0" applyFont="1" applyBorder="1"/>
    <xf numFmtId="0" fontId="3" fillId="0" borderId="3" xfId="0" applyFont="1" applyBorder="1" applyAlignment="1">
      <alignment horizontal="center" vertical="center" shrinkToFit="1"/>
    </xf>
    <xf numFmtId="0" fontId="3" fillId="0" borderId="0" xfId="0" applyFont="1" applyAlignment="1">
      <alignment vertical="center" shrinkToFit="1"/>
    </xf>
    <xf numFmtId="0" fontId="4" fillId="0" borderId="3" xfId="0" applyFont="1" applyBorder="1" applyAlignment="1">
      <alignment horizontal="center" vertical="center" shrinkToFit="1"/>
    </xf>
    <xf numFmtId="0" fontId="3" fillId="0" borderId="0" xfId="0" applyFont="1" applyFill="1" applyBorder="1" applyAlignment="1">
      <alignment horizontal="left" vertical="center" shrinkToFit="1"/>
    </xf>
    <xf numFmtId="0" fontId="4" fillId="0" borderId="0" xfId="0" applyFont="1" applyBorder="1" applyAlignment="1">
      <alignment horizontal="center" vertical="center" shrinkToFit="1"/>
    </xf>
    <xf numFmtId="0" fontId="20" fillId="0" borderId="0" xfId="0" applyFont="1" applyAlignment="1">
      <alignment vertical="center"/>
    </xf>
    <xf numFmtId="0" fontId="3" fillId="0" borderId="0" xfId="0" applyFont="1" applyBorder="1" applyAlignment="1">
      <alignment vertical="center" wrapText="1"/>
    </xf>
    <xf numFmtId="0" fontId="3" fillId="0" borderId="3" xfId="0" applyFont="1" applyBorder="1" applyAlignment="1">
      <alignment vertical="center" shrinkToFit="1"/>
    </xf>
    <xf numFmtId="0" fontId="3" fillId="0" borderId="0" xfId="0" applyFont="1" applyAlignment="1">
      <alignment vertical="center" shrinkToFit="1"/>
    </xf>
    <xf numFmtId="0" fontId="7" fillId="0" borderId="3" xfId="0" applyFont="1" applyBorder="1" applyAlignment="1">
      <alignment horizontal="center" vertical="center" shrinkToFit="1"/>
    </xf>
    <xf numFmtId="176" fontId="7" fillId="0" borderId="3" xfId="0" applyNumberFormat="1" applyFont="1" applyBorder="1" applyAlignment="1">
      <alignment vertical="center" shrinkToFit="1"/>
    </xf>
    <xf numFmtId="0" fontId="4" fillId="0" borderId="0" xfId="0" applyFont="1" applyAlignment="1">
      <alignment vertical="center" shrinkToFit="1"/>
    </xf>
    <xf numFmtId="0" fontId="0" fillId="2" borderId="0" xfId="0" applyFill="1" applyBorder="1" applyAlignment="1">
      <alignment vertical="center" wrapText="1"/>
    </xf>
    <xf numFmtId="0" fontId="0" fillId="0" borderId="0" xfId="0" applyBorder="1" applyAlignment="1">
      <alignment vertical="center" wrapText="1"/>
    </xf>
    <xf numFmtId="0" fontId="3" fillId="0" borderId="0" xfId="0" applyFont="1" applyFill="1" applyBorder="1" applyAlignment="1">
      <alignment horizontal="center" vertical="center" shrinkToFit="1"/>
    </xf>
    <xf numFmtId="0" fontId="3" fillId="0" borderId="0" xfId="0" applyFont="1" applyAlignment="1">
      <alignment vertical="center" shrinkToFit="1"/>
    </xf>
    <xf numFmtId="0" fontId="0" fillId="2" borderId="0" xfId="0" applyFill="1" applyBorder="1" applyAlignment="1">
      <alignment vertical="center" wrapText="1"/>
    </xf>
    <xf numFmtId="0" fontId="0" fillId="0" borderId="0" xfId="0" applyBorder="1" applyAlignment="1">
      <alignment vertical="center" wrapText="1"/>
    </xf>
    <xf numFmtId="0" fontId="0" fillId="0" borderId="0" xfId="0" applyFill="1" applyBorder="1" applyAlignment="1">
      <alignment vertical="center" shrinkToFit="1"/>
    </xf>
    <xf numFmtId="0" fontId="4" fillId="0" borderId="0" xfId="0" applyFont="1" applyFill="1" applyBorder="1"/>
    <xf numFmtId="0" fontId="4" fillId="0" borderId="0" xfId="0" applyFont="1" applyAlignment="1">
      <alignment vertical="center" shrinkToFit="1"/>
    </xf>
    <xf numFmtId="0" fontId="4" fillId="0" borderId="0" xfId="0" applyFont="1" applyAlignment="1"/>
    <xf numFmtId="0" fontId="3" fillId="0" borderId="0" xfId="0" applyFont="1" applyFill="1" applyBorder="1" applyAlignment="1">
      <alignment vertical="center" shrinkToFit="1"/>
    </xf>
    <xf numFmtId="0" fontId="24" fillId="0" borderId="0" xfId="0" applyFont="1" applyBorder="1" applyAlignment="1"/>
    <xf numFmtId="0" fontId="4" fillId="0" borderId="14" xfId="0" applyFont="1" applyBorder="1" applyAlignment="1">
      <alignment horizontal="left" vertical="center"/>
    </xf>
    <xf numFmtId="0" fontId="25" fillId="0" borderId="0" xfId="1" applyFont="1" applyFill="1">
      <alignment vertical="center"/>
    </xf>
    <xf numFmtId="0" fontId="25" fillId="0" borderId="0" xfId="1" applyFont="1" applyFill="1" applyBorder="1" applyAlignment="1">
      <alignment vertical="center"/>
    </xf>
    <xf numFmtId="0" fontId="25" fillId="0" borderId="0" xfId="1" applyFont="1">
      <alignment vertical="center"/>
    </xf>
    <xf numFmtId="0" fontId="1" fillId="0" borderId="0" xfId="1">
      <alignment vertical="center"/>
    </xf>
    <xf numFmtId="0" fontId="28" fillId="0" borderId="0" xfId="1" applyFont="1" applyFill="1">
      <alignment vertical="center"/>
    </xf>
    <xf numFmtId="0" fontId="25" fillId="0" borderId="0" xfId="1" applyFont="1" applyFill="1" applyBorder="1">
      <alignment vertical="center"/>
    </xf>
    <xf numFmtId="0" fontId="25" fillId="0" borderId="0" xfId="1" applyFont="1" applyFill="1" applyBorder="1" applyProtection="1">
      <alignment vertical="center"/>
      <protection locked="0"/>
    </xf>
    <xf numFmtId="0" fontId="25" fillId="0" borderId="0" xfId="1" applyFont="1" applyProtection="1">
      <alignment vertical="center"/>
      <protection locked="0"/>
    </xf>
    <xf numFmtId="0" fontId="29" fillId="0" borderId="0" xfId="1" applyFont="1" applyFill="1" applyBorder="1" applyAlignment="1">
      <alignment vertical="center"/>
    </xf>
    <xf numFmtId="0" fontId="1" fillId="0" borderId="0" xfId="1" applyBorder="1">
      <alignment vertical="center"/>
    </xf>
    <xf numFmtId="0" fontId="31" fillId="0" borderId="0" xfId="1" applyFont="1" applyFill="1">
      <alignment vertical="center"/>
    </xf>
    <xf numFmtId="0" fontId="33" fillId="4" borderId="30" xfId="1" applyFont="1" applyFill="1" applyBorder="1" applyAlignment="1">
      <alignment vertical="center" wrapText="1"/>
    </xf>
    <xf numFmtId="0" fontId="33" fillId="4" borderId="32" xfId="1" applyFont="1" applyFill="1" applyBorder="1" applyAlignment="1">
      <alignment vertical="center" wrapText="1"/>
    </xf>
    <xf numFmtId="0" fontId="33" fillId="4" borderId="34" xfId="1" applyFont="1" applyFill="1" applyBorder="1" applyAlignment="1">
      <alignment vertical="center" wrapText="1"/>
    </xf>
    <xf numFmtId="0" fontId="33" fillId="0" borderId="0" xfId="1" applyFont="1" applyFill="1" applyBorder="1" applyAlignment="1">
      <alignment vertical="center" wrapText="1"/>
    </xf>
    <xf numFmtId="0" fontId="36" fillId="0" borderId="0" xfId="1" applyFont="1" applyFill="1" applyBorder="1" applyAlignment="1">
      <alignment vertical="center" wrapText="1"/>
    </xf>
    <xf numFmtId="0" fontId="37" fillId="0" borderId="0" xfId="1" applyFont="1" applyFill="1" applyBorder="1" applyAlignment="1">
      <alignment horizontal="left" vertical="center" wrapText="1"/>
    </xf>
    <xf numFmtId="0" fontId="38" fillId="0" borderId="0" xfId="1" applyFont="1" applyBorder="1" applyAlignment="1">
      <alignment vertical="top"/>
    </xf>
    <xf numFmtId="0" fontId="39" fillId="0" borderId="0" xfId="1" applyFont="1" applyBorder="1" applyAlignment="1">
      <alignment vertical="top"/>
    </xf>
    <xf numFmtId="0" fontId="1" fillId="0" borderId="0" xfId="1" applyBorder="1" applyAlignment="1">
      <alignment vertical="center"/>
    </xf>
    <xf numFmtId="0" fontId="28" fillId="0" borderId="0" xfId="1" applyFont="1" applyFill="1" applyBorder="1">
      <alignment vertical="center"/>
    </xf>
    <xf numFmtId="0" fontId="28" fillId="0" borderId="0" xfId="1" applyFont="1" applyFill="1" applyBorder="1" applyAlignment="1">
      <alignment vertical="center" wrapText="1"/>
    </xf>
    <xf numFmtId="0" fontId="27" fillId="5" borderId="0" xfId="1" applyFont="1" applyFill="1" applyBorder="1">
      <alignment vertical="center"/>
    </xf>
    <xf numFmtId="0" fontId="28" fillId="5" borderId="0" xfId="1" applyFont="1" applyFill="1" applyBorder="1">
      <alignment vertical="center"/>
    </xf>
    <xf numFmtId="0" fontId="41" fillId="0" borderId="0" xfId="1" applyFont="1" applyFill="1" applyBorder="1">
      <alignment vertical="center"/>
    </xf>
    <xf numFmtId="0" fontId="42" fillId="0" borderId="0" xfId="1" applyFont="1" applyFill="1" applyBorder="1">
      <alignment vertical="center"/>
    </xf>
    <xf numFmtId="0" fontId="42" fillId="0" borderId="0" xfId="1" applyFont="1" applyFill="1" applyBorder="1" applyAlignment="1">
      <alignment vertical="center"/>
    </xf>
    <xf numFmtId="0" fontId="42" fillId="0" borderId="0" xfId="1" applyFont="1" applyFill="1" applyBorder="1" applyAlignment="1">
      <alignment horizontal="center" vertical="center"/>
    </xf>
    <xf numFmtId="0" fontId="43" fillId="0" borderId="0" xfId="1" applyFont="1" applyFill="1" applyBorder="1" applyAlignment="1" applyProtection="1">
      <alignment vertical="center" shrinkToFit="1"/>
      <protection locked="0"/>
    </xf>
    <xf numFmtId="0" fontId="41" fillId="0" borderId="0" xfId="1" applyFont="1" applyFill="1" applyBorder="1" applyAlignment="1">
      <alignment horizontal="center" vertical="center"/>
    </xf>
    <xf numFmtId="0" fontId="41" fillId="0" borderId="0" xfId="1" applyFont="1" applyBorder="1">
      <alignment vertical="center"/>
    </xf>
    <xf numFmtId="0" fontId="44" fillId="5" borderId="0" xfId="1" applyFont="1" applyFill="1" applyBorder="1" applyAlignment="1">
      <alignment horizontal="right" vertical="top"/>
    </xf>
    <xf numFmtId="0" fontId="45" fillId="5" borderId="0" xfId="1" applyFont="1" applyFill="1" applyBorder="1" applyAlignment="1">
      <alignment vertical="top"/>
    </xf>
    <xf numFmtId="0" fontId="33" fillId="5" borderId="0" xfId="1" applyFont="1" applyFill="1" applyBorder="1" applyAlignment="1">
      <alignment vertical="center" wrapText="1"/>
    </xf>
    <xf numFmtId="0" fontId="46" fillId="5" borderId="0" xfId="1" applyFont="1" applyFill="1" applyBorder="1" applyAlignment="1">
      <alignment vertical="center"/>
    </xf>
    <xf numFmtId="0" fontId="33" fillId="5" borderId="0" xfId="1" applyFont="1" applyFill="1" applyAlignment="1">
      <alignment vertical="center" wrapText="1"/>
    </xf>
    <xf numFmtId="0" fontId="44" fillId="5" borderId="0" xfId="1" applyFont="1" applyFill="1" applyBorder="1" applyAlignment="1">
      <alignment horizontal="right" vertical="top" wrapText="1"/>
    </xf>
    <xf numFmtId="0" fontId="4" fillId="0" borderId="0" xfId="1" applyFont="1" applyFill="1" applyAlignment="1">
      <alignment horizontal="left" vertical="center"/>
    </xf>
    <xf numFmtId="0" fontId="34" fillId="0" borderId="0" xfId="0" applyFont="1" applyAlignment="1">
      <alignment horizontal="left" vertical="center" shrinkToFit="1"/>
    </xf>
    <xf numFmtId="0" fontId="3" fillId="0" borderId="3" xfId="0" applyFont="1" applyBorder="1" applyAlignment="1">
      <alignment horizontal="center" vertical="center" shrinkToFit="1"/>
    </xf>
    <xf numFmtId="0" fontId="4" fillId="0" borderId="3" xfId="0" applyFont="1" applyBorder="1" applyAlignment="1">
      <alignment horizontal="center"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3" xfId="0" applyFont="1" applyBorder="1" applyAlignment="1">
      <alignment horizontal="center" vertical="center" shrinkToFit="1"/>
    </xf>
    <xf numFmtId="0" fontId="3" fillId="0" borderId="3" xfId="0" applyFont="1" applyBorder="1" applyAlignment="1">
      <alignment horizontal="center" vertical="center" shrinkToFit="1"/>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center" vertical="center" shrinkToFit="1"/>
    </xf>
    <xf numFmtId="0" fontId="3" fillId="0" borderId="3" xfId="0" applyFont="1" applyBorder="1" applyAlignment="1">
      <alignment vertical="center" shrinkToFit="1"/>
    </xf>
    <xf numFmtId="0" fontId="4" fillId="0" borderId="0" xfId="0" applyFont="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14" xfId="0" applyFont="1" applyBorder="1" applyAlignment="1">
      <alignment horizontal="center" vertical="center" shrinkToFit="1"/>
    </xf>
    <xf numFmtId="0" fontId="18" fillId="2" borderId="15" xfId="0" applyFont="1" applyFill="1" applyBorder="1" applyAlignment="1" applyProtection="1">
      <alignment horizontal="center" vertical="center"/>
      <protection locked="0"/>
    </xf>
    <xf numFmtId="0" fontId="18" fillId="2" borderId="16" xfId="0" applyFont="1" applyFill="1" applyBorder="1" applyAlignment="1" applyProtection="1">
      <alignment horizontal="center" vertical="center"/>
      <protection locked="0"/>
    </xf>
    <xf numFmtId="0" fontId="18" fillId="2" borderId="17" xfId="0" applyFont="1" applyFill="1" applyBorder="1" applyAlignment="1" applyProtection="1">
      <alignment horizontal="center" vertical="center"/>
      <protection locked="0"/>
    </xf>
    <xf numFmtId="0" fontId="17" fillId="2" borderId="18" xfId="0" applyFont="1" applyFill="1" applyBorder="1" applyAlignment="1" applyProtection="1">
      <alignment horizontal="center" vertical="center" shrinkToFit="1"/>
      <protection locked="0"/>
    </xf>
    <xf numFmtId="0" fontId="17" fillId="2" borderId="16" xfId="0" applyFont="1" applyFill="1" applyBorder="1" applyAlignment="1" applyProtection="1">
      <alignment horizontal="center" vertical="center" shrinkToFit="1"/>
      <protection locked="0"/>
    </xf>
    <xf numFmtId="0" fontId="18" fillId="2" borderId="17" xfId="0" applyFont="1" applyFill="1" applyBorder="1" applyAlignment="1" applyProtection="1">
      <alignment horizontal="center" vertical="center" shrinkToFit="1"/>
      <protection locked="0"/>
    </xf>
    <xf numFmtId="0" fontId="4" fillId="0" borderId="0" xfId="0" applyFont="1" applyBorder="1" applyAlignment="1">
      <alignment horizontal="left" vertical="center" wrapText="1"/>
    </xf>
    <xf numFmtId="0" fontId="22" fillId="0" borderId="0" xfId="0" applyFont="1" applyAlignment="1">
      <alignment horizontal="left" vertical="center"/>
    </xf>
    <xf numFmtId="0" fontId="51" fillId="0" borderId="0" xfId="0" applyFont="1" applyBorder="1" applyAlignment="1">
      <alignment vertical="center"/>
    </xf>
    <xf numFmtId="0" fontId="3" fillId="0" borderId="0" xfId="0" applyFont="1" applyBorder="1" applyAlignment="1">
      <alignment horizontal="left" vertical="center" wrapText="1"/>
    </xf>
    <xf numFmtId="0" fontId="3" fillId="0" borderId="3"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Border="1" applyAlignment="1">
      <alignment horizontal="center" vertical="center" shrinkToFit="1"/>
    </xf>
    <xf numFmtId="0" fontId="3" fillId="0" borderId="0" xfId="0" applyFont="1" applyFill="1" applyBorder="1" applyAlignment="1">
      <alignment horizontal="center" vertical="center" shrinkToFit="1"/>
    </xf>
    <xf numFmtId="0" fontId="4" fillId="0" borderId="3" xfId="0" applyFont="1" applyBorder="1" applyAlignment="1">
      <alignment horizontal="center" vertical="center"/>
    </xf>
    <xf numFmtId="0" fontId="4" fillId="0" borderId="0" xfId="0" applyFont="1" applyAlignment="1">
      <alignment horizontal="center" vertical="center" shrinkToFit="1"/>
    </xf>
    <xf numFmtId="0" fontId="4" fillId="0" borderId="0" xfId="0" applyFont="1" applyAlignment="1">
      <alignment vertical="center" shrinkToFit="1"/>
    </xf>
    <xf numFmtId="0" fontId="3" fillId="0" borderId="0" xfId="0" applyFont="1" applyAlignment="1">
      <alignment vertical="center" shrinkToFit="1"/>
    </xf>
    <xf numFmtId="0" fontId="3" fillId="0" borderId="0" xfId="0" applyFont="1" applyAlignment="1">
      <alignment horizontal="center" vertical="center"/>
    </xf>
    <xf numFmtId="0" fontId="4" fillId="0" borderId="12" xfId="0" applyFont="1" applyBorder="1" applyAlignment="1">
      <alignment vertical="center" shrinkToFit="1"/>
    </xf>
    <xf numFmtId="0" fontId="4" fillId="0" borderId="14"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Border="1" applyAlignment="1">
      <alignment horizontal="center" vertical="center"/>
    </xf>
    <xf numFmtId="0" fontId="4" fillId="0" borderId="0" xfId="0" applyFont="1" applyAlignment="1">
      <alignment horizontal="right" vertical="center" shrinkToFit="1"/>
    </xf>
    <xf numFmtId="0" fontId="0" fillId="0" borderId="0" xfId="0" applyAlignment="1">
      <alignment wrapText="1"/>
    </xf>
    <xf numFmtId="0" fontId="3" fillId="0" borderId="3" xfId="0" applyFont="1" applyBorder="1" applyAlignment="1">
      <alignment horizontal="center" vertical="center" shrinkToFit="1"/>
    </xf>
    <xf numFmtId="0" fontId="3" fillId="0" borderId="0" xfId="0" applyFont="1" applyAlignment="1">
      <alignment vertical="center" shrinkToFit="1"/>
    </xf>
    <xf numFmtId="0" fontId="14" fillId="0" borderId="0" xfId="2" applyFont="1">
      <alignment vertical="center"/>
    </xf>
    <xf numFmtId="0" fontId="14" fillId="0" borderId="0" xfId="2" applyFont="1" applyAlignment="1">
      <alignment horizontal="center" vertical="center"/>
    </xf>
    <xf numFmtId="0" fontId="14" fillId="0" borderId="0" xfId="2" applyFont="1" applyAlignment="1">
      <alignment horizontal="right" vertical="center"/>
    </xf>
    <xf numFmtId="0" fontId="53" fillId="0" borderId="0" xfId="2">
      <alignment vertical="center"/>
    </xf>
    <xf numFmtId="0" fontId="35" fillId="0" borderId="0" xfId="2" applyFont="1" applyAlignment="1">
      <alignment horizontal="center" vertical="center"/>
    </xf>
    <xf numFmtId="0" fontId="14" fillId="0" borderId="0" xfId="2" applyFont="1" applyAlignment="1">
      <alignment vertical="center" shrinkToFit="1"/>
    </xf>
    <xf numFmtId="0" fontId="14" fillId="0" borderId="0" xfId="2" applyFont="1" applyAlignment="1">
      <alignment horizontal="center" vertical="center" shrinkToFit="1"/>
    </xf>
    <xf numFmtId="0" fontId="54" fillId="0" borderId="0" xfId="2" applyFont="1">
      <alignment vertical="center"/>
    </xf>
    <xf numFmtId="0" fontId="53" fillId="0" borderId="0" xfId="2" applyAlignment="1">
      <alignment horizontal="center" vertical="center" textRotation="255"/>
    </xf>
    <xf numFmtId="0" fontId="56" fillId="0" borderId="0" xfId="2" applyFont="1" applyAlignment="1">
      <alignment horizontal="center" vertical="center"/>
    </xf>
    <xf numFmtId="0" fontId="13" fillId="0" borderId="0" xfId="2" applyFont="1" applyAlignment="1">
      <alignment horizontal="center" vertical="center"/>
    </xf>
    <xf numFmtId="49" fontId="14" fillId="0" borderId="0" xfId="2" applyNumberFormat="1" applyFont="1" applyAlignment="1">
      <alignment horizontal="center" vertical="center"/>
    </xf>
    <xf numFmtId="0" fontId="53" fillId="0" borderId="0" xfId="2" applyAlignment="1">
      <alignment horizontal="center" vertical="center"/>
    </xf>
    <xf numFmtId="0" fontId="14" fillId="0" borderId="0" xfId="2" applyFont="1" applyAlignment="1">
      <alignment horizontal="left" vertical="center"/>
    </xf>
    <xf numFmtId="0" fontId="53" fillId="0" borderId="0" xfId="2" applyAlignment="1">
      <alignment horizontal="left" vertical="center"/>
    </xf>
    <xf numFmtId="0" fontId="56" fillId="0" borderId="0" xfId="2" applyFont="1">
      <alignment vertical="center"/>
    </xf>
    <xf numFmtId="0" fontId="57" fillId="0" borderId="0" xfId="2" applyFont="1" applyAlignment="1">
      <alignment horizontal="left" vertical="center"/>
    </xf>
    <xf numFmtId="0" fontId="57" fillId="0" borderId="0" xfId="2" applyFont="1" applyAlignment="1">
      <alignment horizontal="left" vertical="center" wrapText="1"/>
    </xf>
    <xf numFmtId="0" fontId="58" fillId="0" borderId="0" xfId="2" applyFont="1">
      <alignment vertical="center"/>
    </xf>
    <xf numFmtId="0" fontId="58" fillId="0" borderId="0" xfId="2" applyFont="1" applyAlignment="1">
      <alignment horizontal="center" vertical="center"/>
    </xf>
    <xf numFmtId="0" fontId="59" fillId="0" borderId="0" xfId="2" applyFont="1">
      <alignment vertical="center"/>
    </xf>
    <xf numFmtId="177" fontId="53" fillId="0" borderId="0" xfId="2" applyNumberFormat="1" applyAlignment="1">
      <alignment horizontal="center" vertical="center"/>
    </xf>
    <xf numFmtId="0" fontId="14" fillId="0" borderId="0" xfId="0" applyFont="1" applyAlignment="1" applyProtection="1">
      <alignment vertical="center"/>
    </xf>
    <xf numFmtId="0" fontId="14" fillId="0" borderId="0" xfId="0" applyFont="1" applyBorder="1" applyAlignment="1" applyProtection="1">
      <alignment vertical="center"/>
    </xf>
    <xf numFmtId="0" fontId="14" fillId="0" borderId="0" xfId="0" applyFont="1" applyAlignment="1" applyProtection="1">
      <alignment horizontal="right" vertical="center"/>
    </xf>
    <xf numFmtId="0" fontId="14" fillId="0" borderId="0" xfId="0" applyFont="1" applyFill="1" applyAlignment="1" applyProtection="1">
      <alignment vertical="center"/>
    </xf>
    <xf numFmtId="0" fontId="14" fillId="0" borderId="0" xfId="0" applyFont="1" applyFill="1" applyAlignment="1" applyProtection="1">
      <alignment horizontal="center" vertical="center"/>
    </xf>
    <xf numFmtId="0" fontId="14" fillId="0" borderId="0" xfId="0" applyFont="1" applyFill="1" applyAlignment="1" applyProtection="1">
      <alignment vertical="center"/>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center" vertical="center"/>
    </xf>
    <xf numFmtId="0" fontId="14" fillId="0" borderId="0" xfId="0" applyFont="1" applyFill="1" applyAlignment="1" applyProtection="1">
      <alignment horizontal="right" vertical="center"/>
    </xf>
    <xf numFmtId="0" fontId="0" fillId="0" borderId="0" xfId="0" applyFill="1" applyAlignment="1" applyProtection="1">
      <alignment vertical="center"/>
    </xf>
    <xf numFmtId="0" fontId="14" fillId="0" borderId="0" xfId="0" applyFont="1" applyAlignment="1" applyProtection="1">
      <alignment horizontal="center" vertical="center"/>
    </xf>
    <xf numFmtId="0" fontId="35" fillId="0" borderId="0" xfId="0" applyFont="1" applyAlignment="1" applyProtection="1">
      <alignment horizontal="center" vertical="center"/>
    </xf>
    <xf numFmtId="0" fontId="14" fillId="0" borderId="0" xfId="0" applyFont="1" applyFill="1" applyAlignment="1" applyProtection="1">
      <alignment horizontal="center" vertical="center" shrinkToFit="1"/>
    </xf>
    <xf numFmtId="0" fontId="61" fillId="0" borderId="2" xfId="0" applyFont="1" applyBorder="1" applyAlignment="1" applyProtection="1">
      <alignment horizontal="center" vertical="center" wrapText="1"/>
    </xf>
    <xf numFmtId="0" fontId="62" fillId="0" borderId="2" xfId="0" applyFont="1" applyBorder="1" applyAlignment="1" applyProtection="1">
      <alignment horizontal="center" vertical="center"/>
    </xf>
    <xf numFmtId="177" fontId="61" fillId="0" borderId="2" xfId="0" applyNumberFormat="1" applyFont="1" applyFill="1" applyBorder="1" applyAlignment="1" applyProtection="1">
      <alignment horizontal="center" vertical="center"/>
    </xf>
    <xf numFmtId="177" fontId="61" fillId="0" borderId="0" xfId="0" applyNumberFormat="1" applyFont="1" applyFill="1" applyBorder="1" applyAlignment="1" applyProtection="1">
      <alignment horizontal="center" vertical="center"/>
    </xf>
    <xf numFmtId="0" fontId="14" fillId="0" borderId="0" xfId="0" applyFont="1" applyFill="1" applyAlignment="1" applyProtection="1">
      <alignment horizontal="left" vertical="center" shrinkToFit="1"/>
    </xf>
    <xf numFmtId="0" fontId="0" fillId="0" borderId="0" xfId="0" applyAlignment="1">
      <alignment vertical="center" shrinkToFit="1"/>
    </xf>
    <xf numFmtId="0" fontId="14" fillId="0" borderId="0" xfId="0" applyFont="1" applyFill="1" applyAlignment="1" applyProtection="1">
      <alignment vertical="center" shrinkToFit="1"/>
    </xf>
    <xf numFmtId="0" fontId="14" fillId="0" borderId="0" xfId="0" applyFont="1" applyBorder="1" applyAlignment="1" applyProtection="1">
      <alignment horizontal="center" vertical="center"/>
    </xf>
    <xf numFmtId="0" fontId="56" fillId="0" borderId="0" xfId="0" applyFont="1" applyBorder="1" applyAlignment="1" applyProtection="1">
      <alignment vertical="center"/>
    </xf>
    <xf numFmtId="0" fontId="57" fillId="0" borderId="0" xfId="0" applyFont="1" applyBorder="1" applyAlignment="1" applyProtection="1">
      <alignment horizontal="left" vertical="center" wrapText="1"/>
    </xf>
    <xf numFmtId="0" fontId="56" fillId="0" borderId="0" xfId="0" applyFont="1" applyBorder="1" applyAlignment="1" applyProtection="1">
      <alignment horizontal="left" vertical="center"/>
    </xf>
    <xf numFmtId="0" fontId="58" fillId="0" borderId="0" xfId="0" applyFont="1" applyBorder="1" applyAlignment="1" applyProtection="1">
      <alignment vertical="center"/>
    </xf>
    <xf numFmtId="0" fontId="59" fillId="0" borderId="0" xfId="0" applyFont="1" applyBorder="1" applyAlignment="1" applyProtection="1">
      <alignment vertical="center"/>
    </xf>
    <xf numFmtId="177" fontId="63" fillId="0" borderId="0" xfId="0" applyNumberFormat="1" applyFont="1" applyBorder="1" applyAlignment="1" applyProtection="1">
      <alignment horizontal="center" vertical="center"/>
    </xf>
    <xf numFmtId="177" fontId="0" fillId="0" borderId="0" xfId="0" applyNumberFormat="1" applyBorder="1" applyAlignment="1" applyProtection="1">
      <alignment horizontal="center" vertical="center"/>
    </xf>
    <xf numFmtId="0" fontId="58" fillId="0" borderId="0" xfId="0" applyFont="1" applyBorder="1" applyAlignment="1" applyProtection="1">
      <alignment horizontal="center" vertical="center"/>
    </xf>
    <xf numFmtId="0" fontId="14" fillId="0" borderId="0" xfId="0" applyFont="1" applyAlignment="1" applyProtection="1">
      <alignment vertical="center"/>
      <protection hidden="1"/>
    </xf>
    <xf numFmtId="0" fontId="14" fillId="0" borderId="0" xfId="0" applyFont="1" applyAlignment="1">
      <alignment vertical="center"/>
    </xf>
    <xf numFmtId="0" fontId="14" fillId="0" borderId="0" xfId="0" applyFont="1" applyBorder="1" applyAlignment="1" applyProtection="1">
      <alignment horizontal="left" vertical="center" wrapText="1"/>
    </xf>
    <xf numFmtId="0" fontId="14" fillId="0" borderId="0" xfId="0" applyFont="1" applyBorder="1" applyAlignment="1" applyProtection="1">
      <alignment horizontal="left" vertical="center"/>
    </xf>
    <xf numFmtId="0" fontId="14" fillId="0" borderId="0" xfId="0" applyFont="1" applyFill="1" applyBorder="1" applyAlignment="1" applyProtection="1">
      <alignment horizontal="center" vertical="center" textRotation="255"/>
    </xf>
    <xf numFmtId="177" fontId="14" fillId="0" borderId="0" xfId="0" applyNumberFormat="1" applyFont="1" applyBorder="1" applyAlignment="1" applyProtection="1">
      <alignment horizontal="right" vertical="center"/>
    </xf>
    <xf numFmtId="0" fontId="0" fillId="2" borderId="3" xfId="0" applyFill="1" applyBorder="1" applyAlignment="1">
      <alignment horizontal="center"/>
    </xf>
    <xf numFmtId="0" fontId="0" fillId="2" borderId="3" xfId="0" applyFill="1" applyBorder="1" applyAlignment="1">
      <alignment horizontal="center" wrapText="1"/>
    </xf>
    <xf numFmtId="0" fontId="4" fillId="0" borderId="0" xfId="0" applyFont="1" applyAlignment="1">
      <alignment horizontal="center"/>
    </xf>
    <xf numFmtId="0" fontId="0" fillId="0" borderId="3" xfId="0" applyBorder="1" applyAlignment="1">
      <alignment horizontal="left" wrapText="1"/>
    </xf>
    <xf numFmtId="0" fontId="66" fillId="0" borderId="0" xfId="0" applyFont="1"/>
    <xf numFmtId="0" fontId="0" fillId="0" borderId="0" xfId="0" applyFill="1" applyBorder="1" applyAlignment="1">
      <alignment horizontal="center"/>
    </xf>
    <xf numFmtId="0" fontId="66" fillId="0" borderId="3" xfId="0" applyFont="1" applyBorder="1" applyAlignment="1">
      <alignment horizontal="center"/>
    </xf>
    <xf numFmtId="0" fontId="34" fillId="0" borderId="3" xfId="0" applyFont="1" applyBorder="1" applyAlignment="1">
      <alignment horizontal="center"/>
    </xf>
    <xf numFmtId="0" fontId="47" fillId="0" borderId="3" xfId="0" applyFont="1" applyBorder="1" applyAlignment="1">
      <alignment horizontal="left" wrapText="1"/>
    </xf>
    <xf numFmtId="0" fontId="3" fillId="2" borderId="0" xfId="0" applyFont="1" applyFill="1" applyBorder="1" applyAlignment="1">
      <alignment vertical="center" shrinkToFit="1"/>
    </xf>
    <xf numFmtId="0" fontId="4" fillId="0" borderId="14" xfId="0" applyFont="1" applyBorder="1" applyAlignment="1">
      <alignment vertical="center"/>
    </xf>
    <xf numFmtId="0" fontId="4" fillId="0" borderId="0" xfId="0" applyFont="1" applyAlignment="1" applyProtection="1">
      <alignment vertical="center" shrinkToFit="1"/>
    </xf>
    <xf numFmtId="0" fontId="4" fillId="0" borderId="0" xfId="0" applyFont="1" applyAlignment="1" applyProtection="1">
      <alignment horizontal="center" vertical="center" shrinkToFit="1"/>
    </xf>
    <xf numFmtId="0" fontId="4" fillId="0" borderId="0" xfId="0" applyFont="1" applyAlignment="1" applyProtection="1">
      <alignment vertical="center"/>
    </xf>
    <xf numFmtId="0" fontId="3" fillId="0" borderId="0" xfId="0" applyFont="1" applyAlignment="1" applyProtection="1">
      <alignment vertical="center" shrinkToFit="1"/>
    </xf>
    <xf numFmtId="0" fontId="3" fillId="0" borderId="0" xfId="0" applyFont="1" applyFill="1" applyBorder="1" applyAlignment="1" applyProtection="1">
      <alignment vertical="center" shrinkToFit="1"/>
      <protection locked="0"/>
    </xf>
    <xf numFmtId="0" fontId="17" fillId="2" borderId="15" xfId="0" applyFont="1" applyFill="1" applyBorder="1" applyAlignment="1" applyProtection="1">
      <alignment horizontal="center" vertical="center" shrinkToFit="1"/>
      <protection locked="0"/>
    </xf>
    <xf numFmtId="0" fontId="17" fillId="2" borderId="17"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4" fillId="0" borderId="0" xfId="0" applyFont="1" applyFill="1" applyBorder="1" applyProtection="1">
      <protection locked="0"/>
    </xf>
    <xf numFmtId="0" fontId="4" fillId="0" borderId="0" xfId="0" applyFont="1" applyFill="1" applyBorder="1" applyAlignment="1" applyProtection="1">
      <alignment shrinkToFit="1"/>
      <protection locked="0"/>
    </xf>
    <xf numFmtId="0" fontId="1" fillId="0" borderId="0" xfId="1" applyBorder="1" applyAlignment="1" applyProtection="1">
      <alignment vertical="center"/>
    </xf>
    <xf numFmtId="0" fontId="54" fillId="0" borderId="0" xfId="2" applyFont="1" applyProtection="1">
      <alignment vertical="center"/>
      <protection hidden="1"/>
    </xf>
    <xf numFmtId="0" fontId="21" fillId="0" borderId="0" xfId="0" applyFont="1" applyAlignment="1">
      <alignment horizontal="center"/>
    </xf>
    <xf numFmtId="0" fontId="0" fillId="0" borderId="0" xfId="0" applyAlignment="1">
      <alignment horizontal="left" wrapText="1"/>
    </xf>
    <xf numFmtId="0" fontId="65" fillId="0" borderId="0" xfId="0" applyFont="1" applyBorder="1" applyAlignment="1" applyProtection="1">
      <alignment horizontal="center" vertical="center" shrinkToFit="1"/>
    </xf>
    <xf numFmtId="0" fontId="3" fillId="2" borderId="3" xfId="0" applyFont="1" applyFill="1" applyBorder="1" applyAlignment="1" applyProtection="1">
      <alignment horizontal="center" vertical="center" wrapText="1" shrinkToFit="1"/>
      <protection locked="0"/>
    </xf>
    <xf numFmtId="0" fontId="3" fillId="2" borderId="3" xfId="0" applyFont="1" applyFill="1" applyBorder="1" applyAlignment="1" applyProtection="1">
      <alignment horizontal="center" vertical="center" shrinkToFit="1"/>
      <protection locked="0"/>
    </xf>
    <xf numFmtId="0" fontId="3" fillId="0" borderId="12" xfId="0" applyFont="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3" fillId="0" borderId="12" xfId="0" applyFont="1" applyBorder="1" applyAlignment="1">
      <alignment vertical="center" shrinkToFit="1"/>
    </xf>
    <xf numFmtId="0" fontId="0" fillId="0" borderId="13" xfId="0" applyBorder="1" applyAlignment="1">
      <alignment vertical="center" shrinkToFit="1"/>
    </xf>
    <xf numFmtId="0" fontId="0" fillId="0" borderId="14" xfId="0" applyBorder="1" applyAlignment="1">
      <alignment vertical="center" shrinkToFit="1"/>
    </xf>
    <xf numFmtId="0" fontId="0" fillId="2" borderId="3" xfId="0" applyFill="1" applyBorder="1" applyAlignment="1" applyProtection="1">
      <alignment horizontal="center" vertical="center" shrinkToFit="1"/>
      <protection locked="0"/>
    </xf>
    <xf numFmtId="177" fontId="3" fillId="2" borderId="3" xfId="0" applyNumberFormat="1" applyFont="1" applyFill="1" applyBorder="1" applyAlignment="1" applyProtection="1">
      <alignment vertical="center" shrinkToFit="1"/>
      <protection locked="0"/>
    </xf>
    <xf numFmtId="177" fontId="0" fillId="2" borderId="3" xfId="0" applyNumberFormat="1" applyFill="1" applyBorder="1" applyAlignment="1" applyProtection="1">
      <alignment vertical="center" shrinkToFit="1"/>
      <protection locked="0"/>
    </xf>
    <xf numFmtId="0" fontId="3" fillId="2" borderId="12" xfId="0" applyFont="1" applyFill="1" applyBorder="1" applyAlignment="1" applyProtection="1">
      <alignment horizontal="left" vertical="center" shrinkToFit="1"/>
      <protection locked="0"/>
    </xf>
    <xf numFmtId="0" fontId="0" fillId="0" borderId="13" xfId="0" applyBorder="1" applyAlignment="1" applyProtection="1">
      <alignment vertical="center" shrinkToFit="1"/>
      <protection locked="0"/>
    </xf>
    <xf numFmtId="0" fontId="0" fillId="0" borderId="14" xfId="0" applyBorder="1" applyAlignment="1" applyProtection="1">
      <alignment vertical="center" shrinkToFit="1"/>
      <protection locked="0"/>
    </xf>
    <xf numFmtId="0" fontId="3" fillId="0" borderId="3" xfId="0" applyFont="1" applyBorder="1" applyAlignment="1">
      <alignment horizontal="center" vertical="center" shrinkToFit="1"/>
    </xf>
    <xf numFmtId="0" fontId="0" fillId="0" borderId="3" xfId="0" applyBorder="1" applyAlignment="1">
      <alignment horizontal="center" vertical="center" shrinkToFit="1"/>
    </xf>
    <xf numFmtId="177" fontId="3" fillId="0" borderId="3" xfId="0" applyNumberFormat="1" applyFont="1" applyBorder="1" applyAlignment="1" applyProtection="1">
      <alignment vertical="center" shrinkToFit="1"/>
      <protection hidden="1"/>
    </xf>
    <xf numFmtId="177" fontId="0" fillId="0" borderId="3" xfId="0" applyNumberFormat="1" applyBorder="1" applyAlignment="1" applyProtection="1">
      <alignment vertical="center" shrinkToFit="1"/>
      <protection hidden="1"/>
    </xf>
    <xf numFmtId="0" fontId="3" fillId="0" borderId="12" xfId="0" applyFont="1" applyBorder="1" applyAlignment="1">
      <alignment horizontal="left" vertical="center" shrinkToFit="1"/>
    </xf>
    <xf numFmtId="0" fontId="3" fillId="0" borderId="12" xfId="0" applyFont="1"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2" borderId="13" xfId="0" applyFill="1" applyBorder="1" applyAlignment="1" applyProtection="1">
      <alignment horizontal="left" vertical="center" shrinkToFit="1"/>
      <protection locked="0"/>
    </xf>
    <xf numFmtId="0" fontId="3" fillId="0" borderId="3" xfId="0" applyFont="1" applyBorder="1" applyAlignment="1">
      <alignment vertical="center" shrinkToFit="1"/>
    </xf>
    <xf numFmtId="0" fontId="0" fillId="0" borderId="3" xfId="0" applyBorder="1" applyAlignment="1">
      <alignment vertical="center" shrinkToFit="1"/>
    </xf>
    <xf numFmtId="0" fontId="3" fillId="0" borderId="0" xfId="0" applyFont="1" applyAlignment="1">
      <alignment vertical="center" wrapText="1"/>
    </xf>
    <xf numFmtId="0" fontId="0" fillId="0" borderId="0" xfId="0" applyAlignment="1">
      <alignment vertical="center" wrapText="1"/>
    </xf>
    <xf numFmtId="0" fontId="4" fillId="0" borderId="8"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2" borderId="4" xfId="0" applyFont="1" applyFill="1" applyBorder="1" applyAlignment="1" applyProtection="1">
      <alignment horizontal="center" vertical="center" shrinkToFit="1"/>
      <protection locked="0"/>
    </xf>
    <xf numFmtId="0" fontId="3" fillId="0" borderId="2"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3" fillId="0" borderId="6" xfId="0" applyFont="1" applyBorder="1" applyAlignment="1" applyProtection="1">
      <alignment vertical="center" shrinkToFit="1"/>
      <protection locked="0"/>
    </xf>
    <xf numFmtId="0" fontId="3" fillId="0" borderId="1" xfId="0" applyFont="1" applyBorder="1" applyAlignment="1" applyProtection="1">
      <alignment vertical="center" shrinkToFit="1"/>
      <protection locked="0"/>
    </xf>
    <xf numFmtId="0" fontId="3" fillId="0" borderId="7" xfId="0" applyFont="1" applyBorder="1" applyAlignment="1" applyProtection="1">
      <alignment vertical="center" shrinkToFit="1"/>
      <protection locked="0"/>
    </xf>
    <xf numFmtId="0" fontId="4" fillId="0" borderId="9" xfId="0" applyFont="1" applyBorder="1" applyAlignment="1">
      <alignment horizontal="center" vertical="center" shrinkToFit="1"/>
    </xf>
    <xf numFmtId="0" fontId="4" fillId="2" borderId="4"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0" fillId="2" borderId="8" xfId="0" applyFill="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hidden="1"/>
    </xf>
    <xf numFmtId="0" fontId="0" fillId="0" borderId="8" xfId="0" applyBorder="1" applyAlignment="1" applyProtection="1">
      <alignment horizontal="center" vertical="center" shrinkToFit="1"/>
      <protection hidden="1"/>
    </xf>
    <xf numFmtId="0" fontId="0" fillId="0" borderId="9" xfId="0" applyBorder="1" applyAlignment="1" applyProtection="1">
      <alignment horizontal="center" vertical="center" shrinkToFit="1"/>
      <protection hidden="1"/>
    </xf>
    <xf numFmtId="0" fontId="4" fillId="0" borderId="1" xfId="0" applyFont="1" applyBorder="1" applyAlignment="1">
      <alignment vertical="center"/>
    </xf>
    <xf numFmtId="0" fontId="3" fillId="0" borderId="1" xfId="0" applyFont="1" applyBorder="1" applyAlignment="1">
      <alignment vertical="center"/>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14" xfId="0" applyFont="1" applyBorder="1" applyAlignment="1">
      <alignment horizontal="center" vertical="center" shrinkToFit="1"/>
    </xf>
    <xf numFmtId="0" fontId="3" fillId="2" borderId="12"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2" borderId="4" xfId="0" applyFont="1" applyFill="1" applyBorder="1" applyAlignment="1" applyProtection="1">
      <alignment vertical="center" shrinkToFit="1"/>
      <protection locked="0"/>
    </xf>
    <xf numFmtId="0" fontId="0" fillId="2" borderId="2" xfId="0" applyFill="1" applyBorder="1" applyAlignment="1" applyProtection="1">
      <alignment vertical="center" shrinkToFit="1"/>
      <protection locked="0"/>
    </xf>
    <xf numFmtId="0" fontId="0" fillId="2" borderId="5" xfId="0" applyFill="1" applyBorder="1" applyAlignment="1" applyProtection="1">
      <alignment vertical="center" shrinkToFit="1"/>
      <protection locked="0"/>
    </xf>
    <xf numFmtId="0" fontId="3" fillId="2" borderId="12" xfId="0" applyFont="1"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3" fillId="0" borderId="3" xfId="0" applyFont="1" applyBorder="1" applyAlignment="1">
      <alignment vertical="center"/>
    </xf>
    <xf numFmtId="0" fontId="0" fillId="0" borderId="3" xfId="0" applyBorder="1" applyAlignment="1">
      <alignment vertical="center"/>
    </xf>
    <xf numFmtId="0" fontId="3" fillId="0" borderId="0" xfId="0" applyFont="1" applyBorder="1" applyAlignment="1">
      <alignment horizontal="left" vertical="center" shrinkToFit="1"/>
    </xf>
    <xf numFmtId="0" fontId="3" fillId="2" borderId="13" xfId="0" applyFont="1" applyFill="1" applyBorder="1" applyAlignment="1" applyProtection="1">
      <alignment horizontal="center" vertical="center" shrinkToFit="1"/>
      <protection locked="0"/>
    </xf>
    <xf numFmtId="0" fontId="3" fillId="0" borderId="2" xfId="0" applyFont="1" applyBorder="1" applyAlignment="1">
      <alignment horizontal="center" vertical="center" shrinkToFit="1"/>
    </xf>
    <xf numFmtId="0" fontId="0" fillId="0" borderId="2" xfId="0" applyBorder="1" applyAlignment="1">
      <alignment horizontal="center" vertical="center" shrinkToFit="1"/>
    </xf>
    <xf numFmtId="0" fontId="3" fillId="2" borderId="3"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4" fillId="0" borderId="3" xfId="0" applyFont="1" applyBorder="1" applyAlignment="1" applyProtection="1">
      <alignment horizontal="center" vertical="center" shrinkToFit="1"/>
      <protection hidden="1"/>
    </xf>
    <xf numFmtId="0" fontId="3" fillId="0" borderId="4" xfId="0" applyFont="1" applyBorder="1" applyAlignment="1">
      <alignment vertical="center" shrinkToFit="1"/>
    </xf>
    <xf numFmtId="0" fontId="0" fillId="0" borderId="2"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1" xfId="0" applyBorder="1" applyAlignment="1">
      <alignment vertical="center" shrinkToFit="1"/>
    </xf>
    <xf numFmtId="0" fontId="0" fillId="0" borderId="7" xfId="0" applyBorder="1" applyAlignment="1">
      <alignment vertical="center" shrinkToFit="1"/>
    </xf>
    <xf numFmtId="0" fontId="7" fillId="0" borderId="12" xfId="0" applyFont="1" applyBorder="1" applyAlignment="1">
      <alignment vertical="center" shrinkToFit="1"/>
    </xf>
    <xf numFmtId="0" fontId="52" fillId="0" borderId="13" xfId="0" applyFont="1" applyBorder="1" applyAlignment="1">
      <alignment vertical="center" shrinkToFit="1"/>
    </xf>
    <xf numFmtId="0" fontId="52" fillId="0" borderId="14" xfId="0" applyFont="1" applyBorder="1" applyAlignment="1">
      <alignment vertical="center" shrinkToFit="1"/>
    </xf>
    <xf numFmtId="177" fontId="4" fillId="0" borderId="3" xfId="0" applyNumberFormat="1" applyFont="1" applyBorder="1" applyAlignment="1" applyProtection="1">
      <alignment horizontal="right" vertical="center" shrinkToFit="1"/>
      <protection hidden="1"/>
    </xf>
    <xf numFmtId="177" fontId="0" fillId="0" borderId="3" xfId="0" applyNumberFormat="1" applyBorder="1" applyAlignment="1" applyProtection="1">
      <alignment horizontal="right" vertical="center"/>
      <protection hidden="1"/>
    </xf>
    <xf numFmtId="0" fontId="4" fillId="0" borderId="3" xfId="0" applyFont="1" applyBorder="1" applyAlignment="1">
      <alignment horizontal="center" vertical="center" shrinkToFit="1"/>
    </xf>
    <xf numFmtId="0" fontId="3" fillId="2" borderId="3" xfId="0" applyFont="1" applyFill="1" applyBorder="1" applyAlignment="1" applyProtection="1">
      <alignment horizontal="left" vertical="center" shrinkToFit="1"/>
      <protection locked="0" hidden="1"/>
    </xf>
    <xf numFmtId="0" fontId="0" fillId="2" borderId="3" xfId="0" applyFill="1" applyBorder="1" applyAlignment="1" applyProtection="1">
      <alignment horizontal="left" vertical="center" shrinkToFit="1"/>
      <protection locked="0" hidden="1"/>
    </xf>
    <xf numFmtId="0" fontId="18" fillId="0" borderId="12" xfId="0" applyFont="1" applyFill="1" applyBorder="1" applyAlignment="1">
      <alignment horizontal="center" vertical="center" shrinkToFit="1"/>
    </xf>
    <xf numFmtId="0" fontId="17" fillId="0" borderId="13" xfId="0" applyFont="1" applyFill="1" applyBorder="1" applyAlignment="1">
      <alignment horizontal="center" vertical="center" shrinkToFit="1"/>
    </xf>
    <xf numFmtId="0" fontId="17" fillId="0" borderId="14"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7" fillId="0" borderId="3" xfId="0" applyFont="1" applyFill="1" applyBorder="1" applyAlignment="1">
      <alignment vertical="center" shrinkToFit="1"/>
    </xf>
    <xf numFmtId="0" fontId="34" fillId="0" borderId="2" xfId="0" applyFont="1" applyBorder="1" applyAlignment="1">
      <alignment horizontal="left" vertical="center" shrinkToFit="1"/>
    </xf>
    <xf numFmtId="0" fontId="34" fillId="0" borderId="1" xfId="0" applyFont="1" applyBorder="1" applyAlignment="1">
      <alignment horizontal="left" vertical="center" shrinkToFit="1"/>
    </xf>
    <xf numFmtId="0" fontId="4" fillId="0" borderId="3"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vertical="center" shrinkToFit="1"/>
    </xf>
    <xf numFmtId="0" fontId="3" fillId="0" borderId="14" xfId="0" applyFont="1" applyBorder="1" applyAlignment="1">
      <alignment vertical="center" shrinkToFit="1"/>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0" fillId="0" borderId="13" xfId="0" applyBorder="1" applyAlignment="1">
      <alignment horizontal="left" vertical="center" shrinkToFit="1"/>
    </xf>
    <xf numFmtId="0" fontId="0" fillId="0" borderId="14" xfId="0" applyBorder="1" applyAlignment="1">
      <alignment horizontal="left" vertical="center" shrinkToFit="1"/>
    </xf>
    <xf numFmtId="0" fontId="3" fillId="0" borderId="2"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1" xfId="0" applyFont="1" applyBorder="1" applyAlignment="1">
      <alignment vertical="center" shrinkToFit="1"/>
    </xf>
    <xf numFmtId="0" fontId="3" fillId="0" borderId="7" xfId="0" applyFont="1" applyBorder="1" applyAlignment="1">
      <alignment vertical="center" shrinkToFit="1"/>
    </xf>
    <xf numFmtId="0" fontId="3" fillId="0" borderId="4" xfId="0" applyFont="1" applyBorder="1" applyAlignment="1">
      <alignment vertical="center" wrapText="1"/>
    </xf>
    <xf numFmtId="0" fontId="3" fillId="0" borderId="2"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1" xfId="0" applyFont="1" applyBorder="1" applyAlignment="1">
      <alignment vertical="center" wrapText="1"/>
    </xf>
    <xf numFmtId="0" fontId="3" fillId="0" borderId="7" xfId="0" applyFont="1" applyBorder="1" applyAlignment="1">
      <alignment vertical="center" wrapText="1"/>
    </xf>
    <xf numFmtId="0" fontId="0" fillId="0" borderId="6" xfId="0" applyBorder="1" applyAlignment="1" applyProtection="1">
      <alignment vertical="center" shrinkToFit="1"/>
      <protection locked="0"/>
    </xf>
    <xf numFmtId="0" fontId="0" fillId="0" borderId="1" xfId="0" applyBorder="1" applyAlignment="1" applyProtection="1">
      <alignment vertical="center" shrinkToFit="1"/>
      <protection locked="0"/>
    </xf>
    <xf numFmtId="0" fontId="0" fillId="0" borderId="7" xfId="0" applyBorder="1" applyAlignment="1" applyProtection="1">
      <alignment vertical="center" shrinkToFit="1"/>
      <protection locked="0"/>
    </xf>
    <xf numFmtId="177" fontId="3" fillId="0" borderId="0" xfId="0" applyNumberFormat="1" applyFont="1" applyFill="1" applyBorder="1" applyAlignment="1">
      <alignment vertical="center" shrinkToFit="1"/>
    </xf>
    <xf numFmtId="177" fontId="0" fillId="0" borderId="0" xfId="0" applyNumberFormat="1" applyFill="1" applyBorder="1" applyAlignment="1">
      <alignment vertical="center" shrinkToFit="1"/>
    </xf>
    <xf numFmtId="0" fontId="4" fillId="0" borderId="0" xfId="0" applyFont="1" applyBorder="1" applyAlignment="1">
      <alignment horizontal="center" vertical="center" shrinkToFit="1"/>
    </xf>
    <xf numFmtId="0" fontId="3" fillId="0" borderId="0" xfId="0" applyFont="1" applyFill="1" applyBorder="1" applyAlignment="1">
      <alignment horizontal="center" vertical="center" shrinkToFit="1"/>
    </xf>
    <xf numFmtId="0" fontId="0" fillId="0" borderId="0" xfId="0" applyFill="1" applyBorder="1" applyAlignment="1">
      <alignment horizontal="center" vertical="center" shrinkToFit="1"/>
    </xf>
    <xf numFmtId="0" fontId="3" fillId="0" borderId="3" xfId="0" applyFont="1" applyBorder="1" applyAlignment="1">
      <alignment horizontal="center" vertical="top" shrinkToFit="1"/>
    </xf>
    <xf numFmtId="0" fontId="0" fillId="0" borderId="3" xfId="0" applyBorder="1" applyAlignment="1">
      <alignment horizontal="center" vertical="top" shrinkToFit="1"/>
    </xf>
    <xf numFmtId="0" fontId="0" fillId="0" borderId="2" xfId="0" applyBorder="1" applyAlignment="1">
      <alignment vertical="center" wrapText="1"/>
    </xf>
    <xf numFmtId="0" fontId="0" fillId="0" borderId="2" xfId="0" applyBorder="1" applyAlignment="1">
      <alignment vertical="center"/>
    </xf>
    <xf numFmtId="0" fontId="0" fillId="0" borderId="5" xfId="0" applyBorder="1" applyAlignment="1">
      <alignment vertical="center"/>
    </xf>
    <xf numFmtId="0" fontId="0" fillId="0" borderId="6" xfId="0"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0" fontId="0" fillId="0" borderId="7" xfId="0" applyBorder="1" applyAlignment="1">
      <alignment vertical="center"/>
    </xf>
    <xf numFmtId="177" fontId="3" fillId="0" borderId="3" xfId="0" applyNumberFormat="1" applyFont="1" applyBorder="1" applyAlignment="1" applyProtection="1">
      <alignment horizontal="center" vertical="center" shrinkToFit="1"/>
      <protection hidden="1"/>
    </xf>
    <xf numFmtId="177" fontId="0" fillId="0" borderId="3" xfId="0" applyNumberFormat="1" applyBorder="1" applyAlignment="1" applyProtection="1">
      <alignment horizontal="center" vertical="center" shrinkToFit="1"/>
      <protection hidden="1"/>
    </xf>
    <xf numFmtId="0" fontId="4" fillId="0" borderId="0" xfId="0" applyFont="1" applyAlignment="1" applyProtection="1">
      <alignment vertical="center" shrinkToFit="1"/>
    </xf>
    <xf numFmtId="0" fontId="3" fillId="0" borderId="0" xfId="0" applyFont="1" applyAlignment="1" applyProtection="1">
      <alignment vertical="center" shrinkToFit="1"/>
    </xf>
    <xf numFmtId="0" fontId="7" fillId="0" borderId="12" xfId="0" applyFont="1" applyBorder="1" applyAlignment="1">
      <alignment horizontal="center" vertical="center" shrinkToFit="1"/>
    </xf>
    <xf numFmtId="0" fontId="7" fillId="0" borderId="14" xfId="0" applyFont="1" applyBorder="1" applyAlignment="1">
      <alignment horizontal="center" vertical="center" shrinkToFit="1"/>
    </xf>
    <xf numFmtId="0" fontId="4" fillId="0" borderId="0" xfId="0" applyFont="1" applyAlignment="1" applyProtection="1">
      <alignment horizontal="center" vertical="center" shrinkToFit="1"/>
    </xf>
    <xf numFmtId="0" fontId="4" fillId="2" borderId="0" xfId="0" applyFont="1" applyFill="1" applyAlignment="1" applyProtection="1">
      <alignment horizontal="center" vertical="center" shrinkToFit="1"/>
      <protection locked="0"/>
    </xf>
    <xf numFmtId="0" fontId="4" fillId="2" borderId="0" xfId="0" applyFont="1" applyFill="1" applyAlignment="1" applyProtection="1">
      <alignment vertical="center" shrinkToFit="1"/>
      <protection locked="0"/>
    </xf>
    <xf numFmtId="0" fontId="4" fillId="0" borderId="3" xfId="0" applyFont="1" applyFill="1" applyBorder="1" applyAlignment="1" applyProtection="1">
      <alignment horizontal="center" vertical="center" shrinkToFit="1"/>
      <protection hidden="1"/>
    </xf>
    <xf numFmtId="0" fontId="3" fillId="0" borderId="3" xfId="0" applyFont="1" applyFill="1" applyBorder="1" applyAlignment="1" applyProtection="1">
      <alignment horizontal="center" vertical="center" shrinkToFit="1"/>
      <protection hidden="1"/>
    </xf>
    <xf numFmtId="0" fontId="4" fillId="0" borderId="4" xfId="0" applyFont="1" applyFill="1" applyBorder="1" applyAlignment="1" applyProtection="1">
      <alignment horizontal="center" vertical="center" shrinkToFit="1"/>
      <protection hidden="1"/>
    </xf>
    <xf numFmtId="0" fontId="3" fillId="0" borderId="2" xfId="0" applyFont="1" applyFill="1" applyBorder="1" applyAlignment="1" applyProtection="1">
      <alignment horizontal="center" vertical="center" shrinkToFit="1"/>
      <protection hidden="1"/>
    </xf>
    <xf numFmtId="0" fontId="3" fillId="0" borderId="2" xfId="0" applyFont="1" applyFill="1" applyBorder="1" applyAlignment="1" applyProtection="1">
      <alignment vertical="center" shrinkToFit="1"/>
      <protection hidden="1"/>
    </xf>
    <xf numFmtId="0" fontId="3" fillId="0" borderId="5" xfId="0" applyFont="1" applyFill="1" applyBorder="1" applyAlignment="1" applyProtection="1">
      <alignment vertical="center" shrinkToFit="1"/>
      <protection hidden="1"/>
    </xf>
    <xf numFmtId="0" fontId="3" fillId="0" borderId="6" xfId="0" applyFont="1" applyFill="1" applyBorder="1" applyAlignment="1" applyProtection="1">
      <alignment horizontal="center" vertical="center" shrinkToFit="1"/>
      <protection hidden="1"/>
    </xf>
    <xf numFmtId="0" fontId="3" fillId="0" borderId="1" xfId="0" applyFont="1" applyFill="1" applyBorder="1" applyAlignment="1" applyProtection="1">
      <alignment horizontal="center" vertical="center" shrinkToFit="1"/>
      <protection hidden="1"/>
    </xf>
    <xf numFmtId="0" fontId="3" fillId="0" borderId="1" xfId="0" applyFont="1" applyFill="1" applyBorder="1" applyAlignment="1" applyProtection="1">
      <alignment vertical="center" shrinkToFit="1"/>
      <protection hidden="1"/>
    </xf>
    <xf numFmtId="0" fontId="3" fillId="0" borderId="7" xfId="0" applyFont="1" applyFill="1" applyBorder="1" applyAlignment="1" applyProtection="1">
      <alignment vertical="center" shrinkToFit="1"/>
      <protection hidden="1"/>
    </xf>
    <xf numFmtId="0" fontId="4" fillId="2" borderId="2" xfId="0"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shrinkToFit="1"/>
      <protection hidden="1"/>
    </xf>
    <xf numFmtId="0" fontId="3" fillId="0" borderId="8" xfId="0" applyFont="1" applyFill="1" applyBorder="1" applyAlignment="1" applyProtection="1">
      <alignment horizontal="center" vertical="center" shrinkToFit="1"/>
      <protection hidden="1"/>
    </xf>
    <xf numFmtId="0" fontId="3" fillId="0" borderId="9" xfId="0" applyFont="1" applyFill="1" applyBorder="1" applyAlignment="1" applyProtection="1">
      <alignment horizontal="center" vertical="center" shrinkToFit="1"/>
      <protection hidden="1"/>
    </xf>
    <xf numFmtId="0" fontId="3" fillId="0" borderId="3" xfId="0" applyFont="1" applyBorder="1" applyAlignment="1">
      <alignment horizontal="left" vertical="center" wrapText="1" shrinkToFit="1"/>
    </xf>
    <xf numFmtId="0" fontId="34" fillId="0" borderId="3" xfId="0" applyFont="1" applyFill="1" applyBorder="1" applyAlignment="1">
      <alignment horizontal="left" vertical="center" wrapText="1" shrinkToFit="1"/>
    </xf>
    <xf numFmtId="0" fontId="4" fillId="0" borderId="3" xfId="0" applyFont="1" applyFill="1" applyBorder="1" applyAlignment="1">
      <alignment horizontal="center" vertical="center" wrapText="1" shrinkToFit="1"/>
    </xf>
    <xf numFmtId="0" fontId="7" fillId="0" borderId="0" xfId="0" applyFont="1" applyBorder="1" applyAlignment="1" applyProtection="1">
      <alignment horizontal="left" vertical="center" shrinkToFit="1"/>
    </xf>
    <xf numFmtId="0" fontId="3" fillId="0" borderId="0" xfId="0" applyFont="1" applyBorder="1" applyAlignment="1" applyProtection="1">
      <alignment vertical="center" shrinkToFit="1"/>
    </xf>
    <xf numFmtId="0" fontId="17" fillId="0" borderId="12" xfId="0" applyFont="1" applyFill="1" applyBorder="1" applyAlignment="1">
      <alignment horizontal="center" vertical="center" shrinkToFit="1"/>
    </xf>
    <xf numFmtId="0" fontId="17" fillId="0" borderId="13" xfId="0" applyFont="1" applyFill="1" applyBorder="1" applyAlignment="1">
      <alignment vertical="center" shrinkToFit="1"/>
    </xf>
    <xf numFmtId="0" fontId="17" fillId="0" borderId="13" xfId="0" applyFont="1" applyFill="1" applyBorder="1" applyAlignment="1">
      <alignment vertical="center"/>
    </xf>
    <xf numFmtId="0" fontId="17" fillId="0" borderId="14" xfId="0" applyFont="1" applyFill="1" applyBorder="1" applyAlignment="1">
      <alignment vertical="center"/>
    </xf>
    <xf numFmtId="0" fontId="4" fillId="0" borderId="3" xfId="0" applyFont="1" applyBorder="1" applyAlignment="1">
      <alignment horizontal="center" vertical="center"/>
    </xf>
    <xf numFmtId="0" fontId="0" fillId="0" borderId="3" xfId="0" applyBorder="1" applyAlignment="1">
      <alignment horizontal="center" vertical="center"/>
    </xf>
    <xf numFmtId="177" fontId="4" fillId="0" borderId="4" xfId="0" applyNumberFormat="1" applyFont="1" applyBorder="1" applyAlignment="1" applyProtection="1">
      <alignment horizontal="right" vertical="center" shrinkToFit="1"/>
      <protection hidden="1"/>
    </xf>
    <xf numFmtId="177" fontId="4" fillId="0" borderId="2" xfId="0" applyNumberFormat="1" applyFont="1" applyBorder="1" applyAlignment="1" applyProtection="1">
      <alignment horizontal="right" vertical="center" shrinkToFit="1"/>
      <protection hidden="1"/>
    </xf>
    <xf numFmtId="177" fontId="4" fillId="0" borderId="5" xfId="0" applyNumberFormat="1" applyFont="1" applyBorder="1" applyAlignment="1" applyProtection="1">
      <alignment horizontal="right" vertical="center" shrinkToFit="1"/>
      <protection hidden="1"/>
    </xf>
    <xf numFmtId="177" fontId="4" fillId="0" borderId="10" xfId="0" applyNumberFormat="1" applyFont="1" applyBorder="1" applyAlignment="1" applyProtection="1">
      <alignment horizontal="right" vertical="center" shrinkToFit="1"/>
      <protection hidden="1"/>
    </xf>
    <xf numFmtId="177" fontId="4" fillId="0" borderId="0" xfId="0" applyNumberFormat="1" applyFont="1" applyBorder="1" applyAlignment="1" applyProtection="1">
      <alignment horizontal="right" vertical="center" shrinkToFit="1"/>
      <protection hidden="1"/>
    </xf>
    <xf numFmtId="177" fontId="4" fillId="0" borderId="11" xfId="0" applyNumberFormat="1" applyFont="1" applyBorder="1" applyAlignment="1" applyProtection="1">
      <alignment horizontal="right" vertical="center" shrinkToFit="1"/>
      <protection hidden="1"/>
    </xf>
    <xf numFmtId="177" fontId="4" fillId="0" borderId="6" xfId="0" applyNumberFormat="1" applyFont="1" applyBorder="1" applyAlignment="1" applyProtection="1">
      <alignment horizontal="right" vertical="center" shrinkToFit="1"/>
      <protection hidden="1"/>
    </xf>
    <xf numFmtId="177" fontId="4" fillId="0" borderId="1" xfId="0" applyNumberFormat="1" applyFont="1" applyBorder="1" applyAlignment="1" applyProtection="1">
      <alignment horizontal="right" vertical="center" shrinkToFit="1"/>
      <protection hidden="1"/>
    </xf>
    <xf numFmtId="177" fontId="4" fillId="0" borderId="7" xfId="0" applyNumberFormat="1" applyFont="1" applyBorder="1" applyAlignment="1" applyProtection="1">
      <alignment horizontal="right" vertical="center" shrinkToFit="1"/>
      <protection hidden="1"/>
    </xf>
    <xf numFmtId="0" fontId="11" fillId="0" borderId="0" xfId="0" applyFont="1" applyAlignment="1" applyProtection="1">
      <alignment horizontal="center" vertical="center" wrapText="1" shrinkToFit="1"/>
    </xf>
    <xf numFmtId="0" fontId="11" fillId="0" borderId="0" xfId="0" applyFont="1" applyAlignment="1" applyProtection="1">
      <alignment horizontal="center" vertical="center" shrinkToFit="1"/>
    </xf>
    <xf numFmtId="0" fontId="4" fillId="0" borderId="0" xfId="0" applyFont="1" applyAlignment="1" applyProtection="1">
      <alignment horizontal="left" vertical="center" shrinkToFit="1"/>
    </xf>
    <xf numFmtId="0" fontId="18" fillId="0" borderId="12" xfId="0" applyFont="1" applyFill="1" applyBorder="1" applyAlignment="1">
      <alignment vertical="center"/>
    </xf>
    <xf numFmtId="0" fontId="3" fillId="0" borderId="4" xfId="0" applyFont="1" applyFill="1" applyBorder="1" applyAlignment="1" applyProtection="1">
      <alignment horizontal="center" vertical="center" shrinkToFit="1"/>
      <protection hidden="1"/>
    </xf>
    <xf numFmtId="0" fontId="3" fillId="0" borderId="6" xfId="0" applyFont="1" applyFill="1" applyBorder="1" applyAlignment="1" applyProtection="1">
      <alignment vertical="center" shrinkToFit="1"/>
      <protection hidden="1"/>
    </xf>
    <xf numFmtId="0" fontId="4" fillId="0" borderId="4" xfId="0" applyFont="1" applyBorder="1" applyAlignment="1">
      <alignment horizontal="center" vertical="center" wrapText="1"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7"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7" xfId="0" applyFont="1" applyBorder="1" applyAlignment="1">
      <alignment horizontal="center" vertical="center" shrinkToFit="1"/>
    </xf>
    <xf numFmtId="0" fontId="22" fillId="2" borderId="3" xfId="0" applyFont="1" applyFill="1" applyBorder="1" applyAlignment="1" applyProtection="1">
      <alignment horizontal="center" vertical="center" shrinkToFit="1"/>
      <protection locked="0"/>
    </xf>
    <xf numFmtId="177" fontId="11" fillId="0" borderId="4" xfId="0" applyNumberFormat="1"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7" xfId="0" applyFont="1" applyBorder="1" applyAlignment="1">
      <alignment horizontal="center" vertical="center" shrinkToFit="1"/>
    </xf>
    <xf numFmtId="0" fontId="18" fillId="0" borderId="12"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3" xfId="0" applyFont="1" applyBorder="1" applyAlignment="1">
      <alignment horizontal="center" vertical="center" textRotation="255" shrinkToFit="1"/>
    </xf>
    <xf numFmtId="0" fontId="17" fillId="0" borderId="3" xfId="0" applyFont="1" applyBorder="1" applyAlignment="1">
      <alignment vertical="center"/>
    </xf>
    <xf numFmtId="0" fontId="18" fillId="2" borderId="3" xfId="0" applyFont="1" applyFill="1" applyBorder="1" applyAlignment="1" applyProtection="1">
      <alignment horizontal="left" vertical="center" shrinkToFit="1"/>
      <protection locked="0"/>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177" fontId="11" fillId="0" borderId="4" xfId="0" applyNumberFormat="1" applyFont="1" applyBorder="1" applyAlignment="1" applyProtection="1">
      <alignment horizontal="center" vertical="center" shrinkToFit="1"/>
      <protection hidden="1"/>
    </xf>
    <xf numFmtId="0" fontId="11" fillId="0" borderId="2" xfId="0" applyFont="1" applyBorder="1" applyAlignment="1" applyProtection="1">
      <alignment horizontal="center" vertical="center" shrinkToFit="1"/>
      <protection hidden="1"/>
    </xf>
    <xf numFmtId="0" fontId="11" fillId="0" borderId="5" xfId="0" applyFont="1" applyBorder="1" applyAlignment="1" applyProtection="1">
      <alignment horizontal="center" vertical="center" shrinkToFit="1"/>
      <protection hidden="1"/>
    </xf>
    <xf numFmtId="0" fontId="11" fillId="0" borderId="6" xfId="0" applyFont="1" applyBorder="1" applyAlignment="1" applyProtection="1">
      <alignment horizontal="center" vertical="center" shrinkToFit="1"/>
      <protection hidden="1"/>
    </xf>
    <xf numFmtId="0" fontId="11" fillId="0" borderId="1" xfId="0" applyFont="1" applyBorder="1" applyAlignment="1" applyProtection="1">
      <alignment horizontal="center" vertical="center" shrinkToFit="1"/>
      <protection hidden="1"/>
    </xf>
    <xf numFmtId="0" fontId="11" fillId="0" borderId="7" xfId="0" applyFont="1" applyBorder="1" applyAlignment="1" applyProtection="1">
      <alignment horizontal="center" vertical="center" shrinkToFit="1"/>
      <protection hidden="1"/>
    </xf>
    <xf numFmtId="0" fontId="4" fillId="0" borderId="12" xfId="0" applyFont="1" applyBorder="1" applyAlignment="1">
      <alignment horizontal="center" vertical="center" shrinkToFit="1"/>
    </xf>
    <xf numFmtId="0" fontId="4" fillId="0" borderId="12" xfId="0" applyFont="1" applyBorder="1" applyAlignment="1">
      <alignment horizontal="lef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17" fillId="0" borderId="14" xfId="0" applyFont="1" applyFill="1" applyBorder="1" applyAlignment="1">
      <alignment horizontal="center" vertical="center"/>
    </xf>
    <xf numFmtId="0" fontId="17" fillId="0" borderId="12" xfId="0" applyFont="1" applyFill="1" applyBorder="1" applyAlignment="1">
      <alignment vertical="center" shrinkToFit="1"/>
    </xf>
    <xf numFmtId="0" fontId="17" fillId="2" borderId="12" xfId="0" applyFont="1" applyFill="1" applyBorder="1" applyAlignment="1" applyProtection="1">
      <alignment vertical="center" shrinkToFit="1"/>
      <protection locked="0"/>
    </xf>
    <xf numFmtId="0" fontId="17" fillId="2" borderId="13" xfId="0" applyFont="1" applyFill="1" applyBorder="1" applyAlignment="1" applyProtection="1">
      <alignment vertical="center" shrinkToFit="1"/>
      <protection locked="0"/>
    </xf>
    <xf numFmtId="0" fontId="17" fillId="2" borderId="14" xfId="0" applyFont="1" applyFill="1" applyBorder="1" applyAlignment="1" applyProtection="1">
      <alignment vertical="center" shrinkToFit="1"/>
      <protection locked="0"/>
    </xf>
    <xf numFmtId="0" fontId="17" fillId="2" borderId="13" xfId="0" applyFont="1" applyFill="1" applyBorder="1" applyAlignment="1" applyProtection="1">
      <alignment horizontal="left" vertical="center" shrinkToFit="1"/>
      <protection locked="0"/>
    </xf>
    <xf numFmtId="0" fontId="18" fillId="2" borderId="13" xfId="0" applyFont="1" applyFill="1" applyBorder="1" applyAlignment="1" applyProtection="1">
      <alignment horizontal="left" vertical="center" shrinkToFit="1"/>
      <protection locked="0"/>
    </xf>
    <xf numFmtId="0" fontId="18" fillId="2" borderId="14" xfId="0" applyFont="1" applyFill="1" applyBorder="1" applyAlignment="1" applyProtection="1">
      <alignment horizontal="left" vertical="center" shrinkToFit="1"/>
      <protection locked="0"/>
    </xf>
    <xf numFmtId="0" fontId="17" fillId="2" borderId="12" xfId="0" applyFont="1" applyFill="1" applyBorder="1" applyAlignment="1" applyProtection="1">
      <alignment horizontal="center" vertical="center"/>
      <protection locked="0"/>
    </xf>
    <xf numFmtId="0" fontId="17" fillId="2" borderId="14" xfId="0" applyFont="1" applyFill="1" applyBorder="1" applyAlignment="1" applyProtection="1">
      <alignment horizontal="center" vertical="center"/>
      <protection locked="0"/>
    </xf>
    <xf numFmtId="0" fontId="18" fillId="0" borderId="12" xfId="0" applyFont="1" applyFill="1" applyBorder="1" applyAlignment="1">
      <alignment vertical="center" shrinkToFit="1"/>
    </xf>
    <xf numFmtId="0" fontId="4" fillId="0" borderId="3" xfId="0" applyFont="1" applyFill="1" applyBorder="1" applyAlignment="1">
      <alignment horizontal="center" vertical="center" shrinkToFit="1"/>
    </xf>
    <xf numFmtId="58" fontId="3" fillId="2" borderId="4" xfId="0" applyNumberFormat="1" applyFont="1" applyFill="1" applyBorder="1" applyAlignment="1" applyProtection="1">
      <alignment horizontal="center" vertical="center" shrinkToFit="1"/>
      <protection locked="0"/>
    </xf>
    <xf numFmtId="0" fontId="22" fillId="0" borderId="3"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0" fillId="0" borderId="12" xfId="0" applyBorder="1" applyAlignment="1">
      <alignment horizontal="center" vertical="center" shrinkToFit="1"/>
    </xf>
    <xf numFmtId="0" fontId="3" fillId="0" borderId="3" xfId="0" applyFont="1" applyFill="1" applyBorder="1" applyAlignment="1">
      <alignment horizontal="center" vertical="center" shrinkToFit="1"/>
    </xf>
    <xf numFmtId="0" fontId="4" fillId="0" borderId="12" xfId="0" applyFont="1" applyBorder="1" applyAlignment="1">
      <alignment horizontal="left" vertical="center"/>
    </xf>
    <xf numFmtId="0" fontId="3" fillId="0" borderId="13" xfId="0" applyFont="1" applyBorder="1" applyAlignment="1">
      <alignment vertical="center"/>
    </xf>
    <xf numFmtId="0" fontId="3" fillId="0" borderId="14" xfId="0" applyFont="1" applyBorder="1" applyAlignment="1">
      <alignment vertical="center"/>
    </xf>
    <xf numFmtId="0" fontId="4" fillId="0" borderId="8" xfId="0" applyFont="1" applyBorder="1" applyAlignment="1">
      <alignment horizontal="center"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4" fillId="0" borderId="8" xfId="0" applyFont="1" applyBorder="1" applyAlignment="1">
      <alignment horizontal="left" vertical="center" wrapText="1"/>
    </xf>
    <xf numFmtId="0" fontId="14" fillId="0" borderId="14" xfId="0" applyFont="1" applyBorder="1" applyAlignment="1" applyProtection="1">
      <alignment horizontal="center" vertical="center"/>
    </xf>
    <xf numFmtId="0" fontId="14" fillId="0" borderId="12" xfId="0" applyFont="1" applyBorder="1" applyAlignment="1" applyProtection="1">
      <alignment horizontal="center" vertical="center"/>
    </xf>
    <xf numFmtId="177" fontId="14" fillId="0" borderId="14" xfId="0" applyNumberFormat="1" applyFont="1" applyBorder="1" applyAlignment="1" applyProtection="1">
      <alignment horizontal="right" vertical="center"/>
      <protection hidden="1"/>
    </xf>
    <xf numFmtId="177" fontId="14" fillId="0" borderId="3" xfId="0" applyNumberFormat="1" applyFont="1" applyBorder="1" applyAlignment="1" applyProtection="1">
      <alignment horizontal="right" vertical="center"/>
      <protection hidden="1"/>
    </xf>
    <xf numFmtId="0" fontId="14" fillId="0" borderId="3" xfId="0" applyFont="1" applyFill="1" applyBorder="1" applyAlignment="1" applyProtection="1">
      <alignment horizontal="center" vertical="center" shrinkToFit="1"/>
      <protection hidden="1"/>
    </xf>
    <xf numFmtId="0" fontId="13" fillId="0" borderId="3" xfId="0" applyFont="1" applyFill="1" applyBorder="1" applyAlignment="1" applyProtection="1">
      <alignment horizontal="center" vertical="center" shrinkToFit="1"/>
      <protection hidden="1"/>
    </xf>
    <xf numFmtId="0" fontId="14" fillId="0" borderId="3" xfId="0" applyFont="1" applyBorder="1" applyAlignment="1" applyProtection="1">
      <alignment horizontal="center" vertical="center"/>
    </xf>
    <xf numFmtId="0" fontId="13" fillId="0" borderId="3" xfId="0" applyFont="1" applyBorder="1" applyAlignment="1" applyProtection="1">
      <alignment vertical="center"/>
    </xf>
    <xf numFmtId="0" fontId="14" fillId="0" borderId="12" xfId="0" applyFont="1" applyFill="1" applyBorder="1" applyAlignment="1" applyProtection="1">
      <alignment horizontal="center" vertical="center" shrinkToFit="1"/>
      <protection hidden="1"/>
    </xf>
    <xf numFmtId="0" fontId="14" fillId="0" borderId="13" xfId="0" applyFont="1" applyFill="1" applyBorder="1" applyAlignment="1" applyProtection="1">
      <alignment horizontal="center" vertical="center" shrinkToFit="1"/>
      <protection hidden="1"/>
    </xf>
    <xf numFmtId="0" fontId="14" fillId="0" borderId="14" xfId="0" applyFont="1" applyFill="1" applyBorder="1" applyAlignment="1" applyProtection="1">
      <alignment horizontal="center" vertical="center" shrinkToFit="1"/>
      <protection hidden="1"/>
    </xf>
    <xf numFmtId="0" fontId="14" fillId="0" borderId="3" xfId="0" applyFont="1" applyFill="1" applyBorder="1" applyAlignment="1" applyProtection="1">
      <alignment horizontal="center" vertical="center" textRotation="255"/>
    </xf>
    <xf numFmtId="0" fontId="14" fillId="0" borderId="3" xfId="0" applyFont="1" applyBorder="1" applyAlignment="1" applyProtection="1">
      <alignment horizontal="center" vertical="center" wrapText="1"/>
    </xf>
    <xf numFmtId="0" fontId="14" fillId="0" borderId="0" xfId="0" applyFont="1" applyFill="1" applyAlignment="1" applyProtection="1">
      <alignment horizontal="left" vertical="center" wrapText="1" shrinkToFit="1"/>
    </xf>
    <xf numFmtId="0" fontId="0" fillId="0" borderId="8" xfId="0" applyBorder="1" applyAlignment="1" applyProtection="1">
      <alignment horizontal="center" vertical="center" textRotation="255"/>
    </xf>
    <xf numFmtId="0" fontId="0" fillId="0" borderId="38" xfId="0" applyBorder="1" applyAlignment="1" applyProtection="1">
      <alignment horizontal="center" vertical="center" textRotation="255"/>
    </xf>
    <xf numFmtId="0" fontId="0" fillId="0" borderId="9" xfId="0" applyBorder="1" applyAlignment="1" applyProtection="1">
      <alignment horizontal="center" vertical="center" textRotation="255"/>
    </xf>
    <xf numFmtId="0" fontId="14" fillId="0" borderId="4"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1"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12" xfId="0" applyFont="1" applyBorder="1" applyAlignment="1" applyProtection="1">
      <alignment horizontal="center" vertical="center" wrapText="1"/>
    </xf>
    <xf numFmtId="0" fontId="0" fillId="0" borderId="13" xfId="0" applyBorder="1" applyAlignment="1" applyProtection="1">
      <alignment horizontal="center" vertical="center"/>
    </xf>
    <xf numFmtId="0" fontId="0" fillId="0" borderId="14" xfId="0" applyBorder="1" applyAlignment="1" applyProtection="1">
      <alignment horizontal="center" vertical="center"/>
    </xf>
    <xf numFmtId="0" fontId="14" fillId="0" borderId="12" xfId="0" applyNumberFormat="1" applyFont="1" applyFill="1" applyBorder="1" applyAlignment="1" applyProtection="1">
      <alignment horizontal="center" vertical="center" shrinkToFit="1"/>
      <protection hidden="1"/>
    </xf>
    <xf numFmtId="0" fontId="0" fillId="0" borderId="13" xfId="0" applyFill="1" applyBorder="1" applyAlignment="1" applyProtection="1">
      <alignment vertical="center" shrinkToFit="1"/>
      <protection hidden="1"/>
    </xf>
    <xf numFmtId="0" fontId="0" fillId="0" borderId="14" xfId="0" applyFill="1" applyBorder="1" applyAlignment="1" applyProtection="1">
      <alignment vertical="center" shrinkToFit="1"/>
      <protection hidden="1"/>
    </xf>
    <xf numFmtId="0" fontId="14" fillId="0" borderId="13" xfId="0" applyFont="1" applyBorder="1" applyAlignment="1" applyProtection="1">
      <alignment horizontal="center" vertical="center"/>
    </xf>
    <xf numFmtId="0" fontId="14" fillId="0" borderId="10" xfId="0" applyFont="1" applyFill="1" applyBorder="1" applyAlignment="1" applyProtection="1">
      <alignment horizontal="left" vertical="center" wrapText="1"/>
      <protection hidden="1"/>
    </xf>
    <xf numFmtId="0" fontId="14" fillId="0" borderId="0" xfId="0" applyFont="1" applyFill="1" applyBorder="1" applyAlignment="1" applyProtection="1">
      <alignment horizontal="left" vertical="center" wrapText="1"/>
      <protection hidden="1"/>
    </xf>
    <xf numFmtId="0" fontId="14" fillId="0" borderId="11" xfId="0" applyFont="1" applyFill="1" applyBorder="1" applyAlignment="1" applyProtection="1">
      <alignment horizontal="left" vertical="center" wrapText="1"/>
      <protection hidden="1"/>
    </xf>
    <xf numFmtId="0" fontId="14" fillId="0" borderId="6" xfId="0" applyFont="1" applyFill="1" applyBorder="1" applyAlignment="1" applyProtection="1">
      <alignment horizontal="left" vertical="center" wrapText="1"/>
      <protection hidden="1"/>
    </xf>
    <xf numFmtId="0" fontId="14" fillId="0" borderId="1" xfId="0" applyFont="1" applyFill="1" applyBorder="1" applyAlignment="1" applyProtection="1">
      <alignment horizontal="left" vertical="center" wrapText="1"/>
      <protection hidden="1"/>
    </xf>
    <xf numFmtId="0" fontId="14" fillId="0" borderId="7" xfId="0" applyFont="1" applyFill="1" applyBorder="1" applyAlignment="1" applyProtection="1">
      <alignment horizontal="left" vertical="center" wrapText="1"/>
      <protection hidden="1"/>
    </xf>
    <xf numFmtId="0" fontId="56" fillId="0" borderId="3" xfId="0" applyFont="1" applyBorder="1" applyAlignment="1" applyProtection="1">
      <alignment horizontal="center" vertical="center"/>
    </xf>
    <xf numFmtId="0" fontId="0" fillId="0" borderId="3" xfId="0" applyBorder="1" applyAlignment="1" applyProtection="1">
      <alignment vertical="center"/>
    </xf>
    <xf numFmtId="177" fontId="14" fillId="0" borderId="2" xfId="0" applyNumberFormat="1" applyFont="1" applyBorder="1" applyAlignment="1" applyProtection="1">
      <alignment horizontal="right" vertical="center"/>
      <protection hidden="1"/>
    </xf>
    <xf numFmtId="177" fontId="14" fillId="0" borderId="5" xfId="0" applyNumberFormat="1" applyFont="1" applyBorder="1" applyAlignment="1" applyProtection="1">
      <alignment horizontal="right" vertical="center"/>
      <protection hidden="1"/>
    </xf>
    <xf numFmtId="177" fontId="14" fillId="0" borderId="0" xfId="0" applyNumberFormat="1" applyFont="1" applyBorder="1" applyAlignment="1" applyProtection="1">
      <alignment horizontal="right" vertical="center"/>
      <protection hidden="1"/>
    </xf>
    <xf numFmtId="177" fontId="14" fillId="0" borderId="11" xfId="0" applyNumberFormat="1" applyFont="1" applyBorder="1" applyAlignment="1" applyProtection="1">
      <alignment horizontal="right" vertical="center"/>
      <protection hidden="1"/>
    </xf>
    <xf numFmtId="177" fontId="14" fillId="0" borderId="1" xfId="0" applyNumberFormat="1" applyFont="1" applyBorder="1" applyAlignment="1" applyProtection="1">
      <alignment horizontal="right" vertical="center"/>
      <protection hidden="1"/>
    </xf>
    <xf numFmtId="177" fontId="14" fillId="0" borderId="7" xfId="0" applyNumberFormat="1" applyFont="1" applyBorder="1" applyAlignment="1" applyProtection="1">
      <alignment horizontal="right" vertical="center"/>
      <protection hidden="1"/>
    </xf>
    <xf numFmtId="0" fontId="14" fillId="0" borderId="10" xfId="0" applyFont="1" applyBorder="1" applyAlignment="1" applyProtection="1">
      <alignment horizontal="center" vertical="center"/>
    </xf>
    <xf numFmtId="0" fontId="14" fillId="0" borderId="0" xfId="0" applyFont="1" applyBorder="1" applyAlignment="1" applyProtection="1">
      <alignment horizontal="center" vertical="center"/>
    </xf>
    <xf numFmtId="0" fontId="61" fillId="0" borderId="0" xfId="0" applyFont="1" applyBorder="1" applyAlignment="1" applyProtection="1">
      <alignment horizontal="center" vertical="center" wrapText="1"/>
    </xf>
    <xf numFmtId="0" fontId="62" fillId="0" borderId="0" xfId="0" applyFont="1" applyBorder="1" applyAlignment="1" applyProtection="1">
      <alignment horizontal="center" vertical="center"/>
    </xf>
    <xf numFmtId="177" fontId="61" fillId="0" borderId="0" xfId="0" applyNumberFormat="1" applyFont="1" applyFill="1" applyBorder="1" applyAlignment="1" applyProtection="1">
      <alignment horizontal="right" vertical="center" shrinkToFit="1"/>
      <protection hidden="1"/>
    </xf>
    <xf numFmtId="177" fontId="61" fillId="0" borderId="1" xfId="0" applyNumberFormat="1" applyFont="1" applyFill="1" applyBorder="1" applyAlignment="1" applyProtection="1">
      <alignment horizontal="right" vertical="center" shrinkToFit="1"/>
      <protection hidden="1"/>
    </xf>
    <xf numFmtId="0" fontId="14" fillId="0" borderId="0" xfId="0" applyFont="1" applyAlignment="1" applyProtection="1">
      <alignment horizontal="center" vertical="center"/>
    </xf>
    <xf numFmtId="0" fontId="14" fillId="0" borderId="0" xfId="0" applyFont="1" applyFill="1" applyAlignment="1" applyProtection="1">
      <alignment vertical="center"/>
    </xf>
    <xf numFmtId="0" fontId="0" fillId="0" borderId="0" xfId="0" applyFill="1" applyAlignment="1" applyProtection="1">
      <alignment vertical="center"/>
    </xf>
    <xf numFmtId="0" fontId="14" fillId="0" borderId="0" xfId="0" applyFont="1" applyAlignment="1" applyProtection="1">
      <alignment horizontal="right" vertical="center" shrinkToFit="1"/>
    </xf>
    <xf numFmtId="0" fontId="0" fillId="0" borderId="0" xfId="0" applyAlignment="1">
      <alignment horizontal="right" vertical="center"/>
    </xf>
    <xf numFmtId="180" fontId="14" fillId="0" borderId="0" xfId="0" applyNumberFormat="1" applyFont="1" applyFill="1" applyAlignment="1" applyProtection="1">
      <alignment horizontal="center" vertical="center" shrinkToFit="1"/>
    </xf>
    <xf numFmtId="180" fontId="0" fillId="0" borderId="0" xfId="0" applyNumberFormat="1" applyAlignment="1">
      <alignment horizontal="center" vertical="center"/>
    </xf>
    <xf numFmtId="180" fontId="0" fillId="0" borderId="0" xfId="0" applyNumberFormat="1" applyFill="1" applyAlignment="1" applyProtection="1">
      <alignment horizontal="center" vertical="center" shrinkToFit="1"/>
    </xf>
    <xf numFmtId="0" fontId="4" fillId="0" borderId="0" xfId="0" applyFont="1" applyAlignment="1">
      <alignment horizontal="left"/>
    </xf>
    <xf numFmtId="177" fontId="4" fillId="0" borderId="4" xfId="0" applyNumberFormat="1" applyFont="1" applyFill="1" applyBorder="1" applyAlignment="1" applyProtection="1">
      <alignment vertical="center" shrinkToFit="1"/>
      <protection hidden="1"/>
    </xf>
    <xf numFmtId="0" fontId="0" fillId="0" borderId="2" xfId="0" applyFill="1" applyBorder="1" applyAlignment="1" applyProtection="1">
      <alignment vertical="center" shrinkToFit="1"/>
      <protection hidden="1"/>
    </xf>
    <xf numFmtId="0" fontId="0" fillId="0" borderId="5" xfId="0" applyFill="1" applyBorder="1" applyAlignment="1" applyProtection="1">
      <alignment vertical="center" shrinkToFit="1"/>
      <protection hidden="1"/>
    </xf>
    <xf numFmtId="0" fontId="0" fillId="0" borderId="6" xfId="0" applyFill="1" applyBorder="1" applyAlignment="1" applyProtection="1">
      <alignment vertical="center" shrinkToFit="1"/>
      <protection hidden="1"/>
    </xf>
    <xf numFmtId="0" fontId="0" fillId="0" borderId="1" xfId="0" applyFill="1" applyBorder="1" applyAlignment="1" applyProtection="1">
      <alignment vertical="center" shrinkToFit="1"/>
      <protection hidden="1"/>
    </xf>
    <xf numFmtId="0" fontId="0" fillId="0" borderId="7" xfId="0" applyFill="1" applyBorder="1" applyAlignment="1" applyProtection="1">
      <alignment vertical="center" shrinkToFit="1"/>
      <protection hidden="1"/>
    </xf>
    <xf numFmtId="0" fontId="4" fillId="0" borderId="4" xfId="0" applyFont="1" applyBorder="1" applyAlignment="1">
      <alignment horizontal="right" vertical="center" shrinkToFit="1"/>
    </xf>
    <xf numFmtId="0" fontId="0" fillId="0" borderId="2" xfId="0" applyBorder="1" applyAlignment="1">
      <alignment horizontal="right" vertical="center" shrinkToFit="1"/>
    </xf>
    <xf numFmtId="0" fontId="0" fillId="0" borderId="5" xfId="0" applyBorder="1" applyAlignment="1">
      <alignment horizontal="right" vertical="center" shrinkToFit="1"/>
    </xf>
    <xf numFmtId="0" fontId="0" fillId="0" borderId="6" xfId="0" applyBorder="1" applyAlignment="1">
      <alignment horizontal="right" vertical="center" shrinkToFit="1"/>
    </xf>
    <xf numFmtId="0" fontId="0" fillId="0" borderId="1" xfId="0" applyBorder="1" applyAlignment="1">
      <alignment horizontal="right" vertical="center" shrinkToFit="1"/>
    </xf>
    <xf numFmtId="0" fontId="0" fillId="0" borderId="7" xfId="0" applyBorder="1" applyAlignment="1">
      <alignment horizontal="right" vertical="center" shrinkToFit="1"/>
    </xf>
    <xf numFmtId="0" fontId="0" fillId="2" borderId="2" xfId="0" applyFill="1"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4" fillId="2" borderId="4" xfId="0" applyFont="1" applyFill="1"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5" xfId="0" applyBorder="1" applyAlignment="1" applyProtection="1">
      <alignment vertical="center" shrinkToFit="1"/>
      <protection locked="0"/>
    </xf>
    <xf numFmtId="177" fontId="4" fillId="2" borderId="4" xfId="0" applyNumberFormat="1" applyFont="1" applyFill="1" applyBorder="1" applyAlignment="1" applyProtection="1">
      <alignment horizontal="right" vertical="center" shrinkToFit="1"/>
      <protection locked="0"/>
    </xf>
    <xf numFmtId="177" fontId="0" fillId="2" borderId="2" xfId="0" applyNumberFormat="1" applyFill="1" applyBorder="1" applyAlignment="1" applyProtection="1">
      <alignment horizontal="right" vertical="center" shrinkToFit="1"/>
      <protection locked="0"/>
    </xf>
    <xf numFmtId="177" fontId="0" fillId="2" borderId="5" xfId="0" applyNumberFormat="1" applyFill="1" applyBorder="1" applyAlignment="1" applyProtection="1">
      <alignment horizontal="right" vertical="center" shrinkToFit="1"/>
      <protection locked="0"/>
    </xf>
    <xf numFmtId="177" fontId="4" fillId="0" borderId="4" xfId="0" applyNumberFormat="1" applyFont="1" applyFill="1" applyBorder="1" applyAlignment="1" applyProtection="1">
      <alignment horizontal="right" vertical="center" shrinkToFit="1"/>
      <protection hidden="1"/>
    </xf>
    <xf numFmtId="177" fontId="0" fillId="0" borderId="2" xfId="0" applyNumberFormat="1" applyFill="1" applyBorder="1" applyAlignment="1" applyProtection="1">
      <alignment horizontal="right" vertical="center" shrinkToFit="1"/>
      <protection hidden="1"/>
    </xf>
    <xf numFmtId="177" fontId="0" fillId="0" borderId="5" xfId="0" applyNumberFormat="1" applyFill="1" applyBorder="1" applyAlignment="1" applyProtection="1">
      <alignment horizontal="right" vertical="center" shrinkToFit="1"/>
      <protection hidden="1"/>
    </xf>
    <xf numFmtId="0" fontId="4" fillId="2" borderId="3" xfId="0" applyFont="1"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5"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4" fillId="0" borderId="4" xfId="0" applyFont="1" applyBorder="1" applyAlignment="1">
      <alignment horizontal="center" shrinkToFit="1"/>
    </xf>
    <xf numFmtId="0" fontId="0" fillId="0" borderId="2" xfId="0" applyBorder="1" applyAlignment="1">
      <alignment horizontal="center" shrinkToFit="1"/>
    </xf>
    <xf numFmtId="0" fontId="0" fillId="0" borderId="5" xfId="0" applyBorder="1" applyAlignment="1">
      <alignment horizontal="center" shrinkToFit="1"/>
    </xf>
    <xf numFmtId="0" fontId="4" fillId="0" borderId="12" xfId="0" applyFont="1" applyFill="1" applyBorder="1" applyAlignment="1">
      <alignment horizontal="center" vertical="center" shrinkToFit="1"/>
    </xf>
    <xf numFmtId="0" fontId="0" fillId="0" borderId="14" xfId="0" applyFill="1" applyBorder="1" applyAlignment="1">
      <alignment horizontal="center" vertical="center" shrinkToFit="1"/>
    </xf>
    <xf numFmtId="0" fontId="0" fillId="0" borderId="12" xfId="0" applyFill="1" applyBorder="1" applyAlignment="1">
      <alignment horizontal="center" vertical="center" shrinkToFit="1"/>
    </xf>
    <xf numFmtId="0" fontId="4" fillId="0" borderId="0" xfId="0" applyFont="1" applyBorder="1" applyAlignment="1">
      <alignment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4" fillId="0" borderId="12" xfId="0" applyFont="1" applyBorder="1" applyAlignment="1">
      <alignment horizontal="center" wrapText="1"/>
    </xf>
    <xf numFmtId="0" fontId="0" fillId="0" borderId="13" xfId="0" applyBorder="1" applyAlignment="1">
      <alignment wrapText="1"/>
    </xf>
    <xf numFmtId="0" fontId="0" fillId="0" borderId="14" xfId="0" applyBorder="1" applyAlignment="1">
      <alignment wrapText="1"/>
    </xf>
    <xf numFmtId="0" fontId="68" fillId="0" borderId="0" xfId="0" applyFont="1" applyAlignment="1">
      <alignment horizontal="left"/>
    </xf>
    <xf numFmtId="0" fontId="68" fillId="0" borderId="0" xfId="0" applyFont="1" applyAlignment="1">
      <alignment horizontal="left" vertical="top" wrapText="1"/>
    </xf>
    <xf numFmtId="0" fontId="4" fillId="0" borderId="0" xfId="0" applyFont="1" applyAlignment="1">
      <alignment horizontal="left" vertical="top" wrapTex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1" xfId="0" applyBorder="1" applyAlignment="1">
      <alignment horizontal="center" vertical="center" shrinkToFit="1"/>
    </xf>
    <xf numFmtId="0" fontId="0" fillId="0" borderId="7" xfId="0" applyBorder="1" applyAlignment="1">
      <alignment horizontal="center" vertical="center" shrinkToFit="1"/>
    </xf>
    <xf numFmtId="0" fontId="0" fillId="2" borderId="6" xfId="0" applyFill="1"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4" fillId="0" borderId="12" xfId="0" applyFont="1" applyBorder="1" applyAlignment="1">
      <alignment horizontal="center" shrinkToFit="1"/>
    </xf>
    <xf numFmtId="0" fontId="0" fillId="0" borderId="14" xfId="0" applyBorder="1" applyAlignment="1">
      <alignment horizontal="center" shrinkToFit="1"/>
    </xf>
    <xf numFmtId="0" fontId="0" fillId="0" borderId="13" xfId="0" applyBorder="1" applyAlignment="1">
      <alignment horizontal="center" shrinkToFit="1"/>
    </xf>
    <xf numFmtId="0" fontId="0" fillId="0" borderId="13" xfId="0" applyBorder="1" applyAlignment="1">
      <alignment shrinkToFit="1"/>
    </xf>
    <xf numFmtId="0" fontId="0" fillId="0" borderId="14" xfId="0" applyBorder="1" applyAlignment="1">
      <alignment shrinkToFit="1"/>
    </xf>
    <xf numFmtId="0" fontId="4" fillId="0" borderId="4" xfId="0" applyFont="1" applyFill="1" applyBorder="1" applyAlignment="1">
      <alignment horizontal="center" vertical="center" shrinkToFit="1"/>
    </xf>
    <xf numFmtId="0" fontId="0" fillId="0" borderId="2"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6" xfId="0" applyFill="1" applyBorder="1" applyAlignment="1">
      <alignment horizontal="center" vertical="center" shrinkToFit="1"/>
    </xf>
    <xf numFmtId="0" fontId="0" fillId="0" borderId="1" xfId="0" applyFill="1" applyBorder="1" applyAlignment="1">
      <alignment horizontal="center" vertical="center" shrinkToFit="1"/>
    </xf>
    <xf numFmtId="0" fontId="0" fillId="0" borderId="7" xfId="0" applyFill="1" applyBorder="1" applyAlignment="1">
      <alignment horizontal="center" vertical="center" shrinkToFit="1"/>
    </xf>
    <xf numFmtId="0" fontId="0" fillId="0" borderId="6" xfId="0" applyFill="1" applyBorder="1" applyAlignment="1">
      <alignment vertical="center" shrinkToFit="1"/>
    </xf>
    <xf numFmtId="0" fontId="0" fillId="0" borderId="1" xfId="0" applyFill="1" applyBorder="1" applyAlignment="1">
      <alignment vertical="center" shrinkToFit="1"/>
    </xf>
    <xf numFmtId="0" fontId="0" fillId="0" borderId="7" xfId="0" applyFill="1" applyBorder="1" applyAlignment="1">
      <alignment vertical="center" shrinkToFit="1"/>
    </xf>
    <xf numFmtId="0" fontId="4" fillId="0" borderId="4" xfId="0" applyFont="1" applyFill="1" applyBorder="1" applyAlignment="1">
      <alignment vertical="center" shrinkToFit="1"/>
    </xf>
    <xf numFmtId="0" fontId="0" fillId="0" borderId="2" xfId="0" applyFill="1" applyBorder="1" applyAlignment="1">
      <alignment vertical="center" shrinkToFit="1"/>
    </xf>
    <xf numFmtId="0" fontId="0" fillId="0" borderId="5" xfId="0" applyFill="1" applyBorder="1" applyAlignment="1">
      <alignment vertical="center" shrinkToFit="1"/>
    </xf>
    <xf numFmtId="0" fontId="4" fillId="0" borderId="0" xfId="0" applyFont="1" applyAlignment="1">
      <alignment shrinkToFit="1"/>
    </xf>
    <xf numFmtId="0" fontId="0" fillId="0" borderId="0" xfId="0" applyAlignment="1">
      <alignment shrinkToFit="1"/>
    </xf>
    <xf numFmtId="0" fontId="4" fillId="0" borderId="3" xfId="0" applyFont="1" applyBorder="1" applyAlignment="1">
      <alignment horizontal="center" shrinkToFit="1"/>
    </xf>
    <xf numFmtId="0" fontId="0" fillId="0" borderId="3" xfId="0" applyBorder="1" applyAlignment="1">
      <alignment horizontal="center" shrinkToFit="1"/>
    </xf>
    <xf numFmtId="56" fontId="4" fillId="2" borderId="3" xfId="0" applyNumberFormat="1" applyFont="1" applyFill="1" applyBorder="1" applyAlignment="1" applyProtection="1">
      <alignment horizontal="center" vertical="center" wrapText="1"/>
      <protection locked="0"/>
    </xf>
    <xf numFmtId="0" fontId="4" fillId="0" borderId="8" xfId="0" applyFont="1" applyBorder="1" applyAlignment="1">
      <alignment horizontal="center" shrinkToFit="1"/>
    </xf>
    <xf numFmtId="0" fontId="0" fillId="0" borderId="8" xfId="0" applyBorder="1" applyAlignment="1">
      <alignment horizontal="center" shrinkToFit="1"/>
    </xf>
    <xf numFmtId="177" fontId="4" fillId="0" borderId="4" xfId="0" applyNumberFormat="1" applyFont="1" applyFill="1" applyBorder="1" applyAlignment="1">
      <alignment horizontal="right" vertical="center" shrinkToFit="1"/>
    </xf>
    <xf numFmtId="177" fontId="0" fillId="0" borderId="2" xfId="0" applyNumberFormat="1" applyFill="1" applyBorder="1" applyAlignment="1">
      <alignment horizontal="right" vertical="center" shrinkToFit="1"/>
    </xf>
    <xf numFmtId="177" fontId="0" fillId="0" borderId="5" xfId="0" applyNumberFormat="1" applyFill="1" applyBorder="1" applyAlignment="1">
      <alignment horizontal="right" vertical="center" shrinkToFit="1"/>
    </xf>
    <xf numFmtId="0" fontId="19" fillId="0" borderId="0" xfId="0" applyFont="1" applyAlignment="1">
      <alignment horizontal="center" vertical="center" wrapText="1"/>
    </xf>
    <xf numFmtId="0" fontId="19" fillId="0" borderId="0" xfId="0" applyFont="1" applyAlignment="1">
      <alignment horizontal="center" vertical="center"/>
    </xf>
    <xf numFmtId="0" fontId="7" fillId="0" borderId="3" xfId="0" applyFont="1" applyFill="1" applyBorder="1" applyAlignment="1" applyProtection="1">
      <alignment horizontal="center" vertical="center" shrinkToFit="1"/>
      <protection hidden="1"/>
    </xf>
    <xf numFmtId="0" fontId="7" fillId="0" borderId="3" xfId="0" applyFont="1" applyFill="1" applyBorder="1" applyAlignment="1" applyProtection="1">
      <alignment horizontal="left" vertical="center" shrinkToFit="1"/>
      <protection hidden="1"/>
    </xf>
    <xf numFmtId="0" fontId="4" fillId="0" borderId="0" xfId="0" applyFont="1" applyAlignment="1">
      <alignment wrapText="1"/>
    </xf>
    <xf numFmtId="0" fontId="0" fillId="0" borderId="0" xfId="0" applyAlignment="1">
      <alignment wrapText="1"/>
    </xf>
    <xf numFmtId="0" fontId="7" fillId="0" borderId="4" xfId="0" applyFont="1" applyFill="1" applyBorder="1" applyAlignment="1" applyProtection="1">
      <alignment horizontal="center" vertical="center" shrinkToFit="1"/>
      <protection hidden="1"/>
    </xf>
    <xf numFmtId="0" fontId="0" fillId="0" borderId="2" xfId="0" applyBorder="1" applyAlignment="1" applyProtection="1">
      <alignment horizontal="center" vertical="center" shrinkToFit="1"/>
      <protection hidden="1"/>
    </xf>
    <xf numFmtId="0" fontId="0" fillId="0" borderId="5" xfId="0" applyBorder="1" applyAlignment="1" applyProtection="1">
      <alignment horizontal="center" vertical="center" shrinkToFit="1"/>
      <protection hidden="1"/>
    </xf>
    <xf numFmtId="0" fontId="0" fillId="0" borderId="6" xfId="0" applyBorder="1" applyAlignment="1" applyProtection="1">
      <alignment horizontal="center" vertical="center" shrinkToFit="1"/>
      <protection hidden="1"/>
    </xf>
    <xf numFmtId="0" fontId="0" fillId="0" borderId="1" xfId="0" applyBorder="1" applyAlignment="1" applyProtection="1">
      <alignment horizontal="center" vertical="center" shrinkToFit="1"/>
      <protection hidden="1"/>
    </xf>
    <xf numFmtId="0" fontId="0" fillId="0" borderId="7" xfId="0" applyBorder="1" applyAlignment="1" applyProtection="1">
      <alignment horizontal="center" vertical="center" shrinkToFit="1"/>
      <protection hidden="1"/>
    </xf>
    <xf numFmtId="0" fontId="4" fillId="0" borderId="12" xfId="0" applyFont="1" applyBorder="1" applyAlignment="1" applyProtection="1">
      <alignment horizontal="center" shrinkToFit="1"/>
      <protection hidden="1"/>
    </xf>
    <xf numFmtId="0" fontId="4" fillId="0" borderId="13" xfId="0" applyFont="1" applyBorder="1" applyAlignment="1" applyProtection="1">
      <alignment horizontal="center" shrinkToFit="1"/>
      <protection hidden="1"/>
    </xf>
    <xf numFmtId="0" fontId="21" fillId="0" borderId="13" xfId="0" applyFont="1" applyBorder="1" applyAlignment="1">
      <alignment horizontal="center" wrapText="1"/>
    </xf>
    <xf numFmtId="0" fontId="21" fillId="0" borderId="14" xfId="0" applyFont="1" applyBorder="1" applyAlignment="1">
      <alignment horizontal="center" wrapText="1"/>
    </xf>
    <xf numFmtId="0" fontId="21" fillId="0" borderId="13" xfId="0" applyFont="1" applyBorder="1" applyAlignment="1" applyProtection="1">
      <alignment horizontal="center" shrinkToFit="1"/>
      <protection hidden="1"/>
    </xf>
    <xf numFmtId="178" fontId="23" fillId="2" borderId="12" xfId="0" applyNumberFormat="1" applyFont="1" applyFill="1" applyBorder="1" applyAlignment="1" applyProtection="1">
      <alignment horizontal="center" shrinkToFit="1"/>
      <protection locked="0"/>
    </xf>
    <xf numFmtId="178" fontId="23" fillId="2" borderId="13" xfId="0" applyNumberFormat="1" applyFont="1" applyFill="1" applyBorder="1" applyAlignment="1" applyProtection="1">
      <alignment horizontal="center" shrinkToFit="1"/>
      <protection locked="0"/>
    </xf>
    <xf numFmtId="0" fontId="23" fillId="0" borderId="13" xfId="0" applyFont="1" applyFill="1" applyBorder="1" applyAlignment="1">
      <alignment horizontal="center" wrapText="1"/>
    </xf>
    <xf numFmtId="178" fontId="22" fillId="2" borderId="13" xfId="0" applyNumberFormat="1" applyFont="1" applyFill="1" applyBorder="1" applyAlignment="1" applyProtection="1">
      <alignment horizontal="center" shrinkToFit="1"/>
      <protection locked="0"/>
    </xf>
    <xf numFmtId="178" fontId="22" fillId="2" borderId="14" xfId="0" applyNumberFormat="1" applyFont="1" applyFill="1" applyBorder="1" applyAlignment="1" applyProtection="1">
      <alignment horizontal="center" shrinkToFit="1"/>
      <protection locked="0"/>
    </xf>
    <xf numFmtId="0" fontId="21" fillId="0" borderId="3" xfId="0" applyFont="1" applyBorder="1" applyAlignment="1">
      <alignment horizontal="center"/>
    </xf>
    <xf numFmtId="0" fontId="21" fillId="2" borderId="3" xfId="0" applyFont="1" applyFill="1" applyBorder="1" applyAlignment="1" applyProtection="1">
      <alignment horizontal="center" wrapText="1"/>
      <protection locked="0"/>
    </xf>
    <xf numFmtId="58" fontId="21" fillId="2" borderId="13" xfId="0" applyNumberFormat="1" applyFont="1" applyFill="1" applyBorder="1" applyAlignment="1" applyProtection="1">
      <alignment horizontal="center" shrinkToFit="1"/>
      <protection locked="0"/>
    </xf>
    <xf numFmtId="0" fontId="21" fillId="2" borderId="13" xfId="0" applyFont="1" applyFill="1" applyBorder="1" applyAlignment="1" applyProtection="1">
      <alignment horizontal="center" shrinkToFit="1"/>
      <protection locked="0"/>
    </xf>
    <xf numFmtId="0" fontId="21" fillId="2" borderId="14" xfId="0" applyFont="1" applyFill="1" applyBorder="1" applyAlignment="1" applyProtection="1">
      <alignment horizontal="center" shrinkToFit="1"/>
      <protection locked="0"/>
    </xf>
    <xf numFmtId="0" fontId="0" fillId="0" borderId="3" xfId="0" applyBorder="1" applyAlignment="1" applyProtection="1">
      <alignment horizontal="center" vertical="center" shrinkToFit="1"/>
      <protection hidden="1"/>
    </xf>
    <xf numFmtId="179" fontId="24" fillId="0" borderId="3" xfId="0" applyNumberFormat="1" applyFont="1" applyBorder="1" applyAlignment="1" applyProtection="1">
      <alignment horizontal="right"/>
      <protection hidden="1"/>
    </xf>
    <xf numFmtId="0" fontId="24" fillId="0" borderId="4" xfId="0" applyFont="1" applyBorder="1" applyAlignment="1" applyProtection="1">
      <alignment horizontal="center"/>
      <protection hidden="1"/>
    </xf>
    <xf numFmtId="0" fontId="24" fillId="0" borderId="2" xfId="0" applyFont="1" applyBorder="1" applyAlignment="1" applyProtection="1">
      <alignment horizontal="center"/>
      <protection hidden="1"/>
    </xf>
    <xf numFmtId="0" fontId="24" fillId="0" borderId="10" xfId="0" applyFont="1" applyBorder="1" applyAlignment="1" applyProtection="1">
      <alignment horizontal="center"/>
      <protection hidden="1"/>
    </xf>
    <xf numFmtId="0" fontId="24" fillId="0" borderId="0" xfId="0" applyFont="1" applyBorder="1" applyAlignment="1" applyProtection="1">
      <alignment horizontal="center"/>
      <protection hidden="1"/>
    </xf>
    <xf numFmtId="0" fontId="24" fillId="0" borderId="6" xfId="0" applyFont="1" applyBorder="1" applyAlignment="1" applyProtection="1">
      <alignment horizontal="center"/>
      <protection hidden="1"/>
    </xf>
    <xf numFmtId="0" fontId="24" fillId="0" borderId="1" xfId="0" applyFont="1" applyBorder="1" applyAlignment="1" applyProtection="1">
      <alignment horizontal="center"/>
      <protection hidden="1"/>
    </xf>
    <xf numFmtId="0" fontId="24" fillId="0" borderId="2" xfId="0" applyFont="1" applyBorder="1" applyAlignment="1">
      <alignment horizontal="center"/>
    </xf>
    <xf numFmtId="0" fontId="24" fillId="0" borderId="5" xfId="0" applyFont="1" applyBorder="1" applyAlignment="1">
      <alignment horizontal="center"/>
    </xf>
    <xf numFmtId="0" fontId="24" fillId="0" borderId="0" xfId="0" applyFont="1" applyBorder="1" applyAlignment="1">
      <alignment horizontal="center"/>
    </xf>
    <xf numFmtId="0" fontId="24" fillId="0" borderId="11" xfId="0" applyFont="1" applyBorder="1" applyAlignment="1">
      <alignment horizontal="center"/>
    </xf>
    <xf numFmtId="0" fontId="24" fillId="0" borderId="1" xfId="0" applyFont="1" applyBorder="1" applyAlignment="1">
      <alignment horizontal="center"/>
    </xf>
    <xf numFmtId="0" fontId="24" fillId="0" borderId="7" xfId="0" applyFont="1" applyBorder="1" applyAlignment="1">
      <alignment horizontal="center"/>
    </xf>
    <xf numFmtId="0" fontId="24" fillId="0" borderId="4" xfId="0" applyFont="1" applyBorder="1" applyAlignment="1" applyProtection="1">
      <alignment horizontal="center" shrinkToFit="1"/>
      <protection hidden="1"/>
    </xf>
    <xf numFmtId="0" fontId="24" fillId="0" borderId="2" xfId="0" applyFont="1" applyBorder="1" applyAlignment="1" applyProtection="1">
      <alignment horizontal="center" shrinkToFit="1"/>
      <protection hidden="1"/>
    </xf>
    <xf numFmtId="0" fontId="24" fillId="0" borderId="10" xfId="0" applyFont="1" applyBorder="1" applyAlignment="1" applyProtection="1">
      <alignment horizontal="center" shrinkToFit="1"/>
      <protection hidden="1"/>
    </xf>
    <xf numFmtId="0" fontId="24" fillId="0" borderId="0" xfId="0" applyFont="1" applyBorder="1" applyAlignment="1" applyProtection="1">
      <alignment horizontal="center" shrinkToFit="1"/>
      <protection hidden="1"/>
    </xf>
    <xf numFmtId="0" fontId="24" fillId="0" borderId="6" xfId="0" applyFont="1" applyBorder="1" applyAlignment="1" applyProtection="1">
      <alignment horizontal="center" shrinkToFit="1"/>
      <protection hidden="1"/>
    </xf>
    <xf numFmtId="0" fontId="24" fillId="0" borderId="1" xfId="0" applyFont="1" applyBorder="1" applyAlignment="1" applyProtection="1">
      <alignment horizontal="center" shrinkToFit="1"/>
      <protection hidden="1"/>
    </xf>
    <xf numFmtId="0" fontId="22"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0" fontId="22" fillId="0" borderId="3" xfId="0" applyFont="1" applyBorder="1" applyAlignment="1">
      <alignment horizontal="center"/>
    </xf>
    <xf numFmtId="178" fontId="23" fillId="2" borderId="12" xfId="0" applyNumberFormat="1" applyFont="1" applyFill="1" applyBorder="1" applyAlignment="1" applyProtection="1">
      <alignment horizontal="center" shrinkToFit="1"/>
      <protection locked="0" hidden="1"/>
    </xf>
    <xf numFmtId="178" fontId="23" fillId="2" borderId="13" xfId="0" applyNumberFormat="1" applyFont="1" applyFill="1" applyBorder="1" applyAlignment="1" applyProtection="1">
      <alignment horizontal="center" shrinkToFit="1"/>
      <protection locked="0" hidden="1"/>
    </xf>
    <xf numFmtId="178" fontId="22" fillId="2" borderId="12" xfId="0" applyNumberFormat="1" applyFont="1" applyFill="1" applyBorder="1" applyAlignment="1" applyProtection="1">
      <alignment horizontal="center" shrinkToFit="1"/>
      <protection locked="0"/>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22" fillId="0" borderId="3" xfId="0" applyFont="1" applyBorder="1" applyAlignment="1">
      <alignment horizontal="center" wrapText="1"/>
    </xf>
    <xf numFmtId="0" fontId="45" fillId="5" borderId="0" xfId="1" applyFont="1" applyFill="1" applyAlignment="1">
      <alignment horizontal="left" vertical="center" wrapText="1"/>
    </xf>
    <xf numFmtId="0" fontId="34" fillId="0" borderId="0" xfId="1" applyFont="1" applyFill="1" applyAlignment="1">
      <alignment horizontal="left" vertical="center"/>
    </xf>
    <xf numFmtId="0" fontId="28" fillId="0" borderId="0" xfId="1" applyFont="1" applyFill="1" applyBorder="1" applyAlignment="1">
      <alignment horizontal="center" vertical="center" wrapText="1"/>
    </xf>
    <xf numFmtId="0" fontId="28" fillId="0" borderId="0" xfId="1" applyFont="1" applyFill="1" applyBorder="1" applyAlignment="1">
      <alignment horizontal="center" vertical="center"/>
    </xf>
    <xf numFmtId="0" fontId="28" fillId="0" borderId="0" xfId="1" applyFont="1" applyFill="1" applyBorder="1" applyAlignment="1" applyProtection="1">
      <alignment vertical="center" shrinkToFit="1"/>
      <protection hidden="1"/>
    </xf>
    <xf numFmtId="0" fontId="28" fillId="0" borderId="0" xfId="1" applyFont="1" applyFill="1" applyBorder="1" applyAlignment="1" applyProtection="1">
      <alignment horizontal="center" vertical="center" shrinkToFit="1"/>
      <protection locked="0"/>
    </xf>
    <xf numFmtId="0" fontId="27" fillId="0" borderId="0" xfId="1" applyFont="1" applyFill="1" applyBorder="1" applyAlignment="1">
      <alignment horizontal="center" vertical="center"/>
    </xf>
    <xf numFmtId="0" fontId="40" fillId="5" borderId="0" xfId="1" applyFont="1" applyFill="1" applyBorder="1" applyAlignment="1">
      <alignment horizontal="left" vertical="top" wrapText="1"/>
    </xf>
    <xf numFmtId="0" fontId="28" fillId="0" borderId="0" xfId="1" applyFont="1" applyFill="1" applyBorder="1" applyAlignment="1" applyProtection="1">
      <alignment horizontal="center" vertical="center"/>
      <protection hidden="1"/>
    </xf>
    <xf numFmtId="0" fontId="27" fillId="0" borderId="0" xfId="1" applyFont="1" applyFill="1" applyBorder="1" applyAlignment="1" applyProtection="1">
      <alignment horizontal="center" vertical="center"/>
      <protection hidden="1"/>
    </xf>
    <xf numFmtId="0" fontId="34" fillId="5" borderId="14" xfId="1" applyFont="1" applyFill="1" applyBorder="1" applyAlignment="1">
      <alignment horizontal="left" vertical="top"/>
    </xf>
    <xf numFmtId="0" fontId="34" fillId="5" borderId="3" xfId="1" applyFont="1" applyFill="1" applyBorder="1" applyAlignment="1">
      <alignment horizontal="left" vertical="top"/>
    </xf>
    <xf numFmtId="0" fontId="34" fillId="5" borderId="33" xfId="1" applyFont="1" applyFill="1" applyBorder="1" applyAlignment="1">
      <alignment horizontal="left" vertical="top"/>
    </xf>
    <xf numFmtId="0" fontId="34" fillId="5" borderId="14" xfId="1" applyFont="1" applyFill="1" applyBorder="1" applyAlignment="1">
      <alignment horizontal="left" vertical="top" wrapText="1"/>
    </xf>
    <xf numFmtId="0" fontId="34" fillId="5" borderId="3" xfId="1" applyFont="1" applyFill="1" applyBorder="1" applyAlignment="1">
      <alignment horizontal="left" vertical="top" wrapText="1"/>
    </xf>
    <xf numFmtId="0" fontId="34" fillId="5" borderId="33" xfId="1" applyFont="1" applyFill="1" applyBorder="1" applyAlignment="1">
      <alignment horizontal="left" vertical="top" wrapText="1"/>
    </xf>
    <xf numFmtId="0" fontId="35" fillId="5" borderId="35" xfId="1" applyFont="1" applyFill="1" applyBorder="1" applyAlignment="1">
      <alignment horizontal="left" vertical="top" wrapText="1"/>
    </xf>
    <xf numFmtId="0" fontId="35" fillId="5" borderId="36" xfId="1" applyFont="1" applyFill="1" applyBorder="1" applyAlignment="1">
      <alignment horizontal="left" vertical="top" wrapText="1"/>
    </xf>
    <xf numFmtId="0" fontId="35" fillId="5" borderId="37" xfId="1" applyFont="1" applyFill="1" applyBorder="1" applyAlignment="1">
      <alignment horizontal="left" vertical="top" wrapText="1"/>
    </xf>
    <xf numFmtId="0" fontId="30" fillId="5" borderId="20" xfId="1" applyFont="1" applyFill="1" applyBorder="1" applyAlignment="1">
      <alignment horizontal="left" vertical="top" wrapText="1"/>
    </xf>
    <xf numFmtId="0" fontId="30" fillId="5" borderId="0" xfId="1" applyFont="1" applyFill="1" applyBorder="1" applyAlignment="1">
      <alignment horizontal="left" vertical="top" wrapText="1"/>
    </xf>
    <xf numFmtId="0" fontId="1" fillId="0" borderId="19" xfId="1" applyBorder="1" applyAlignment="1" applyProtection="1">
      <alignment horizontal="center" vertical="center"/>
      <protection locked="0"/>
    </xf>
    <xf numFmtId="0" fontId="1" fillId="0" borderId="20" xfId="1" applyBorder="1" applyAlignment="1" applyProtection="1">
      <alignment horizontal="center" vertical="center"/>
      <protection locked="0"/>
    </xf>
    <xf numFmtId="0" fontId="1" fillId="0" borderId="21" xfId="1" applyBorder="1" applyAlignment="1" applyProtection="1">
      <alignment horizontal="center" vertical="center"/>
      <protection locked="0"/>
    </xf>
    <xf numFmtId="0" fontId="1" fillId="0" borderId="22" xfId="1" applyBorder="1" applyAlignment="1" applyProtection="1">
      <alignment horizontal="center" vertical="center"/>
      <protection locked="0"/>
    </xf>
    <xf numFmtId="0" fontId="1" fillId="0" borderId="0" xfId="1" applyBorder="1" applyAlignment="1" applyProtection="1">
      <alignment horizontal="center" vertical="center"/>
      <protection locked="0"/>
    </xf>
    <xf numFmtId="0" fontId="1" fillId="0" borderId="23" xfId="1" applyBorder="1" applyAlignment="1" applyProtection="1">
      <alignment horizontal="center" vertical="center"/>
      <protection locked="0"/>
    </xf>
    <xf numFmtId="0" fontId="1" fillId="0" borderId="24" xfId="1" applyBorder="1" applyAlignment="1" applyProtection="1">
      <alignment horizontal="center" vertical="center"/>
      <protection locked="0"/>
    </xf>
    <xf numFmtId="0" fontId="1" fillId="0" borderId="25" xfId="1" applyBorder="1" applyAlignment="1" applyProtection="1">
      <alignment horizontal="center" vertical="center"/>
      <protection locked="0"/>
    </xf>
    <xf numFmtId="0" fontId="1" fillId="0" borderId="26" xfId="1" applyBorder="1" applyAlignment="1" applyProtection="1">
      <alignment horizontal="center" vertical="center"/>
      <protection locked="0"/>
    </xf>
    <xf numFmtId="0" fontId="8" fillId="0" borderId="0" xfId="1" applyFont="1" applyFill="1" applyAlignment="1">
      <alignment horizontal="center" vertical="center" wrapText="1"/>
    </xf>
    <xf numFmtId="0" fontId="8" fillId="0" borderId="0" xfId="1" applyFont="1" applyFill="1" applyAlignment="1">
      <alignment horizontal="center" vertical="center"/>
    </xf>
    <xf numFmtId="0" fontId="52" fillId="2" borderId="19" xfId="1" applyFont="1" applyFill="1" applyBorder="1" applyAlignment="1" applyProtection="1">
      <alignment horizontal="left" vertical="top" wrapText="1"/>
      <protection locked="0"/>
    </xf>
    <xf numFmtId="0" fontId="30" fillId="2" borderId="20" xfId="1" applyFont="1" applyFill="1" applyBorder="1" applyAlignment="1" applyProtection="1">
      <alignment horizontal="left" vertical="top"/>
      <protection locked="0"/>
    </xf>
    <xf numFmtId="0" fontId="30" fillId="2" borderId="21" xfId="1" applyFont="1" applyFill="1" applyBorder="1" applyAlignment="1" applyProtection="1">
      <alignment horizontal="left" vertical="top"/>
      <protection locked="0"/>
    </xf>
    <xf numFmtId="0" fontId="30" fillId="2" borderId="22" xfId="1" applyFont="1" applyFill="1" applyBorder="1" applyAlignment="1" applyProtection="1">
      <alignment horizontal="left" vertical="top"/>
      <protection locked="0"/>
    </xf>
    <xf numFmtId="0" fontId="30" fillId="2" borderId="0" xfId="1" applyFont="1" applyFill="1" applyBorder="1" applyAlignment="1" applyProtection="1">
      <alignment horizontal="left" vertical="top"/>
      <protection locked="0"/>
    </xf>
    <xf numFmtId="0" fontId="30" fillId="2" borderId="23" xfId="1" applyFont="1" applyFill="1" applyBorder="1" applyAlignment="1" applyProtection="1">
      <alignment horizontal="left" vertical="top"/>
      <protection locked="0"/>
    </xf>
    <xf numFmtId="0" fontId="30" fillId="2" borderId="24" xfId="1" applyFont="1" applyFill="1" applyBorder="1" applyAlignment="1" applyProtection="1">
      <alignment horizontal="left" vertical="top"/>
      <protection locked="0"/>
    </xf>
    <xf numFmtId="0" fontId="30" fillId="2" borderId="25" xfId="1" applyFont="1" applyFill="1" applyBorder="1" applyAlignment="1" applyProtection="1">
      <alignment horizontal="left" vertical="top"/>
      <protection locked="0"/>
    </xf>
    <xf numFmtId="0" fontId="30" fillId="2" borderId="26" xfId="1" applyFont="1" applyFill="1" applyBorder="1" applyAlignment="1" applyProtection="1">
      <alignment horizontal="left" vertical="top"/>
      <protection locked="0"/>
    </xf>
    <xf numFmtId="0" fontId="32" fillId="3" borderId="27" xfId="1" applyFont="1" applyFill="1" applyBorder="1" applyAlignment="1">
      <alignment horizontal="center" vertical="center" wrapText="1"/>
    </xf>
    <xf numFmtId="0" fontId="32" fillId="3" borderId="28" xfId="1" applyFont="1" applyFill="1" applyBorder="1" applyAlignment="1">
      <alignment horizontal="center" vertical="center" wrapText="1"/>
    </xf>
    <xf numFmtId="0" fontId="32" fillId="3" borderId="29" xfId="1" applyFont="1" applyFill="1" applyBorder="1" applyAlignment="1">
      <alignment horizontal="center" vertical="center" wrapText="1"/>
    </xf>
    <xf numFmtId="0" fontId="34" fillId="5" borderId="1" xfId="1" applyFont="1" applyFill="1" applyBorder="1" applyAlignment="1">
      <alignment horizontal="left" vertical="top"/>
    </xf>
    <xf numFmtId="0" fontId="34" fillId="5" borderId="31" xfId="1" applyFont="1" applyFill="1" applyBorder="1" applyAlignment="1">
      <alignment horizontal="left" vertical="top"/>
    </xf>
    <xf numFmtId="0" fontId="35" fillId="5" borderId="14" xfId="1" applyFont="1" applyFill="1" applyBorder="1" applyAlignment="1">
      <alignment horizontal="left" vertical="top"/>
    </xf>
    <xf numFmtId="0" fontId="35" fillId="5" borderId="3" xfId="1" applyFont="1" applyFill="1" applyBorder="1" applyAlignment="1">
      <alignment horizontal="left" vertical="top"/>
    </xf>
    <xf numFmtId="0" fontId="35" fillId="5" borderId="33" xfId="1" applyFont="1" applyFill="1" applyBorder="1" applyAlignment="1">
      <alignment horizontal="left" vertical="top"/>
    </xf>
    <xf numFmtId="0" fontId="14" fillId="0" borderId="0" xfId="2" applyFont="1" applyAlignment="1">
      <alignment horizontal="left" vertical="center" wrapText="1"/>
    </xf>
    <xf numFmtId="0" fontId="53" fillId="0" borderId="0" xfId="2" applyAlignment="1">
      <alignment horizontal="left" vertical="center" wrapText="1"/>
    </xf>
    <xf numFmtId="0" fontId="53" fillId="0" borderId="0" xfId="2">
      <alignment vertical="center"/>
    </xf>
    <xf numFmtId="0" fontId="60" fillId="0" borderId="0" xfId="2" applyFont="1" applyAlignment="1">
      <alignment horizontal="center" vertical="center"/>
    </xf>
    <xf numFmtId="0" fontId="54" fillId="0" borderId="0" xfId="2" applyFont="1" applyAlignment="1" applyProtection="1">
      <alignment horizontal="left" vertical="center" shrinkToFit="1"/>
      <protection hidden="1"/>
    </xf>
    <xf numFmtId="0" fontId="53" fillId="0" borderId="0" xfId="2" applyAlignment="1" applyProtection="1">
      <alignment horizontal="left" vertical="center" shrinkToFit="1"/>
      <protection hidden="1"/>
    </xf>
    <xf numFmtId="0" fontId="53" fillId="0" borderId="0" xfId="2" applyProtection="1">
      <alignment vertical="center"/>
      <protection hidden="1"/>
    </xf>
    <xf numFmtId="0" fontId="54" fillId="0" borderId="0" xfId="2" applyFont="1">
      <alignment vertical="center"/>
    </xf>
    <xf numFmtId="0" fontId="54" fillId="0" borderId="0" xfId="2" applyFont="1" applyAlignment="1">
      <alignment horizontal="left" vertical="center"/>
    </xf>
    <xf numFmtId="0" fontId="55" fillId="6" borderId="0" xfId="2" applyFont="1" applyFill="1" applyAlignment="1" applyProtection="1">
      <alignment horizontal="left" vertical="center" wrapText="1" shrinkToFit="1"/>
      <protection locked="0"/>
    </xf>
    <xf numFmtId="0" fontId="55" fillId="0" borderId="0" xfId="2" applyFont="1" applyFill="1" applyAlignment="1" applyProtection="1">
      <alignment horizontal="left" vertical="center" shrinkToFit="1"/>
      <protection hidden="1"/>
    </xf>
    <xf numFmtId="0" fontId="54" fillId="0" borderId="0" xfId="2" applyFont="1" applyAlignment="1">
      <alignment horizontal="center" vertical="center"/>
    </xf>
    <xf numFmtId="0" fontId="55" fillId="0" borderId="0" xfId="2" applyFont="1" applyAlignment="1" applyProtection="1">
      <alignment horizontal="left" vertical="center" wrapText="1" shrinkToFit="1"/>
      <protection hidden="1"/>
    </xf>
    <xf numFmtId="180" fontId="14" fillId="2" borderId="0" xfId="2" applyNumberFormat="1" applyFont="1" applyFill="1" applyAlignment="1">
      <alignment horizontal="center" vertical="center"/>
    </xf>
    <xf numFmtId="180" fontId="53" fillId="2" borderId="0" xfId="2" applyNumberFormat="1" applyFill="1" applyAlignment="1">
      <alignment horizontal="center" vertical="center"/>
    </xf>
    <xf numFmtId="0" fontId="71" fillId="0" borderId="3" xfId="3" applyFont="1" applyBorder="1" applyAlignment="1">
      <alignment horizontal="center"/>
    </xf>
    <xf numFmtId="0" fontId="34" fillId="0" borderId="4" xfId="0" applyFont="1" applyFill="1" applyBorder="1" applyAlignment="1" applyProtection="1">
      <alignment horizontal="center" vertical="center" wrapText="1" shrinkToFit="1"/>
      <protection hidden="1"/>
    </xf>
    <xf numFmtId="0" fontId="34" fillId="0" borderId="2" xfId="0" applyFont="1" applyFill="1" applyBorder="1" applyAlignment="1" applyProtection="1">
      <alignment horizontal="center" vertical="center" wrapText="1" shrinkToFit="1"/>
      <protection hidden="1"/>
    </xf>
    <xf numFmtId="0" fontId="34" fillId="0" borderId="5" xfId="0" applyFont="1" applyFill="1" applyBorder="1" applyAlignment="1" applyProtection="1">
      <alignment horizontal="center" vertical="center" wrapText="1" shrinkToFit="1"/>
      <protection hidden="1"/>
    </xf>
    <xf numFmtId="0" fontId="34" fillId="0" borderId="6" xfId="0" applyFont="1" applyFill="1" applyBorder="1" applyAlignment="1" applyProtection="1">
      <alignment horizontal="center" vertical="center" wrapText="1" shrinkToFit="1"/>
      <protection hidden="1"/>
    </xf>
    <xf numFmtId="0" fontId="34" fillId="0" borderId="1" xfId="0" applyFont="1" applyFill="1" applyBorder="1" applyAlignment="1" applyProtection="1">
      <alignment horizontal="center" vertical="center" wrapText="1" shrinkToFit="1"/>
      <protection hidden="1"/>
    </xf>
    <xf numFmtId="0" fontId="34" fillId="0" borderId="7" xfId="0" applyFont="1" applyFill="1" applyBorder="1" applyAlignment="1" applyProtection="1">
      <alignment horizontal="center" vertical="center" wrapText="1" shrinkToFit="1"/>
      <protection hidden="1"/>
    </xf>
  </cellXfs>
  <cellStyles count="4">
    <cellStyle name="ハイパーリンク" xfId="3" builtinId="8"/>
    <cellStyle name="標準" xfId="0" builtinId="0"/>
    <cellStyle name="標準 2" xfId="1" xr:uid="{C5C49A31-B07F-49D1-8D1E-C551454CB352}"/>
    <cellStyle name="標準 5" xfId="2" xr:uid="{D3E0CB3A-2E3B-495C-BB06-6AF5209143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M$71"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M$72" lockText="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219075</xdr:colOff>
          <xdr:row>174</xdr:row>
          <xdr:rowOff>200025</xdr:rowOff>
        </xdr:from>
        <xdr:to>
          <xdr:col>25</xdr:col>
          <xdr:colOff>133350</xdr:colOff>
          <xdr:row>176</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該　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174</xdr:row>
          <xdr:rowOff>209550</xdr:rowOff>
        </xdr:from>
        <xdr:to>
          <xdr:col>28</xdr:col>
          <xdr:colOff>295275</xdr:colOff>
          <xdr:row>176</xdr:row>
          <xdr:rowOff>85725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　該　当</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33</xdr:row>
          <xdr:rowOff>9525</xdr:rowOff>
        </xdr:from>
        <xdr:to>
          <xdr:col>2</xdr:col>
          <xdr:colOff>0</xdr:colOff>
          <xdr:row>34</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34</xdr:row>
          <xdr:rowOff>9525</xdr:rowOff>
        </xdr:from>
        <xdr:to>
          <xdr:col>2</xdr:col>
          <xdr:colOff>0</xdr:colOff>
          <xdr:row>35</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34</xdr:row>
          <xdr:rowOff>9525</xdr:rowOff>
        </xdr:from>
        <xdr:to>
          <xdr:col>2</xdr:col>
          <xdr:colOff>0</xdr:colOff>
          <xdr:row>35</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9525</xdr:rowOff>
        </xdr:from>
        <xdr:to>
          <xdr:col>2</xdr:col>
          <xdr:colOff>0</xdr:colOff>
          <xdr:row>36</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38100</xdr:colOff>
          <xdr:row>18</xdr:row>
          <xdr:rowOff>228600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38100</xdr:colOff>
          <xdr:row>19</xdr:row>
          <xdr:rowOff>228600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38100</xdr:colOff>
          <xdr:row>20</xdr:row>
          <xdr:rowOff>228600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238125</xdr:rowOff>
        </xdr:from>
        <xdr:to>
          <xdr:col>3</xdr:col>
          <xdr:colOff>38100</xdr:colOff>
          <xdr:row>22</xdr:row>
          <xdr:rowOff>219075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38100</xdr:colOff>
          <xdr:row>20</xdr:row>
          <xdr:rowOff>228600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38100</xdr:colOff>
          <xdr:row>20</xdr:row>
          <xdr:rowOff>228600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5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38100</xdr:colOff>
          <xdr:row>21</xdr:row>
          <xdr:rowOff>228600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5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38100</xdr:colOff>
          <xdr:row>21</xdr:row>
          <xdr:rowOff>228600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5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238125</xdr:rowOff>
        </xdr:from>
        <xdr:to>
          <xdr:col>3</xdr:col>
          <xdr:colOff>38100</xdr:colOff>
          <xdr:row>23</xdr:row>
          <xdr:rowOff>228600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5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3.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22958-A48A-4B36-9B81-16C8FAAA9BF1}">
  <dimension ref="A1:C17"/>
  <sheetViews>
    <sheetView showGridLines="0" tabSelected="1" view="pageBreakPreview" zoomScaleNormal="100" zoomScaleSheetLayoutView="100" workbookViewId="0">
      <selection activeCell="B3" sqref="B3"/>
    </sheetView>
  </sheetViews>
  <sheetFormatPr defaultRowHeight="18.75"/>
  <cols>
    <col min="2" max="2" width="27.625" customWidth="1"/>
    <col min="3" max="3" width="63" style="146" customWidth="1"/>
  </cols>
  <sheetData>
    <row r="1" spans="1:3" ht="18" customHeight="1"/>
    <row r="2" spans="1:3" ht="33.75" customHeight="1">
      <c r="A2" s="229" t="s">
        <v>561</v>
      </c>
      <c r="B2" s="229"/>
      <c r="C2" s="229"/>
    </row>
    <row r="3" spans="1:3" ht="27.75" customHeight="1">
      <c r="A3" s="208"/>
      <c r="B3" s="208"/>
      <c r="C3" s="208"/>
    </row>
    <row r="4" spans="1:3" ht="29.25" customHeight="1"/>
    <row r="5" spans="1:3" ht="66" customHeight="1">
      <c r="A5" s="230" t="s">
        <v>558</v>
      </c>
      <c r="B5" s="230"/>
      <c r="C5" s="230"/>
    </row>
    <row r="6" spans="1:3" ht="29.25" customHeight="1">
      <c r="A6" t="s">
        <v>546</v>
      </c>
    </row>
    <row r="7" spans="1:3" ht="27" customHeight="1">
      <c r="A7" s="206" t="s">
        <v>537</v>
      </c>
      <c r="B7" s="206" t="s">
        <v>536</v>
      </c>
      <c r="C7" s="207" t="s">
        <v>538</v>
      </c>
    </row>
    <row r="8" spans="1:3" ht="39" customHeight="1">
      <c r="A8" s="212" t="s">
        <v>535</v>
      </c>
      <c r="B8" s="753" t="s">
        <v>562</v>
      </c>
      <c r="C8" s="209" t="s">
        <v>557</v>
      </c>
    </row>
    <row r="9" spans="1:3" ht="39">
      <c r="A9" s="213" t="s">
        <v>473</v>
      </c>
      <c r="B9" s="753" t="s">
        <v>563</v>
      </c>
      <c r="C9" s="209" t="s">
        <v>542</v>
      </c>
    </row>
    <row r="10" spans="1:3" ht="39">
      <c r="A10" s="213" t="s">
        <v>473</v>
      </c>
      <c r="B10" s="753" t="s">
        <v>564</v>
      </c>
      <c r="C10" s="209" t="s">
        <v>543</v>
      </c>
    </row>
    <row r="11" spans="1:3" ht="39">
      <c r="A11" s="213" t="s">
        <v>539</v>
      </c>
      <c r="B11" s="753" t="s">
        <v>69</v>
      </c>
      <c r="C11" s="209" t="s">
        <v>544</v>
      </c>
    </row>
    <row r="12" spans="1:3" ht="39">
      <c r="A12" s="213" t="s">
        <v>540</v>
      </c>
      <c r="B12" s="753" t="s">
        <v>565</v>
      </c>
      <c r="C12" s="209" t="s">
        <v>545</v>
      </c>
    </row>
    <row r="13" spans="1:3" ht="39">
      <c r="A13" s="213" t="s">
        <v>541</v>
      </c>
      <c r="B13" s="753" t="s">
        <v>566</v>
      </c>
      <c r="C13" s="209" t="s">
        <v>545</v>
      </c>
    </row>
    <row r="14" spans="1:3" ht="57">
      <c r="A14" s="213" t="s">
        <v>473</v>
      </c>
      <c r="B14" s="753" t="s">
        <v>567</v>
      </c>
      <c r="C14" s="214" t="s">
        <v>554</v>
      </c>
    </row>
    <row r="15" spans="1:3" ht="19.5">
      <c r="A15" s="210" t="s">
        <v>559</v>
      </c>
    </row>
    <row r="17" spans="1:1">
      <c r="A17" s="211"/>
    </row>
  </sheetData>
  <mergeCells count="2">
    <mergeCell ref="A2:C2"/>
    <mergeCell ref="A5:C5"/>
  </mergeCells>
  <phoneticPr fontId="2"/>
  <hyperlinks>
    <hyperlink ref="B8" location="様式１及び個票!A1" display="交付申請書" xr:uid="{2AD156A9-A4D9-438E-9613-425847323E64}"/>
    <hyperlink ref="B10" location="請求書!A1" display="請求書" xr:uid="{83BDA5D3-763A-44D2-ACC5-D0CC49AD94A0}"/>
    <hyperlink ref="B11" location="'様式２（理由書）'!A1" display="理由書" xr:uid="{D350D2D3-46DF-42F6-AAF0-DC5A36B47E53}"/>
    <hyperlink ref="B12" location="'様式３（療養者名簿） '!A1" display="療養者名簿" xr:uid="{A8D6C9C8-6EC9-4CA7-8928-E726BBC05FC6}"/>
    <hyperlink ref="B14" location="委任状!A1" display="委任状" xr:uid="{C69A2DE5-5492-4FC2-82C3-38446F559D2C}"/>
    <hyperlink ref="B9" location="様式１及び個票!A59" display="事業所個表" xr:uid="{6794AD62-BC7B-434D-B08E-441D68CFFD5E}"/>
    <hyperlink ref="B13" location="'様式４（チェックリスト）'!A1" display="チェックリスト" xr:uid="{DBAF7741-A9C9-451E-8D0F-AC099D7A83EA}"/>
  </hyperlink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X253"/>
  <sheetViews>
    <sheetView showGridLines="0" view="pageBreakPreview" zoomScaleNormal="90" zoomScaleSheetLayoutView="100" workbookViewId="0">
      <selection activeCell="G29" sqref="G29:AJ30"/>
    </sheetView>
  </sheetViews>
  <sheetFormatPr defaultColWidth="1.25" defaultRowHeight="24"/>
  <cols>
    <col min="1" max="20" width="4.125" style="6" customWidth="1"/>
    <col min="21" max="21" width="4.125" style="7" customWidth="1"/>
    <col min="22" max="36" width="4.125" style="6" customWidth="1"/>
    <col min="37" max="37" width="3.875" style="8" customWidth="1"/>
    <col min="38" max="40" width="3.875" style="6" customWidth="1"/>
    <col min="41" max="50" width="3.75" style="6" customWidth="1"/>
    <col min="51" max="52" width="15.375" style="6" customWidth="1"/>
    <col min="53" max="53" width="14.75" style="6" customWidth="1"/>
    <col min="54" max="56" width="15.375" style="6" customWidth="1"/>
    <col min="57" max="57" width="38.75" style="6" customWidth="1"/>
    <col min="58" max="58" width="15.375" style="26" customWidth="1"/>
    <col min="59" max="59" width="15.375" style="6" customWidth="1"/>
    <col min="60" max="61" width="15.375" style="7" customWidth="1"/>
    <col min="62" max="62" width="15.375" style="6" customWidth="1"/>
    <col min="63" max="63" width="32.5" style="6" customWidth="1"/>
    <col min="64" max="64" width="8.75" style="6" customWidth="1"/>
    <col min="65" max="68" width="11.25" style="6" customWidth="1"/>
    <col min="69" max="73" width="11.25" style="139" customWidth="1"/>
    <col min="74" max="74" width="11.25" style="6" customWidth="1"/>
    <col min="75" max="75" width="13.375" style="7" customWidth="1"/>
    <col min="76" max="83" width="12.75" style="7" customWidth="1"/>
    <col min="84" max="85" width="14.875" style="7" customWidth="1"/>
    <col min="86" max="87" width="14.875" style="6" customWidth="1"/>
    <col min="88" max="89" width="1.25" style="6"/>
    <col min="90" max="90" width="35.75" style="6" customWidth="1"/>
    <col min="91" max="16384" width="1.25" style="6"/>
  </cols>
  <sheetData>
    <row r="1" spans="1:85" s="3" customFormat="1">
      <c r="A1" s="404" t="s">
        <v>360</v>
      </c>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2"/>
      <c r="AZ1" s="145" t="s">
        <v>424</v>
      </c>
      <c r="BA1" s="145" t="s">
        <v>425</v>
      </c>
      <c r="BB1" s="145" t="s">
        <v>426</v>
      </c>
      <c r="BE1" s="141" t="s">
        <v>28</v>
      </c>
      <c r="BF1" s="113" t="s">
        <v>29</v>
      </c>
      <c r="BG1" s="142" t="s">
        <v>390</v>
      </c>
      <c r="BH1" s="113" t="s">
        <v>391</v>
      </c>
      <c r="BI1" s="113" t="s">
        <v>392</v>
      </c>
      <c r="BK1" s="118" t="s">
        <v>393</v>
      </c>
      <c r="BL1" s="10" t="s">
        <v>394</v>
      </c>
      <c r="BM1" s="10"/>
      <c r="BN1" s="10"/>
      <c r="BO1" s="10"/>
      <c r="BP1" s="10"/>
      <c r="BQ1" s="14"/>
      <c r="BR1" s="14" t="s">
        <v>434</v>
      </c>
      <c r="BS1" s="3" t="str">
        <f>G62&amp;"＿その他"</f>
        <v>＿その他</v>
      </c>
      <c r="BT1" s="14"/>
      <c r="BU1" s="14"/>
      <c r="BW1" s="137" t="s">
        <v>406</v>
      </c>
      <c r="BX1" s="137"/>
      <c r="BY1" s="137"/>
      <c r="BZ1" s="137"/>
      <c r="CA1" s="137"/>
      <c r="CB1" s="137"/>
      <c r="CC1" s="137"/>
      <c r="CD1" s="137"/>
      <c r="CE1" s="137"/>
      <c r="CF1" s="137"/>
      <c r="CG1" s="137"/>
    </row>
    <row r="2" spans="1:85" s="3" customFormat="1" ht="35.25">
      <c r="A2" s="231" t="str">
        <f>IF(AK2="〇","","記入漏れがあります!!")</f>
        <v>記入漏れがあります!!</v>
      </c>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16" t="str">
        <f>IF(COUNTIF(AK6:AK80,"〇")=22,"〇","×")</f>
        <v>×</v>
      </c>
      <c r="AL2" s="2" t="s">
        <v>127</v>
      </c>
      <c r="AU2" s="3">
        <f>COUNTIF(AK6:AK64,"〇")</f>
        <v>1</v>
      </c>
      <c r="AZ2" s="3">
        <v>3</v>
      </c>
      <c r="BA2" s="3">
        <v>6</v>
      </c>
      <c r="BB2" s="3">
        <v>1</v>
      </c>
      <c r="BC2" s="2"/>
      <c r="BE2" s="141" t="s">
        <v>150</v>
      </c>
      <c r="BF2" s="113">
        <v>1</v>
      </c>
      <c r="BG2" s="142">
        <v>537</v>
      </c>
      <c r="BH2" s="113">
        <v>537</v>
      </c>
      <c r="BI2" s="113">
        <v>268</v>
      </c>
      <c r="BK2" s="141" t="s">
        <v>150</v>
      </c>
      <c r="BL2" s="10" t="s">
        <v>395</v>
      </c>
      <c r="BM2" s="10" t="s">
        <v>138</v>
      </c>
      <c r="BN2" s="10" t="s">
        <v>401</v>
      </c>
      <c r="BO2" s="10" t="s">
        <v>421</v>
      </c>
      <c r="BP2" s="10"/>
      <c r="BQ2" s="14"/>
      <c r="BR2" s="141" t="s">
        <v>436</v>
      </c>
      <c r="BS2" s="10" t="s">
        <v>421</v>
      </c>
      <c r="BT2" s="14"/>
      <c r="BU2" s="14"/>
      <c r="BW2" s="137" t="s">
        <v>395</v>
      </c>
      <c r="BX2" s="137" t="s">
        <v>410</v>
      </c>
      <c r="BY2" s="137" t="s">
        <v>411</v>
      </c>
      <c r="BZ2" s="137" t="s">
        <v>412</v>
      </c>
      <c r="CA2" s="137" t="s">
        <v>413</v>
      </c>
      <c r="CB2" s="137" t="s">
        <v>414</v>
      </c>
      <c r="CC2" s="137" t="s">
        <v>415</v>
      </c>
      <c r="CD2" s="137"/>
      <c r="CE2" s="137" t="s">
        <v>417</v>
      </c>
      <c r="CF2" s="137" t="s">
        <v>418</v>
      </c>
      <c r="CG2" s="137" t="s">
        <v>419</v>
      </c>
    </row>
    <row r="3" spans="1:85" ht="27.75" customHeight="1">
      <c r="A3" s="421" t="s">
        <v>505</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Z3" s="6">
        <v>4</v>
      </c>
      <c r="BA3" s="138">
        <v>7</v>
      </c>
      <c r="BB3" s="6">
        <v>2</v>
      </c>
      <c r="BC3" s="2"/>
      <c r="BD3" s="3"/>
      <c r="BE3" s="141" t="s">
        <v>151</v>
      </c>
      <c r="BF3" s="113">
        <v>2</v>
      </c>
      <c r="BG3" s="121">
        <v>684</v>
      </c>
      <c r="BH3" s="114">
        <v>684</v>
      </c>
      <c r="BI3" s="114">
        <v>342</v>
      </c>
      <c r="BK3" s="141" t="s">
        <v>151</v>
      </c>
      <c r="BL3" s="118" t="s">
        <v>395</v>
      </c>
      <c r="BM3" s="118" t="s">
        <v>138</v>
      </c>
      <c r="BN3" s="10" t="s">
        <v>401</v>
      </c>
      <c r="BO3" s="10" t="s">
        <v>421</v>
      </c>
      <c r="BP3" s="118"/>
      <c r="BQ3" s="25"/>
      <c r="BR3" s="141" t="s">
        <v>437</v>
      </c>
      <c r="BS3" s="10" t="s">
        <v>421</v>
      </c>
      <c r="BT3" s="25"/>
      <c r="BU3" s="25"/>
      <c r="BV3" s="138"/>
      <c r="BW3" s="7" t="s">
        <v>396</v>
      </c>
      <c r="BX3" s="137" t="s">
        <v>410</v>
      </c>
      <c r="BY3" s="137" t="s">
        <v>411</v>
      </c>
      <c r="BZ3" s="137" t="s">
        <v>412</v>
      </c>
      <c r="CA3" s="137" t="s">
        <v>413</v>
      </c>
      <c r="CB3" s="137" t="s">
        <v>414</v>
      </c>
      <c r="CC3" s="137" t="s">
        <v>415</v>
      </c>
      <c r="CD3" s="137" t="s">
        <v>416</v>
      </c>
      <c r="CE3" s="137" t="s">
        <v>417</v>
      </c>
      <c r="CF3" s="137" t="s">
        <v>418</v>
      </c>
      <c r="CG3" s="137" t="s">
        <v>419</v>
      </c>
    </row>
    <row r="4" spans="1:85" ht="27.75" customHeight="1">
      <c r="A4" s="422"/>
      <c r="B4" s="422"/>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BA4" s="138">
        <v>8</v>
      </c>
      <c r="BB4" s="138">
        <v>3</v>
      </c>
      <c r="BC4" s="3"/>
      <c r="BD4" s="3"/>
      <c r="BE4" s="141" t="s">
        <v>152</v>
      </c>
      <c r="BF4" s="113">
        <v>3</v>
      </c>
      <c r="BG4" s="121">
        <v>889</v>
      </c>
      <c r="BH4" s="114">
        <v>889</v>
      </c>
      <c r="BI4" s="114">
        <v>445</v>
      </c>
      <c r="BK4" s="141" t="s">
        <v>152</v>
      </c>
      <c r="BL4" s="118" t="s">
        <v>395</v>
      </c>
      <c r="BM4" s="118" t="s">
        <v>138</v>
      </c>
      <c r="BN4" s="10" t="s">
        <v>401</v>
      </c>
      <c r="BO4" s="10" t="s">
        <v>421</v>
      </c>
      <c r="BP4" s="118"/>
      <c r="BQ4" s="25"/>
      <c r="BR4" s="141" t="s">
        <v>438</v>
      </c>
      <c r="BS4" s="10" t="s">
        <v>421</v>
      </c>
      <c r="BT4" s="25"/>
      <c r="BU4" s="25"/>
      <c r="BV4" s="138"/>
      <c r="BW4" s="7" t="s">
        <v>138</v>
      </c>
      <c r="BX4" s="137" t="s">
        <v>410</v>
      </c>
      <c r="BY4" s="137" t="s">
        <v>411</v>
      </c>
      <c r="BZ4" s="137" t="s">
        <v>412</v>
      </c>
      <c r="CA4" s="137" t="s">
        <v>413</v>
      </c>
      <c r="CB4" s="137" t="s">
        <v>414</v>
      </c>
      <c r="CC4" s="137" t="s">
        <v>415</v>
      </c>
      <c r="CD4" s="137" t="s">
        <v>416</v>
      </c>
      <c r="CE4" s="137" t="s">
        <v>417</v>
      </c>
      <c r="CF4" s="137" t="s">
        <v>418</v>
      </c>
      <c r="CG4" s="137" t="s">
        <v>419</v>
      </c>
    </row>
    <row r="5" spans="1:85" ht="27.75" customHeight="1">
      <c r="A5" s="422"/>
      <c r="B5" s="422"/>
      <c r="C5" s="422"/>
      <c r="D5" s="422"/>
      <c r="E5" s="422"/>
      <c r="F5" s="422"/>
      <c r="G5" s="422"/>
      <c r="H5" s="422"/>
      <c r="I5" s="422"/>
      <c r="J5" s="422"/>
      <c r="K5" s="422"/>
      <c r="L5" s="422"/>
      <c r="M5" s="422"/>
      <c r="N5" s="422"/>
      <c r="O5" s="422"/>
      <c r="P5" s="422"/>
      <c r="Q5" s="422"/>
      <c r="R5" s="422"/>
      <c r="S5" s="422"/>
      <c r="T5" s="422"/>
      <c r="U5" s="422"/>
      <c r="V5" s="422"/>
      <c r="W5" s="422"/>
      <c r="X5" s="422"/>
      <c r="Y5" s="422"/>
      <c r="Z5" s="422"/>
      <c r="AA5" s="422"/>
      <c r="AB5" s="422"/>
      <c r="AC5" s="422"/>
      <c r="AD5" s="422"/>
      <c r="AE5" s="422"/>
      <c r="AF5" s="422"/>
      <c r="AG5" s="422"/>
      <c r="AH5" s="422"/>
      <c r="AI5" s="422"/>
      <c r="AJ5" s="422"/>
      <c r="BA5" s="138">
        <v>9</v>
      </c>
      <c r="BB5" s="139">
        <v>4</v>
      </c>
      <c r="BC5" s="3"/>
      <c r="BD5" s="3"/>
      <c r="BE5" s="141" t="s">
        <v>153</v>
      </c>
      <c r="BF5" s="113">
        <v>4</v>
      </c>
      <c r="BG5" s="121">
        <v>231</v>
      </c>
      <c r="BH5" s="114">
        <v>231</v>
      </c>
      <c r="BI5" s="114">
        <v>115</v>
      </c>
      <c r="BK5" s="141" t="s">
        <v>153</v>
      </c>
      <c r="BL5" s="118" t="s">
        <v>395</v>
      </c>
      <c r="BM5" s="118" t="s">
        <v>138</v>
      </c>
      <c r="BN5" s="10" t="s">
        <v>401</v>
      </c>
      <c r="BO5" s="10" t="s">
        <v>421</v>
      </c>
      <c r="BP5" s="118"/>
      <c r="BQ5" s="25"/>
      <c r="BR5" s="141" t="s">
        <v>439</v>
      </c>
      <c r="BS5" s="10" t="s">
        <v>421</v>
      </c>
      <c r="BT5" s="25"/>
      <c r="BU5" s="25"/>
      <c r="BV5" s="138"/>
      <c r="BW5" s="7" t="s">
        <v>397</v>
      </c>
      <c r="BX5" s="7" t="s">
        <v>416</v>
      </c>
    </row>
    <row r="6" spans="1:85" s="3" customFormat="1">
      <c r="A6" s="217"/>
      <c r="B6" s="217"/>
      <c r="C6" s="217"/>
      <c r="D6" s="217"/>
      <c r="E6" s="217"/>
      <c r="F6" s="217"/>
      <c r="G6" s="217"/>
      <c r="H6" s="217"/>
      <c r="I6" s="217"/>
      <c r="J6" s="217"/>
      <c r="K6" s="217"/>
      <c r="L6" s="217"/>
      <c r="M6" s="217"/>
      <c r="N6" s="217"/>
      <c r="O6" s="217"/>
      <c r="P6" s="217"/>
      <c r="Q6" s="217"/>
      <c r="R6" s="217"/>
      <c r="S6" s="217"/>
      <c r="T6" s="217"/>
      <c r="U6" s="218"/>
      <c r="V6" s="217"/>
      <c r="W6" s="217"/>
      <c r="X6" s="217"/>
      <c r="Y6" s="217"/>
      <c r="Z6" s="379" t="s">
        <v>0</v>
      </c>
      <c r="AA6" s="379"/>
      <c r="AB6" s="380"/>
      <c r="AC6" s="380"/>
      <c r="AD6" s="379" t="s">
        <v>3</v>
      </c>
      <c r="AE6" s="380"/>
      <c r="AF6" s="380"/>
      <c r="AG6" s="379" t="s">
        <v>2</v>
      </c>
      <c r="AH6" s="380"/>
      <c r="AI6" s="380"/>
      <c r="AJ6" s="379" t="s">
        <v>1</v>
      </c>
      <c r="AK6" s="40" t="str">
        <f>IF(COUNTA(AB6)=1,"〇","×")</f>
        <v>×</v>
      </c>
      <c r="AL6" s="9" t="s">
        <v>3</v>
      </c>
      <c r="BA6" s="138">
        <v>10</v>
      </c>
      <c r="BB6" s="138">
        <v>5</v>
      </c>
      <c r="BE6" s="141" t="s">
        <v>154</v>
      </c>
      <c r="BF6" s="113">
        <v>5</v>
      </c>
      <c r="BG6" s="142">
        <v>226</v>
      </c>
      <c r="BH6" s="113">
        <v>226</v>
      </c>
      <c r="BI6" s="113">
        <v>113</v>
      </c>
      <c r="BK6" s="141" t="s">
        <v>154</v>
      </c>
      <c r="BL6" s="10" t="s">
        <v>395</v>
      </c>
      <c r="BM6" s="10" t="s">
        <v>138</v>
      </c>
      <c r="BN6" s="10" t="s">
        <v>401</v>
      </c>
      <c r="BO6" s="10" t="s">
        <v>421</v>
      </c>
      <c r="BP6" s="10"/>
      <c r="BQ6" s="14"/>
      <c r="BR6" s="141" t="s">
        <v>440</v>
      </c>
      <c r="BS6" s="10" t="s">
        <v>421</v>
      </c>
      <c r="BT6" s="14"/>
      <c r="BU6" s="14"/>
      <c r="BV6" s="138"/>
      <c r="BW6" s="137"/>
      <c r="BX6" s="137"/>
      <c r="BY6" s="137"/>
      <c r="BZ6" s="137"/>
      <c r="CA6" s="137"/>
      <c r="CB6" s="137"/>
      <c r="CC6" s="137"/>
      <c r="CD6" s="137"/>
      <c r="CE6" s="137"/>
      <c r="CF6" s="137"/>
      <c r="CG6" s="137"/>
    </row>
    <row r="7" spans="1:85" s="3" customFormat="1">
      <c r="A7" s="217"/>
      <c r="B7" s="217"/>
      <c r="C7" s="217"/>
      <c r="D7" s="217"/>
      <c r="E7" s="217"/>
      <c r="F7" s="217"/>
      <c r="G7" s="217"/>
      <c r="H7" s="217"/>
      <c r="I7" s="217"/>
      <c r="J7" s="217"/>
      <c r="K7" s="217"/>
      <c r="L7" s="217"/>
      <c r="M7" s="217"/>
      <c r="N7" s="217"/>
      <c r="O7" s="217"/>
      <c r="P7" s="217"/>
      <c r="Q7" s="217"/>
      <c r="R7" s="217"/>
      <c r="S7" s="217"/>
      <c r="T7" s="217"/>
      <c r="U7" s="218"/>
      <c r="V7" s="217"/>
      <c r="W7" s="217"/>
      <c r="X7" s="217"/>
      <c r="Y7" s="217"/>
      <c r="Z7" s="375"/>
      <c r="AA7" s="375"/>
      <c r="AB7" s="380"/>
      <c r="AC7" s="380"/>
      <c r="AD7" s="375"/>
      <c r="AE7" s="381"/>
      <c r="AF7" s="381"/>
      <c r="AG7" s="375"/>
      <c r="AH7" s="381"/>
      <c r="AI7" s="381"/>
      <c r="AJ7" s="375"/>
      <c r="AK7" s="40" t="str">
        <f>IF(COUNTA(AE6)=1,"〇","×")</f>
        <v>×</v>
      </c>
      <c r="AL7" s="9" t="s">
        <v>111</v>
      </c>
      <c r="BA7" s="138">
        <v>11</v>
      </c>
      <c r="BB7" s="139">
        <v>6</v>
      </c>
      <c r="BE7" s="141" t="s">
        <v>155</v>
      </c>
      <c r="BF7" s="113">
        <v>6</v>
      </c>
      <c r="BG7" s="142">
        <v>564</v>
      </c>
      <c r="BH7" s="113">
        <v>564</v>
      </c>
      <c r="BI7" s="113">
        <v>282</v>
      </c>
      <c r="BK7" s="141" t="s">
        <v>155</v>
      </c>
      <c r="BL7" s="10" t="s">
        <v>395</v>
      </c>
      <c r="BM7" s="10" t="s">
        <v>138</v>
      </c>
      <c r="BN7" s="10" t="s">
        <v>401</v>
      </c>
      <c r="BO7" s="10" t="s">
        <v>421</v>
      </c>
      <c r="BP7" s="10"/>
      <c r="BQ7" s="14"/>
      <c r="BR7" s="141" t="s">
        <v>441</v>
      </c>
      <c r="BS7" s="10" t="s">
        <v>421</v>
      </c>
      <c r="BT7" s="14"/>
      <c r="BU7" s="14"/>
      <c r="BV7" s="138"/>
      <c r="BW7" s="137" t="s">
        <v>407</v>
      </c>
      <c r="BX7" s="137" t="s">
        <v>410</v>
      </c>
      <c r="BY7" s="137" t="s">
        <v>411</v>
      </c>
      <c r="BZ7" s="137" t="s">
        <v>412</v>
      </c>
      <c r="CA7" s="137" t="s">
        <v>413</v>
      </c>
      <c r="CB7" s="137" t="s">
        <v>414</v>
      </c>
      <c r="CC7" s="137" t="s">
        <v>415</v>
      </c>
      <c r="CD7" s="137" t="s">
        <v>416</v>
      </c>
      <c r="CE7" s="137" t="s">
        <v>417</v>
      </c>
      <c r="CF7" s="137" t="s">
        <v>418</v>
      </c>
      <c r="CG7" s="137" t="s">
        <v>419</v>
      </c>
    </row>
    <row r="8" spans="1:85" s="3" customFormat="1">
      <c r="A8" s="219" t="s">
        <v>4</v>
      </c>
      <c r="B8" s="217"/>
      <c r="C8" s="217"/>
      <c r="D8" s="217"/>
      <c r="E8" s="217"/>
      <c r="F8" s="220"/>
      <c r="G8" s="220"/>
      <c r="H8" s="220"/>
      <c r="I8" s="217"/>
      <c r="J8" s="217"/>
      <c r="K8" s="217"/>
      <c r="L8" s="217"/>
      <c r="M8" s="217"/>
      <c r="N8" s="217"/>
      <c r="O8" s="217"/>
      <c r="P8" s="217"/>
      <c r="Q8" s="217"/>
      <c r="R8" s="217"/>
      <c r="S8" s="217"/>
      <c r="T8" s="217"/>
      <c r="U8" s="218"/>
      <c r="V8" s="217"/>
      <c r="W8" s="217"/>
      <c r="X8" s="217"/>
      <c r="Y8" s="217"/>
      <c r="Z8" s="217"/>
      <c r="AA8" s="217"/>
      <c r="AB8" s="217"/>
      <c r="AC8" s="217"/>
      <c r="AD8" s="217"/>
      <c r="AE8" s="217"/>
      <c r="AF8" s="217"/>
      <c r="AG8" s="217"/>
      <c r="AH8" s="217"/>
      <c r="AI8" s="217"/>
      <c r="AJ8" s="217"/>
      <c r="AK8" s="40" t="str">
        <f>IF(COUNTA(AH6)=1,"〇","×")</f>
        <v>×</v>
      </c>
      <c r="AL8" s="9" t="s">
        <v>1</v>
      </c>
      <c r="BA8" s="138">
        <v>12</v>
      </c>
      <c r="BB8" s="138">
        <v>7</v>
      </c>
      <c r="BE8" s="141" t="s">
        <v>156</v>
      </c>
      <c r="BF8" s="113">
        <v>7</v>
      </c>
      <c r="BG8" s="142">
        <v>710</v>
      </c>
      <c r="BH8" s="113">
        <v>710</v>
      </c>
      <c r="BI8" s="113">
        <v>355</v>
      </c>
      <c r="BK8" s="141" t="s">
        <v>156</v>
      </c>
      <c r="BL8" s="10" t="s">
        <v>395</v>
      </c>
      <c r="BM8" s="10" t="s">
        <v>138</v>
      </c>
      <c r="BN8" s="10" t="s">
        <v>401</v>
      </c>
      <c r="BO8" s="10" t="s">
        <v>421</v>
      </c>
      <c r="BP8" s="10"/>
      <c r="BQ8" s="14"/>
      <c r="BR8" s="141" t="s">
        <v>442</v>
      </c>
      <c r="BS8" s="10" t="s">
        <v>421</v>
      </c>
      <c r="BT8" s="14"/>
      <c r="BU8" s="14"/>
      <c r="BV8" s="138"/>
      <c r="BW8" s="137"/>
      <c r="BX8" s="137"/>
      <c r="BY8" s="137"/>
      <c r="BZ8" s="137"/>
      <c r="CA8" s="137"/>
      <c r="CB8" s="137"/>
      <c r="CC8" s="137"/>
      <c r="CD8" s="137"/>
      <c r="CE8" s="137"/>
      <c r="CF8" s="137"/>
      <c r="CG8" s="137"/>
    </row>
    <row r="9" spans="1:85" s="3" customFormat="1">
      <c r="A9" s="217"/>
      <c r="B9" s="217"/>
      <c r="C9" s="217"/>
      <c r="D9" s="217"/>
      <c r="E9" s="217"/>
      <c r="F9" s="220"/>
      <c r="G9" s="220"/>
      <c r="H9" s="220"/>
      <c r="I9" s="217"/>
      <c r="J9" s="217"/>
      <c r="K9" s="217"/>
      <c r="L9" s="217"/>
      <c r="M9" s="217"/>
      <c r="N9" s="217"/>
      <c r="O9" s="217"/>
      <c r="P9" s="217"/>
      <c r="Q9" s="217"/>
      <c r="R9" s="217"/>
      <c r="S9" s="217"/>
      <c r="T9" s="217"/>
      <c r="U9" s="218"/>
      <c r="V9" s="217"/>
      <c r="W9" s="217"/>
      <c r="X9" s="217"/>
      <c r="Y9" s="217"/>
      <c r="Z9" s="217"/>
      <c r="AA9" s="217"/>
      <c r="AB9" s="217"/>
      <c r="AC9" s="217"/>
      <c r="AD9" s="217"/>
      <c r="AE9" s="217"/>
      <c r="AF9" s="217"/>
      <c r="AG9" s="217"/>
      <c r="AH9" s="217"/>
      <c r="AI9" s="217"/>
      <c r="AJ9" s="217"/>
      <c r="AK9" s="2"/>
      <c r="AL9" s="9"/>
      <c r="BA9" s="138">
        <v>1</v>
      </c>
      <c r="BB9" s="139">
        <v>8</v>
      </c>
      <c r="BE9" s="141" t="s">
        <v>157</v>
      </c>
      <c r="BF9" s="113">
        <v>8</v>
      </c>
      <c r="BG9" s="142">
        <v>1133</v>
      </c>
      <c r="BH9" s="113">
        <v>1133</v>
      </c>
      <c r="BI9" s="113">
        <v>567</v>
      </c>
      <c r="BK9" s="141" t="s">
        <v>157</v>
      </c>
      <c r="BL9" s="10" t="s">
        <v>395</v>
      </c>
      <c r="BM9" s="10" t="s">
        <v>138</v>
      </c>
      <c r="BN9" s="10" t="s">
        <v>401</v>
      </c>
      <c r="BO9" s="10" t="s">
        <v>421</v>
      </c>
      <c r="BP9" s="10"/>
      <c r="BQ9" s="14"/>
      <c r="BR9" s="141" t="s">
        <v>443</v>
      </c>
      <c r="BS9" s="10" t="s">
        <v>421</v>
      </c>
      <c r="BT9" s="14"/>
      <c r="BU9" s="14"/>
      <c r="BV9" s="138"/>
      <c r="BW9" s="137" t="s">
        <v>408</v>
      </c>
      <c r="BX9" s="137" t="s">
        <v>420</v>
      </c>
      <c r="BY9" s="137"/>
      <c r="BZ9" s="137"/>
      <c r="CA9" s="137"/>
      <c r="CB9" s="137"/>
      <c r="CC9" s="137"/>
      <c r="CD9" s="137"/>
      <c r="CE9" s="137"/>
      <c r="CF9" s="137"/>
      <c r="CG9" s="137"/>
    </row>
    <row r="10" spans="1:85" s="3" customFormat="1">
      <c r="A10" s="375" t="s">
        <v>331</v>
      </c>
      <c r="B10" s="376"/>
      <c r="C10" s="376"/>
      <c r="D10" s="376"/>
      <c r="E10" s="376"/>
      <c r="F10" s="376"/>
      <c r="G10" s="376"/>
      <c r="H10" s="376"/>
      <c r="I10" s="376"/>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6"/>
      <c r="AG10" s="376"/>
      <c r="AH10" s="376"/>
      <c r="AI10" s="376"/>
      <c r="AJ10" s="376"/>
      <c r="AK10" s="2"/>
      <c r="AL10" s="9"/>
      <c r="BA10" s="138">
        <v>2</v>
      </c>
      <c r="BB10" s="138">
        <v>9</v>
      </c>
      <c r="BE10" s="141" t="s">
        <v>177</v>
      </c>
      <c r="BF10" s="113">
        <v>9</v>
      </c>
      <c r="BG10" s="142">
        <v>537</v>
      </c>
      <c r="BH10" s="143">
        <v>537</v>
      </c>
      <c r="BI10" s="113">
        <v>268</v>
      </c>
      <c r="BK10" s="141" t="s">
        <v>177</v>
      </c>
      <c r="BL10" s="10" t="s">
        <v>395</v>
      </c>
      <c r="BM10" s="10" t="s">
        <v>138</v>
      </c>
      <c r="BN10" s="10" t="s">
        <v>401</v>
      </c>
      <c r="BO10" s="10" t="s">
        <v>421</v>
      </c>
      <c r="BP10" s="10"/>
      <c r="BQ10" s="14"/>
      <c r="BR10" s="141" t="s">
        <v>444</v>
      </c>
      <c r="BS10" s="10" t="s">
        <v>421</v>
      </c>
      <c r="BT10" s="14"/>
      <c r="BU10" s="14"/>
      <c r="BV10" s="138"/>
      <c r="BW10" s="137"/>
      <c r="BX10" s="137"/>
      <c r="BY10" s="137"/>
      <c r="BZ10" s="137"/>
      <c r="CA10" s="137"/>
      <c r="CB10" s="137"/>
      <c r="CC10" s="137"/>
      <c r="CD10" s="137"/>
      <c r="CE10" s="137"/>
      <c r="CF10" s="137"/>
      <c r="CG10" s="137"/>
    </row>
    <row r="11" spans="1:85" s="65" customFormat="1">
      <c r="A11" s="423" t="s">
        <v>506</v>
      </c>
      <c r="B11" s="423"/>
      <c r="C11" s="423"/>
      <c r="D11" s="423"/>
      <c r="E11" s="423"/>
      <c r="F11" s="423"/>
      <c r="G11" s="423"/>
      <c r="H11" s="423"/>
      <c r="I11" s="423"/>
      <c r="J11" s="423"/>
      <c r="K11" s="423"/>
      <c r="L11" s="423"/>
      <c r="M11" s="423"/>
      <c r="N11" s="423"/>
      <c r="O11" s="423"/>
      <c r="P11" s="423"/>
      <c r="Q11" s="423"/>
      <c r="R11" s="423"/>
      <c r="S11" s="423"/>
      <c r="T11" s="423"/>
      <c r="U11" s="423"/>
      <c r="V11" s="423"/>
      <c r="W11" s="423"/>
      <c r="X11" s="423"/>
      <c r="Y11" s="423"/>
      <c r="Z11" s="423"/>
      <c r="AA11" s="423"/>
      <c r="AB11" s="423"/>
      <c r="AC11" s="423"/>
      <c r="AD11" s="423"/>
      <c r="AE11" s="423"/>
      <c r="AF11" s="423"/>
      <c r="AG11" s="423"/>
      <c r="AH11" s="423"/>
      <c r="AI11" s="423"/>
      <c r="AJ11" s="423"/>
      <c r="AK11" s="2"/>
      <c r="BA11" s="138">
        <v>3</v>
      </c>
      <c r="BB11" s="139">
        <v>10</v>
      </c>
      <c r="BE11" s="141" t="s">
        <v>158</v>
      </c>
      <c r="BF11" s="113">
        <v>10</v>
      </c>
      <c r="BG11" s="142">
        <f>IF(AH62&lt;&gt;0,27*AH62,27)</f>
        <v>27</v>
      </c>
      <c r="BH11" s="113">
        <v>0</v>
      </c>
      <c r="BI11" s="113">
        <f>IF(AH$62&lt;&gt;0,13*AH$62,13)</f>
        <v>13</v>
      </c>
      <c r="BK11" s="141" t="s">
        <v>158</v>
      </c>
      <c r="BL11" s="10" t="s">
        <v>395</v>
      </c>
      <c r="BM11" s="10" t="s">
        <v>396</v>
      </c>
      <c r="BN11" s="10" t="s">
        <v>138</v>
      </c>
      <c r="BO11" s="10" t="s">
        <v>402</v>
      </c>
      <c r="BP11" s="10" t="s">
        <v>421</v>
      </c>
      <c r="BQ11" s="14"/>
      <c r="BR11" s="141" t="s">
        <v>445</v>
      </c>
      <c r="BS11" s="10" t="s">
        <v>33</v>
      </c>
      <c r="BT11" s="10" t="s">
        <v>421</v>
      </c>
      <c r="BU11" s="10" t="s">
        <v>435</v>
      </c>
      <c r="BV11" s="138"/>
      <c r="BW11" s="137" t="s">
        <v>409</v>
      </c>
      <c r="BX11" s="137" t="s">
        <v>420</v>
      </c>
      <c r="BY11" s="137"/>
      <c r="BZ11" s="137"/>
      <c r="CA11" s="137"/>
      <c r="CB11" s="137"/>
      <c r="CC11" s="137"/>
      <c r="CD11" s="137"/>
      <c r="CE11" s="137"/>
      <c r="CF11" s="137"/>
      <c r="CG11" s="137"/>
    </row>
    <row r="12" spans="1:85" s="65" customFormat="1">
      <c r="A12" s="423" t="s">
        <v>507</v>
      </c>
      <c r="B12" s="423"/>
      <c r="C12" s="423"/>
      <c r="D12" s="423"/>
      <c r="E12" s="423"/>
      <c r="F12" s="423"/>
      <c r="G12" s="423"/>
      <c r="H12" s="423"/>
      <c r="I12" s="423"/>
      <c r="J12" s="423"/>
      <c r="K12" s="423"/>
      <c r="L12" s="423"/>
      <c r="M12" s="423"/>
      <c r="N12" s="423"/>
      <c r="O12" s="423"/>
      <c r="P12" s="423"/>
      <c r="Q12" s="423"/>
      <c r="R12" s="423"/>
      <c r="S12" s="423"/>
      <c r="T12" s="423"/>
      <c r="U12" s="423"/>
      <c r="V12" s="423"/>
      <c r="W12" s="423"/>
      <c r="X12" s="423"/>
      <c r="Y12" s="423"/>
      <c r="Z12" s="423"/>
      <c r="AA12" s="423"/>
      <c r="AB12" s="423"/>
      <c r="AC12" s="423"/>
      <c r="AD12" s="423"/>
      <c r="AE12" s="423"/>
      <c r="AF12" s="423"/>
      <c r="AG12" s="423"/>
      <c r="AH12" s="423"/>
      <c r="AI12" s="423"/>
      <c r="AJ12" s="423"/>
      <c r="AK12" s="2"/>
      <c r="BA12" s="138"/>
      <c r="BB12" s="138">
        <v>11</v>
      </c>
      <c r="BE12" s="141" t="s">
        <v>159</v>
      </c>
      <c r="BF12" s="113">
        <v>11</v>
      </c>
      <c r="BG12" s="142">
        <f>IF(AH62&lt;&gt;0,27*AH62,27)</f>
        <v>27</v>
      </c>
      <c r="BH12" s="113">
        <v>0</v>
      </c>
      <c r="BI12" s="113">
        <f>IF(AH$62&lt;&gt;0,13*AH$62,13)</f>
        <v>13</v>
      </c>
      <c r="BK12" s="141" t="s">
        <v>159</v>
      </c>
      <c r="BL12" s="10" t="s">
        <v>395</v>
      </c>
      <c r="BM12" s="10" t="s">
        <v>396</v>
      </c>
      <c r="BN12" s="10" t="s">
        <v>138</v>
      </c>
      <c r="BO12" s="10" t="s">
        <v>402</v>
      </c>
      <c r="BP12" s="10" t="s">
        <v>421</v>
      </c>
      <c r="BQ12" s="14"/>
      <c r="BR12" s="141" t="s">
        <v>446</v>
      </c>
      <c r="BS12" s="10" t="s">
        <v>33</v>
      </c>
      <c r="BT12" s="10" t="s">
        <v>421</v>
      </c>
      <c r="BU12" s="10" t="s">
        <v>435</v>
      </c>
      <c r="BV12" s="138"/>
      <c r="BW12" s="137"/>
      <c r="BX12" s="137"/>
      <c r="BY12" s="137"/>
      <c r="BZ12" s="137"/>
      <c r="CA12" s="137"/>
      <c r="CB12" s="137"/>
      <c r="CC12" s="137"/>
      <c r="CD12" s="137"/>
      <c r="CE12" s="137"/>
      <c r="CF12" s="137"/>
      <c r="CG12" s="137"/>
    </row>
    <row r="13" spans="1:85" s="3" customFormat="1">
      <c r="A13" s="325" t="s">
        <v>12</v>
      </c>
      <c r="B13" s="246"/>
      <c r="C13" s="246"/>
      <c r="D13" s="246"/>
      <c r="E13" s="251"/>
      <c r="F13" s="438"/>
      <c r="G13" s="438"/>
      <c r="H13" s="438"/>
      <c r="I13" s="438"/>
      <c r="J13" s="438"/>
      <c r="K13" s="438"/>
      <c r="L13" s="438"/>
      <c r="M13" s="438"/>
      <c r="N13" s="438"/>
      <c r="O13" s="438"/>
      <c r="P13" s="438"/>
      <c r="Q13" s="438"/>
      <c r="R13" s="438"/>
      <c r="S13" s="438"/>
      <c r="T13" s="438"/>
      <c r="U13" s="438"/>
      <c r="V13" s="438"/>
      <c r="W13" s="438"/>
      <c r="X13" s="438"/>
      <c r="Y13" s="438"/>
      <c r="Z13" s="438"/>
      <c r="AA13" s="438"/>
      <c r="AB13" s="438"/>
      <c r="AC13" s="438"/>
      <c r="AD13" s="438"/>
      <c r="AE13" s="438"/>
      <c r="AF13" s="438"/>
      <c r="AG13" s="438"/>
      <c r="AH13" s="438"/>
      <c r="AI13" s="438"/>
      <c r="AJ13" s="438"/>
      <c r="AK13" s="69" t="str">
        <f>IF(COUNTA(F13)=1,"〇","×")</f>
        <v>×</v>
      </c>
      <c r="AL13" s="2" t="s">
        <v>112</v>
      </c>
      <c r="AO13" s="2" t="s">
        <v>10</v>
      </c>
      <c r="BA13" s="138"/>
      <c r="BB13" s="139">
        <v>12</v>
      </c>
      <c r="BE13" s="141" t="s">
        <v>160</v>
      </c>
      <c r="BF13" s="113">
        <v>12</v>
      </c>
      <c r="BG13" s="142">
        <v>320</v>
      </c>
      <c r="BH13" s="113">
        <v>0</v>
      </c>
      <c r="BI13" s="113">
        <v>160</v>
      </c>
      <c r="BK13" s="141" t="s">
        <v>160</v>
      </c>
      <c r="BL13" s="10" t="s">
        <v>395</v>
      </c>
      <c r="BM13" s="10" t="s">
        <v>396</v>
      </c>
      <c r="BN13" s="10" t="s">
        <v>421</v>
      </c>
      <c r="BO13" s="10"/>
      <c r="BP13" s="10"/>
      <c r="BQ13" s="14"/>
      <c r="BR13" s="141" t="s">
        <v>447</v>
      </c>
      <c r="BS13" s="10" t="s">
        <v>421</v>
      </c>
      <c r="BT13" s="14"/>
      <c r="BU13" s="14"/>
      <c r="BV13" s="138"/>
      <c r="BW13" s="137"/>
      <c r="BX13" s="137"/>
      <c r="BY13" s="137"/>
      <c r="BZ13" s="137"/>
      <c r="CA13" s="137"/>
      <c r="CB13" s="137"/>
      <c r="CC13" s="137"/>
      <c r="CD13" s="137"/>
      <c r="CE13" s="137"/>
      <c r="CF13" s="137"/>
      <c r="CG13" s="137"/>
    </row>
    <row r="14" spans="1:85" s="3" customFormat="1">
      <c r="A14" s="246"/>
      <c r="B14" s="246"/>
      <c r="C14" s="246"/>
      <c r="D14" s="246"/>
      <c r="E14" s="251"/>
      <c r="F14" s="438"/>
      <c r="G14" s="438"/>
      <c r="H14" s="438"/>
      <c r="I14" s="438"/>
      <c r="J14" s="438"/>
      <c r="K14" s="438"/>
      <c r="L14" s="438"/>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9"/>
      <c r="AL14" s="2"/>
      <c r="AO14" s="2" t="s">
        <v>5</v>
      </c>
      <c r="BB14" s="138">
        <v>13</v>
      </c>
      <c r="BE14" s="141" t="s">
        <v>161</v>
      </c>
      <c r="BF14" s="113">
        <v>13</v>
      </c>
      <c r="BG14" s="142">
        <v>339</v>
      </c>
      <c r="BH14" s="113">
        <v>0</v>
      </c>
      <c r="BI14" s="113">
        <v>169</v>
      </c>
      <c r="BK14" s="141" t="s">
        <v>161</v>
      </c>
      <c r="BL14" s="10" t="s">
        <v>395</v>
      </c>
      <c r="BM14" s="10" t="s">
        <v>396</v>
      </c>
      <c r="BN14" s="10" t="s">
        <v>421</v>
      </c>
      <c r="BO14" s="10"/>
      <c r="BP14" s="10"/>
      <c r="BQ14" s="14"/>
      <c r="BR14" s="141" t="s">
        <v>448</v>
      </c>
      <c r="BS14" s="10" t="s">
        <v>421</v>
      </c>
      <c r="BT14" s="14"/>
      <c r="BU14" s="14"/>
      <c r="BV14" s="138"/>
      <c r="BW14" s="137"/>
      <c r="BX14" s="137"/>
      <c r="BY14" s="137"/>
      <c r="BZ14" s="137"/>
      <c r="CA14" s="137"/>
      <c r="CB14" s="137"/>
      <c r="CC14" s="137"/>
      <c r="CD14" s="137"/>
      <c r="CE14" s="137"/>
      <c r="CF14" s="137"/>
      <c r="CG14" s="137"/>
    </row>
    <row r="15" spans="1:85" s="3" customFormat="1" ht="22.15" customHeight="1">
      <c r="A15" s="325" t="s">
        <v>6</v>
      </c>
      <c r="B15" s="246"/>
      <c r="C15" s="246"/>
      <c r="D15" s="246"/>
      <c r="E15" s="251"/>
      <c r="F15" s="403" t="s">
        <v>547</v>
      </c>
      <c r="G15" s="269"/>
      <c r="H15" s="392"/>
      <c r="I15" s="392"/>
      <c r="J15" s="473" t="s">
        <v>548</v>
      </c>
      <c r="K15" s="473"/>
      <c r="L15" s="269"/>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3"/>
      <c r="AK15" s="69" t="str">
        <f>IF(COUNTA(F15)=1,"〇","×")</f>
        <v>〇</v>
      </c>
      <c r="AL15" s="2" t="s">
        <v>113</v>
      </c>
      <c r="AO15" s="2" t="s">
        <v>7</v>
      </c>
      <c r="BB15" s="139">
        <v>14</v>
      </c>
      <c r="BE15" s="141" t="s">
        <v>162</v>
      </c>
      <c r="BF15" s="113">
        <v>14</v>
      </c>
      <c r="BG15" s="142">
        <v>311</v>
      </c>
      <c r="BH15" s="113">
        <v>0</v>
      </c>
      <c r="BI15" s="113">
        <v>156</v>
      </c>
      <c r="BK15" s="141" t="s">
        <v>162</v>
      </c>
      <c r="BL15" s="10" t="s">
        <v>395</v>
      </c>
      <c r="BM15" s="10" t="s">
        <v>396</v>
      </c>
      <c r="BN15" s="10" t="s">
        <v>421</v>
      </c>
      <c r="BO15" s="10"/>
      <c r="BP15" s="10"/>
      <c r="BQ15" s="14"/>
      <c r="BR15" s="141" t="s">
        <v>449</v>
      </c>
      <c r="BS15" s="10" t="s">
        <v>421</v>
      </c>
      <c r="BT15" s="14"/>
      <c r="BU15" s="14"/>
      <c r="BV15" s="138"/>
      <c r="BW15" s="137"/>
      <c r="BX15" s="137"/>
      <c r="BY15" s="137"/>
      <c r="BZ15" s="137"/>
      <c r="CA15" s="137"/>
      <c r="CB15" s="137"/>
      <c r="CC15" s="137"/>
      <c r="CD15" s="137"/>
      <c r="CE15" s="137"/>
      <c r="CF15" s="137"/>
      <c r="CG15" s="137"/>
    </row>
    <row r="16" spans="1:85" s="3" customFormat="1">
      <c r="A16" s="246"/>
      <c r="B16" s="246"/>
      <c r="C16" s="246"/>
      <c r="D16" s="246"/>
      <c r="E16" s="251"/>
      <c r="F16" s="403"/>
      <c r="G16" s="394"/>
      <c r="H16" s="395"/>
      <c r="I16" s="395"/>
      <c r="J16" s="473"/>
      <c r="K16" s="473"/>
      <c r="L16" s="394"/>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6"/>
      <c r="AK16" s="9"/>
      <c r="AL16" s="2"/>
      <c r="AO16" s="2" t="s">
        <v>8</v>
      </c>
      <c r="BB16" s="138">
        <v>15</v>
      </c>
      <c r="BE16" s="141" t="s">
        <v>163</v>
      </c>
      <c r="BF16" s="113">
        <v>15</v>
      </c>
      <c r="BG16" s="142">
        <v>137</v>
      </c>
      <c r="BH16" s="113">
        <v>0</v>
      </c>
      <c r="BI16" s="113">
        <v>68</v>
      </c>
      <c r="BK16" s="141" t="s">
        <v>163</v>
      </c>
      <c r="BL16" s="10" t="s">
        <v>395</v>
      </c>
      <c r="BM16" s="10" t="s">
        <v>396</v>
      </c>
      <c r="BN16" s="10" t="s">
        <v>421</v>
      </c>
      <c r="BO16" s="10"/>
      <c r="BP16" s="10"/>
      <c r="BQ16" s="14"/>
      <c r="BR16" s="141" t="s">
        <v>450</v>
      </c>
      <c r="BS16" s="10" t="s">
        <v>421</v>
      </c>
      <c r="BT16" s="14"/>
      <c r="BU16" s="14"/>
      <c r="BV16" s="138"/>
      <c r="BW16" s="137"/>
      <c r="BX16" s="137"/>
      <c r="BY16" s="137"/>
      <c r="BZ16" s="137"/>
      <c r="CA16" s="137"/>
      <c r="CB16" s="137"/>
      <c r="CC16" s="137"/>
      <c r="CD16" s="137"/>
      <c r="CE16" s="137"/>
      <c r="CF16" s="137"/>
      <c r="CG16" s="137"/>
    </row>
    <row r="17" spans="1:95" s="3" customFormat="1">
      <c r="A17" s="325" t="s">
        <v>9</v>
      </c>
      <c r="B17" s="246"/>
      <c r="C17" s="246"/>
      <c r="D17" s="246"/>
      <c r="E17" s="251"/>
      <c r="F17" s="397"/>
      <c r="G17" s="397"/>
      <c r="H17" s="397"/>
      <c r="I17" s="397"/>
      <c r="J17" s="397"/>
      <c r="K17" s="397"/>
      <c r="L17" s="397"/>
      <c r="M17" s="397"/>
      <c r="N17" s="397"/>
      <c r="O17" s="397"/>
      <c r="P17" s="397"/>
      <c r="Q17" s="397"/>
      <c r="R17" s="325" t="s">
        <v>357</v>
      </c>
      <c r="S17" s="325"/>
      <c r="T17" s="325"/>
      <c r="U17" s="325"/>
      <c r="V17" s="325"/>
      <c r="W17" s="397"/>
      <c r="X17" s="397"/>
      <c r="Y17" s="397"/>
      <c r="Z17" s="397"/>
      <c r="AA17" s="397"/>
      <c r="AB17" s="397"/>
      <c r="AC17" s="397"/>
      <c r="AD17" s="397"/>
      <c r="AE17" s="397"/>
      <c r="AF17" s="397"/>
      <c r="AG17" s="397"/>
      <c r="AH17" s="397"/>
      <c r="AI17" s="397"/>
      <c r="AJ17" s="397"/>
      <c r="AK17" s="69" t="str">
        <f>IF(COUNTA(F17)=1,"〇","×")</f>
        <v>×</v>
      </c>
      <c r="AL17" s="2" t="s">
        <v>114</v>
      </c>
      <c r="AO17" s="2" t="s">
        <v>22</v>
      </c>
      <c r="BB17" s="139">
        <v>16</v>
      </c>
      <c r="BE17" s="141" t="s">
        <v>164</v>
      </c>
      <c r="BF17" s="113">
        <v>16</v>
      </c>
      <c r="BG17" s="142">
        <v>508</v>
      </c>
      <c r="BH17" s="113">
        <v>0</v>
      </c>
      <c r="BI17" s="113">
        <v>254</v>
      </c>
      <c r="BK17" s="141" t="s">
        <v>164</v>
      </c>
      <c r="BL17" s="10" t="s">
        <v>395</v>
      </c>
      <c r="BM17" s="10" t="s">
        <v>396</v>
      </c>
      <c r="BN17" s="10" t="s">
        <v>421</v>
      </c>
      <c r="BO17" s="10"/>
      <c r="BP17" s="10"/>
      <c r="BQ17" s="14"/>
      <c r="BR17" s="141" t="s">
        <v>451</v>
      </c>
      <c r="BS17" s="10" t="s">
        <v>421</v>
      </c>
      <c r="BT17" s="14"/>
      <c r="BU17" s="14"/>
      <c r="BV17" s="138"/>
      <c r="BW17" s="137"/>
      <c r="BX17" s="137"/>
      <c r="BY17" s="137"/>
      <c r="BZ17" s="137"/>
      <c r="CA17" s="137"/>
      <c r="CB17" s="137"/>
      <c r="CC17" s="137"/>
      <c r="CD17" s="137"/>
      <c r="CE17" s="137"/>
      <c r="CF17" s="137"/>
      <c r="CG17" s="137"/>
    </row>
    <row r="18" spans="1:95" s="3" customFormat="1">
      <c r="A18" s="246"/>
      <c r="B18" s="246"/>
      <c r="C18" s="246"/>
      <c r="D18" s="246"/>
      <c r="E18" s="251"/>
      <c r="F18" s="397"/>
      <c r="G18" s="397"/>
      <c r="H18" s="397"/>
      <c r="I18" s="397"/>
      <c r="J18" s="397"/>
      <c r="K18" s="397"/>
      <c r="L18" s="397"/>
      <c r="M18" s="397"/>
      <c r="N18" s="397"/>
      <c r="O18" s="397"/>
      <c r="P18" s="397"/>
      <c r="Q18" s="397"/>
      <c r="R18" s="325"/>
      <c r="S18" s="325"/>
      <c r="T18" s="325"/>
      <c r="U18" s="325"/>
      <c r="V18" s="325"/>
      <c r="W18" s="397"/>
      <c r="X18" s="397"/>
      <c r="Y18" s="397"/>
      <c r="Z18" s="397"/>
      <c r="AA18" s="397"/>
      <c r="AB18" s="397"/>
      <c r="AC18" s="397"/>
      <c r="AD18" s="397"/>
      <c r="AE18" s="397"/>
      <c r="AF18" s="397"/>
      <c r="AG18" s="397"/>
      <c r="AH18" s="397"/>
      <c r="AI18" s="397"/>
      <c r="AJ18" s="397"/>
      <c r="AK18" s="69" t="str">
        <f>IF(COUNTA(W17)=1,"〇","×")</f>
        <v>×</v>
      </c>
      <c r="AL18" s="2" t="s">
        <v>115</v>
      </c>
      <c r="AO18" s="2" t="s">
        <v>21</v>
      </c>
      <c r="BB18" s="138">
        <v>17</v>
      </c>
      <c r="BE18" s="141" t="s">
        <v>165</v>
      </c>
      <c r="BF18" s="113">
        <v>17</v>
      </c>
      <c r="BG18" s="142">
        <v>204</v>
      </c>
      <c r="BH18" s="113">
        <v>0</v>
      </c>
      <c r="BI18" s="113">
        <v>102</v>
      </c>
      <c r="BK18" s="141" t="s">
        <v>165</v>
      </c>
      <c r="BL18" s="10" t="s">
        <v>395</v>
      </c>
      <c r="BM18" s="10" t="s">
        <v>396</v>
      </c>
      <c r="BN18" s="10" t="s">
        <v>421</v>
      </c>
      <c r="BO18" s="10"/>
      <c r="BP18" s="10"/>
      <c r="BQ18" s="14"/>
      <c r="BR18" s="141" t="s">
        <v>452</v>
      </c>
      <c r="BS18" s="10" t="s">
        <v>421</v>
      </c>
      <c r="BT18" s="14"/>
      <c r="BU18" s="14"/>
      <c r="BV18" s="138"/>
      <c r="BW18" s="137"/>
      <c r="BX18" s="137"/>
      <c r="BY18" s="137"/>
      <c r="BZ18" s="137"/>
      <c r="CA18" s="137"/>
      <c r="CB18" s="137"/>
      <c r="CC18" s="137"/>
      <c r="CD18" s="137"/>
      <c r="CE18" s="137"/>
      <c r="CF18" s="137"/>
      <c r="CG18" s="137"/>
    </row>
    <row r="19" spans="1:95" s="3" customFormat="1">
      <c r="A19" s="325" t="s">
        <v>372</v>
      </c>
      <c r="B19" s="325"/>
      <c r="C19" s="325"/>
      <c r="D19" s="325"/>
      <c r="E19" s="325"/>
      <c r="F19" s="269"/>
      <c r="G19" s="392"/>
      <c r="H19" s="392"/>
      <c r="I19" s="392"/>
      <c r="J19" s="392"/>
      <c r="K19" s="392"/>
      <c r="L19" s="392"/>
      <c r="M19" s="392"/>
      <c r="N19" s="392"/>
      <c r="O19" s="392"/>
      <c r="P19" s="392"/>
      <c r="Q19" s="392"/>
      <c r="R19" s="392"/>
      <c r="S19" s="392"/>
      <c r="T19" s="392"/>
      <c r="U19" s="392"/>
      <c r="V19" s="393"/>
      <c r="W19" s="31"/>
      <c r="X19" s="67"/>
      <c r="Y19" s="67"/>
      <c r="Z19" s="67"/>
      <c r="AA19" s="67"/>
      <c r="AB19" s="221"/>
      <c r="AC19" s="67"/>
      <c r="AD19" s="67"/>
      <c r="AE19" s="67"/>
      <c r="AF19" s="67"/>
      <c r="AG19" s="67"/>
      <c r="AH19" s="67"/>
      <c r="AI19" s="67"/>
      <c r="AJ19" s="67"/>
      <c r="AK19" s="69" t="str">
        <f>IF(COUNTA(F19)=1,"〇","×")</f>
        <v>×</v>
      </c>
      <c r="AL19" s="2" t="s">
        <v>116</v>
      </c>
      <c r="AO19" s="2" t="s">
        <v>20</v>
      </c>
      <c r="BB19" s="139">
        <v>18</v>
      </c>
      <c r="BE19" s="141" t="s">
        <v>166</v>
      </c>
      <c r="BF19" s="133">
        <v>18</v>
      </c>
      <c r="BG19" s="142">
        <v>148</v>
      </c>
      <c r="BH19" s="113">
        <v>0</v>
      </c>
      <c r="BI19" s="113">
        <v>74</v>
      </c>
      <c r="BK19" s="141" t="s">
        <v>166</v>
      </c>
      <c r="BL19" s="10" t="s">
        <v>395</v>
      </c>
      <c r="BM19" s="10" t="s">
        <v>396</v>
      </c>
      <c r="BN19" s="10" t="s">
        <v>421</v>
      </c>
      <c r="BO19" s="10"/>
      <c r="BP19" s="10"/>
      <c r="BQ19" s="14"/>
      <c r="BR19" s="141" t="s">
        <v>453</v>
      </c>
      <c r="BS19" s="10" t="s">
        <v>421</v>
      </c>
      <c r="BT19" s="14"/>
      <c r="BU19" s="14"/>
      <c r="BV19" s="138"/>
      <c r="BW19" s="137"/>
      <c r="BX19" s="137"/>
      <c r="BY19" s="137"/>
      <c r="BZ19" s="137"/>
      <c r="CA19" s="137"/>
      <c r="CB19" s="137"/>
      <c r="CC19" s="137"/>
      <c r="CD19" s="137"/>
      <c r="CE19" s="137"/>
      <c r="CF19" s="137"/>
      <c r="CG19" s="137"/>
    </row>
    <row r="20" spans="1:95" s="3" customFormat="1">
      <c r="A20" s="325"/>
      <c r="B20" s="325"/>
      <c r="C20" s="325"/>
      <c r="D20" s="325"/>
      <c r="E20" s="325"/>
      <c r="F20" s="394"/>
      <c r="G20" s="395"/>
      <c r="H20" s="395"/>
      <c r="I20" s="395"/>
      <c r="J20" s="395"/>
      <c r="K20" s="395"/>
      <c r="L20" s="395"/>
      <c r="M20" s="395"/>
      <c r="N20" s="395"/>
      <c r="O20" s="395"/>
      <c r="P20" s="395"/>
      <c r="Q20" s="395"/>
      <c r="R20" s="395"/>
      <c r="S20" s="395"/>
      <c r="T20" s="395"/>
      <c r="U20" s="395"/>
      <c r="V20" s="396"/>
      <c r="W20" s="67"/>
      <c r="X20" s="67"/>
      <c r="Y20" s="67"/>
      <c r="Z20" s="67"/>
      <c r="AA20" s="67"/>
      <c r="AB20" s="67"/>
      <c r="AC20" s="67"/>
      <c r="AD20" s="67"/>
      <c r="AE20" s="67"/>
      <c r="AF20" s="67"/>
      <c r="AG20" s="67"/>
      <c r="AH20" s="67"/>
      <c r="AI20" s="67"/>
      <c r="AJ20" s="67"/>
      <c r="AK20" s="9"/>
      <c r="AL20" s="2"/>
      <c r="AO20" s="2" t="s">
        <v>13</v>
      </c>
      <c r="BB20" s="138">
        <v>19</v>
      </c>
      <c r="BE20" s="141" t="s">
        <v>472</v>
      </c>
      <c r="BF20" s="133">
        <v>19</v>
      </c>
      <c r="BG20" s="142">
        <v>0</v>
      </c>
      <c r="BH20" s="133">
        <v>0</v>
      </c>
      <c r="BI20" s="133">
        <v>282</v>
      </c>
      <c r="BJ20" s="138"/>
      <c r="BK20" s="141" t="s">
        <v>472</v>
      </c>
      <c r="BL20" s="10" t="s">
        <v>421</v>
      </c>
      <c r="BM20" s="10"/>
      <c r="BN20" s="10"/>
      <c r="BO20" s="10"/>
      <c r="BP20" s="10"/>
      <c r="BQ20" s="14"/>
      <c r="BR20" s="141" t="s">
        <v>551</v>
      </c>
      <c r="BS20" s="10" t="s">
        <v>473</v>
      </c>
      <c r="BT20" s="14"/>
      <c r="BU20" s="14"/>
      <c r="BV20" s="138"/>
      <c r="BW20" s="137"/>
      <c r="BX20" s="137"/>
      <c r="BY20" s="137"/>
      <c r="BZ20" s="137"/>
      <c r="CA20" s="137"/>
      <c r="CB20" s="137"/>
      <c r="CC20" s="137"/>
      <c r="CD20" s="137"/>
      <c r="CE20" s="137"/>
      <c r="CF20" s="137"/>
      <c r="CG20" s="137"/>
    </row>
    <row r="21" spans="1:95" s="3" customFormat="1">
      <c r="A21" s="325" t="s">
        <v>373</v>
      </c>
      <c r="B21" s="325"/>
      <c r="C21" s="325"/>
      <c r="D21" s="325"/>
      <c r="E21" s="325"/>
      <c r="F21" s="473" t="s">
        <v>19</v>
      </c>
      <c r="G21" s="480"/>
      <c r="H21" s="480"/>
      <c r="I21" s="480"/>
      <c r="J21" s="397"/>
      <c r="K21" s="397"/>
      <c r="L21" s="397"/>
      <c r="M21" s="397"/>
      <c r="N21" s="397"/>
      <c r="O21" s="397"/>
      <c r="P21" s="397"/>
      <c r="Q21" s="397"/>
      <c r="R21" s="325" t="s">
        <v>358</v>
      </c>
      <c r="S21" s="325"/>
      <c r="T21" s="325"/>
      <c r="U21" s="325"/>
      <c r="V21" s="325"/>
      <c r="W21" s="397"/>
      <c r="X21" s="397"/>
      <c r="Y21" s="397"/>
      <c r="Z21" s="397"/>
      <c r="AA21" s="397"/>
      <c r="AB21" s="397"/>
      <c r="AC21" s="397"/>
      <c r="AD21" s="397"/>
      <c r="AE21" s="397"/>
      <c r="AF21" s="397"/>
      <c r="AG21" s="397"/>
      <c r="AH21" s="397"/>
      <c r="AI21" s="397"/>
      <c r="AJ21" s="397"/>
      <c r="AK21" s="69" t="str">
        <f>IF(COUNTA(J21)=1,"〇","×")</f>
        <v>×</v>
      </c>
      <c r="AL21" s="2" t="s">
        <v>117</v>
      </c>
      <c r="AO21" s="2" t="s">
        <v>18</v>
      </c>
      <c r="BB21" s="139">
        <v>20</v>
      </c>
      <c r="BE21" s="141" t="s">
        <v>167</v>
      </c>
      <c r="BF21" s="133">
        <v>20</v>
      </c>
      <c r="BG21" s="142">
        <v>33</v>
      </c>
      <c r="BH21" s="113">
        <v>0</v>
      </c>
      <c r="BI21" s="113">
        <v>16</v>
      </c>
      <c r="BK21" s="141" t="s">
        <v>167</v>
      </c>
      <c r="BL21" s="10" t="s">
        <v>395</v>
      </c>
      <c r="BM21" s="10" t="s">
        <v>396</v>
      </c>
      <c r="BN21" s="10" t="s">
        <v>421</v>
      </c>
      <c r="BO21" s="10"/>
      <c r="BP21" s="10"/>
      <c r="BQ21" s="14"/>
      <c r="BR21" s="141" t="s">
        <v>550</v>
      </c>
      <c r="BS21" s="10" t="s">
        <v>421</v>
      </c>
      <c r="BT21" s="14"/>
      <c r="BU21" s="14"/>
      <c r="BV21" s="138"/>
      <c r="BW21" s="137"/>
      <c r="BX21" s="137"/>
      <c r="BY21" s="137"/>
      <c r="BZ21" s="137"/>
      <c r="CA21" s="137"/>
      <c r="CB21" s="137"/>
      <c r="CC21" s="137"/>
      <c r="CD21" s="137"/>
      <c r="CE21" s="137"/>
      <c r="CF21" s="137"/>
      <c r="CG21" s="137"/>
    </row>
    <row r="22" spans="1:95" s="3" customFormat="1">
      <c r="A22" s="325"/>
      <c r="B22" s="325"/>
      <c r="C22" s="325"/>
      <c r="D22" s="325"/>
      <c r="E22" s="325"/>
      <c r="F22" s="480"/>
      <c r="G22" s="480"/>
      <c r="H22" s="480"/>
      <c r="I22" s="480"/>
      <c r="J22" s="397"/>
      <c r="K22" s="397"/>
      <c r="L22" s="397"/>
      <c r="M22" s="397"/>
      <c r="N22" s="397"/>
      <c r="O22" s="397"/>
      <c r="P22" s="397"/>
      <c r="Q22" s="397"/>
      <c r="R22" s="325"/>
      <c r="S22" s="325"/>
      <c r="T22" s="325"/>
      <c r="U22" s="325"/>
      <c r="V22" s="325"/>
      <c r="W22" s="397"/>
      <c r="X22" s="397"/>
      <c r="Y22" s="397"/>
      <c r="Z22" s="397"/>
      <c r="AA22" s="397"/>
      <c r="AB22" s="397"/>
      <c r="AC22" s="397"/>
      <c r="AD22" s="397"/>
      <c r="AE22" s="397"/>
      <c r="AF22" s="397"/>
      <c r="AG22" s="397"/>
      <c r="AH22" s="397"/>
      <c r="AI22" s="397"/>
      <c r="AJ22" s="397"/>
      <c r="AK22" s="9"/>
      <c r="AL22" s="2"/>
      <c r="AO22" s="2" t="s">
        <v>14</v>
      </c>
      <c r="BB22" s="138">
        <v>21</v>
      </c>
      <c r="BE22" s="141" t="s">
        <v>176</v>
      </c>
      <c r="BF22" s="133">
        <v>21</v>
      </c>
      <c r="BG22" s="142">
        <v>320</v>
      </c>
      <c r="BH22" s="113">
        <v>0</v>
      </c>
      <c r="BI22" s="113">
        <v>160</v>
      </c>
      <c r="BK22" s="141" t="s">
        <v>176</v>
      </c>
      <c r="BL22" s="10" t="s">
        <v>395</v>
      </c>
      <c r="BM22" s="10" t="s">
        <v>396</v>
      </c>
      <c r="BN22" s="10" t="s">
        <v>421</v>
      </c>
      <c r="BO22" s="10"/>
      <c r="BP22" s="10"/>
      <c r="BQ22" s="14"/>
      <c r="BR22" s="141" t="s">
        <v>454</v>
      </c>
      <c r="BS22" s="10" t="s">
        <v>421</v>
      </c>
      <c r="BT22" s="14"/>
      <c r="BU22" s="14"/>
      <c r="BV22" s="138"/>
      <c r="BW22" s="137"/>
      <c r="BX22" s="137"/>
      <c r="BY22" s="137"/>
      <c r="BZ22" s="137"/>
      <c r="CA22" s="137"/>
      <c r="CB22" s="137"/>
      <c r="CC22" s="137"/>
      <c r="CD22" s="137"/>
      <c r="CE22" s="137"/>
      <c r="CF22" s="137"/>
      <c r="CG22" s="137"/>
    </row>
    <row r="23" spans="1:95" s="3" customFormat="1">
      <c r="A23" s="25"/>
      <c r="B23" s="25"/>
      <c r="C23" s="25"/>
      <c r="D23" s="25"/>
      <c r="E23" s="25"/>
      <c r="W23" s="31"/>
      <c r="X23" s="31"/>
      <c r="Y23" s="31"/>
      <c r="Z23" s="31"/>
      <c r="AA23" s="31"/>
      <c r="AB23" s="31"/>
      <c r="AC23" s="31"/>
      <c r="AD23" s="31"/>
      <c r="AE23" s="31"/>
      <c r="AF23" s="31"/>
      <c r="AG23" s="31"/>
      <c r="AH23" s="31"/>
      <c r="AI23" s="31"/>
      <c r="AJ23" s="31"/>
      <c r="AK23" s="69" t="str">
        <f>IF(COUNTA(W21)=1,"〇","×")</f>
        <v>×</v>
      </c>
      <c r="AL23" s="2" t="s">
        <v>118</v>
      </c>
      <c r="AO23" s="2" t="s">
        <v>17</v>
      </c>
      <c r="BB23" s="139">
        <v>22</v>
      </c>
      <c r="BE23" s="141" t="s">
        <v>178</v>
      </c>
      <c r="BF23" s="133">
        <v>22</v>
      </c>
      <c r="BG23" s="142">
        <v>148</v>
      </c>
      <c r="BH23" s="113">
        <v>0</v>
      </c>
      <c r="BI23" s="113">
        <v>74</v>
      </c>
      <c r="BK23" s="141" t="s">
        <v>178</v>
      </c>
      <c r="BL23" s="10" t="s">
        <v>395</v>
      </c>
      <c r="BM23" s="10" t="s">
        <v>396</v>
      </c>
      <c r="BN23" s="10" t="s">
        <v>421</v>
      </c>
      <c r="BO23" s="10"/>
      <c r="BP23" s="10"/>
      <c r="BQ23" s="14"/>
      <c r="BR23" s="141" t="s">
        <v>455</v>
      </c>
      <c r="BS23" s="10" t="s">
        <v>421</v>
      </c>
      <c r="BT23" s="14"/>
      <c r="BU23" s="14"/>
      <c r="BV23" s="138"/>
      <c r="BW23" s="137"/>
      <c r="BX23" s="137"/>
      <c r="BY23" s="137"/>
      <c r="BZ23" s="137"/>
      <c r="CA23" s="137"/>
      <c r="CB23" s="137"/>
      <c r="CC23" s="137"/>
      <c r="CD23" s="137"/>
      <c r="CE23" s="137"/>
      <c r="CF23" s="137"/>
      <c r="CG23" s="137"/>
    </row>
    <row r="24" spans="1:95" s="3" customFormat="1">
      <c r="A24" s="2" t="s">
        <v>90</v>
      </c>
      <c r="W24" s="14"/>
      <c r="X24" s="14"/>
      <c r="Y24" s="14"/>
      <c r="Z24" s="14"/>
      <c r="AA24" s="14"/>
      <c r="AB24" s="14"/>
      <c r="AC24" s="14"/>
      <c r="AD24" s="14"/>
      <c r="AE24" s="14"/>
      <c r="AF24" s="14"/>
      <c r="AG24" s="14"/>
      <c r="AH24" s="14"/>
      <c r="AI24" s="14"/>
      <c r="AJ24" s="14"/>
      <c r="AO24" s="2" t="s">
        <v>15</v>
      </c>
      <c r="BB24" s="138">
        <v>23</v>
      </c>
      <c r="BE24" s="141" t="s">
        <v>168</v>
      </c>
      <c r="BF24" s="133">
        <v>23</v>
      </c>
      <c r="BG24" s="142">
        <v>475</v>
      </c>
      <c r="BH24" s="113">
        <v>0</v>
      </c>
      <c r="BI24" s="113">
        <v>237</v>
      </c>
      <c r="BK24" s="141" t="s">
        <v>168</v>
      </c>
      <c r="BL24" s="10" t="s">
        <v>395</v>
      </c>
      <c r="BM24" s="10" t="s">
        <v>396</v>
      </c>
      <c r="BN24" s="10" t="s">
        <v>138</v>
      </c>
      <c r="BO24" s="10" t="s">
        <v>421</v>
      </c>
      <c r="BP24" s="10"/>
      <c r="BQ24" s="14"/>
      <c r="BR24" s="141" t="s">
        <v>456</v>
      </c>
      <c r="BS24" s="10" t="s">
        <v>421</v>
      </c>
      <c r="BT24" s="14"/>
      <c r="BU24" s="14"/>
      <c r="BV24" s="138"/>
      <c r="BW24" s="137"/>
      <c r="BX24" s="137"/>
      <c r="BY24" s="137"/>
      <c r="BZ24" s="137"/>
      <c r="CA24" s="137"/>
      <c r="CB24" s="137"/>
      <c r="CC24" s="137"/>
      <c r="CD24" s="137"/>
      <c r="CE24" s="137"/>
      <c r="CF24" s="137"/>
      <c r="CG24" s="137"/>
    </row>
    <row r="25" spans="1:95" s="3" customFormat="1">
      <c r="A25" s="259" t="s">
        <v>16</v>
      </c>
      <c r="B25" s="260"/>
      <c r="C25" s="260"/>
      <c r="D25" s="260"/>
      <c r="E25" s="425" t="str">
        <f>IF(E60&lt;&gt;0,E60,"個表の事業所番号欄に入力してください。")</f>
        <v>個表の事業所番号欄に入力してください。</v>
      </c>
      <c r="F25" s="386"/>
      <c r="G25" s="386"/>
      <c r="H25" s="386"/>
      <c r="I25" s="386"/>
      <c r="J25" s="386"/>
      <c r="K25" s="386"/>
      <c r="L25" s="386"/>
      <c r="M25" s="387"/>
      <c r="N25" s="450" t="s">
        <v>23</v>
      </c>
      <c r="O25" s="450"/>
      <c r="P25" s="450"/>
      <c r="Q25" s="450"/>
      <c r="R25" s="382" t="str">
        <f>IF(R60&lt;&gt;0,R60,"個表の事業所名欄に入力してください。")</f>
        <v>個表の事業所名欄に入力してください。</v>
      </c>
      <c r="S25" s="383"/>
      <c r="T25" s="383"/>
      <c r="U25" s="383"/>
      <c r="V25" s="383"/>
      <c r="W25" s="383"/>
      <c r="X25" s="383"/>
      <c r="Y25" s="383"/>
      <c r="Z25" s="383"/>
      <c r="AA25" s="383"/>
      <c r="AB25" s="383"/>
      <c r="AC25" s="383"/>
      <c r="AD25" s="383"/>
      <c r="AE25" s="383"/>
      <c r="AF25" s="383"/>
      <c r="AG25" s="383"/>
      <c r="AH25" s="383"/>
      <c r="AI25" s="383"/>
      <c r="AJ25" s="383"/>
      <c r="AK25" s="2"/>
      <c r="BB25" s="139">
        <v>24</v>
      </c>
      <c r="BE25" s="141" t="s">
        <v>169</v>
      </c>
      <c r="BF25" s="133">
        <v>24</v>
      </c>
      <c r="BG25" s="142">
        <v>638</v>
      </c>
      <c r="BH25" s="113">
        <v>0</v>
      </c>
      <c r="BI25" s="113">
        <v>319</v>
      </c>
      <c r="BK25" s="141" t="s">
        <v>169</v>
      </c>
      <c r="BL25" s="10" t="s">
        <v>395</v>
      </c>
      <c r="BM25" s="10" t="s">
        <v>396</v>
      </c>
      <c r="BN25" s="10" t="s">
        <v>138</v>
      </c>
      <c r="BO25" s="10" t="s">
        <v>421</v>
      </c>
      <c r="BP25" s="10"/>
      <c r="BQ25" s="14"/>
      <c r="BR25" s="141" t="s">
        <v>457</v>
      </c>
      <c r="BS25" s="10" t="s">
        <v>421</v>
      </c>
      <c r="BU25" s="10"/>
      <c r="BV25" s="138"/>
      <c r="BW25" s="137"/>
      <c r="BX25" s="137"/>
      <c r="BY25" s="137"/>
      <c r="BZ25" s="137"/>
      <c r="CA25" s="137"/>
      <c r="CB25" s="137"/>
      <c r="CC25" s="137"/>
      <c r="CD25" s="137"/>
      <c r="CE25" s="137"/>
      <c r="CF25" s="137"/>
      <c r="CG25" s="137"/>
    </row>
    <row r="26" spans="1:95" s="3" customFormat="1">
      <c r="A26" s="261"/>
      <c r="B26" s="261"/>
      <c r="C26" s="261"/>
      <c r="D26" s="261"/>
      <c r="E26" s="426"/>
      <c r="F26" s="390"/>
      <c r="G26" s="390"/>
      <c r="H26" s="390"/>
      <c r="I26" s="390"/>
      <c r="J26" s="390"/>
      <c r="K26" s="390"/>
      <c r="L26" s="390"/>
      <c r="M26" s="391"/>
      <c r="N26" s="451"/>
      <c r="O26" s="451"/>
      <c r="P26" s="451"/>
      <c r="Q26" s="451"/>
      <c r="R26" s="383"/>
      <c r="S26" s="383"/>
      <c r="T26" s="383"/>
      <c r="U26" s="383"/>
      <c r="V26" s="383"/>
      <c r="W26" s="383"/>
      <c r="X26" s="383"/>
      <c r="Y26" s="383"/>
      <c r="Z26" s="383"/>
      <c r="AA26" s="383"/>
      <c r="AB26" s="383"/>
      <c r="AC26" s="383"/>
      <c r="AD26" s="383"/>
      <c r="AE26" s="383"/>
      <c r="AF26" s="383"/>
      <c r="AG26" s="383"/>
      <c r="AH26" s="383"/>
      <c r="AI26" s="383"/>
      <c r="AJ26" s="383"/>
      <c r="BB26" s="138">
        <v>25</v>
      </c>
      <c r="BE26" s="141" t="s">
        <v>170</v>
      </c>
      <c r="BF26" s="133">
        <v>25</v>
      </c>
      <c r="BG26" s="142">
        <f>IF(AH$62&lt;&gt;0,AH$62*38,38)</f>
        <v>38</v>
      </c>
      <c r="BH26" s="113">
        <v>0</v>
      </c>
      <c r="BI26" s="113">
        <f>IF(AH$62&lt;&gt;0,19*AH$62,19)</f>
        <v>19</v>
      </c>
      <c r="BK26" s="141" t="s">
        <v>170</v>
      </c>
      <c r="BL26" s="10" t="s">
        <v>395</v>
      </c>
      <c r="BM26" s="10" t="s">
        <v>396</v>
      </c>
      <c r="BN26" s="10" t="s">
        <v>397</v>
      </c>
      <c r="BO26" s="10" t="s">
        <v>402</v>
      </c>
      <c r="BP26" s="10" t="s">
        <v>421</v>
      </c>
      <c r="BQ26" s="14"/>
      <c r="BR26" s="141" t="s">
        <v>458</v>
      </c>
      <c r="BS26" s="10" t="s">
        <v>33</v>
      </c>
      <c r="BT26" s="10" t="s">
        <v>421</v>
      </c>
      <c r="BU26" s="10" t="s">
        <v>435</v>
      </c>
      <c r="BV26" s="138"/>
      <c r="BW26" s="137"/>
      <c r="BX26" s="137"/>
      <c r="BY26" s="137"/>
      <c r="BZ26" s="137"/>
      <c r="CA26" s="137"/>
      <c r="CB26" s="137"/>
      <c r="CC26" s="137"/>
      <c r="CD26" s="137"/>
      <c r="CE26" s="137"/>
      <c r="CF26" s="137"/>
      <c r="CG26" s="137"/>
    </row>
    <row r="27" spans="1:95" s="3" customFormat="1">
      <c r="A27" s="427" t="s">
        <v>34</v>
      </c>
      <c r="B27" s="309"/>
      <c r="C27" s="309"/>
      <c r="D27" s="428"/>
      <c r="E27" s="398" t="str">
        <f>E62</f>
        <v/>
      </c>
      <c r="F27" s="399"/>
      <c r="G27" s="384" t="str">
        <f>IF(G62&lt;&gt;0,G62,"個表のサービス種別欄を入力してください。")</f>
        <v>個表のサービス種別欄を入力してください。</v>
      </c>
      <c r="H27" s="385"/>
      <c r="I27" s="385"/>
      <c r="J27" s="385"/>
      <c r="K27" s="385"/>
      <c r="L27" s="385"/>
      <c r="M27" s="386"/>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7"/>
      <c r="BB27" s="139">
        <v>26</v>
      </c>
      <c r="BE27" s="141" t="s">
        <v>171</v>
      </c>
      <c r="BF27" s="133">
        <v>26</v>
      </c>
      <c r="BG27" s="142">
        <f>IF(AH62&lt;&gt;0,AH62*40,40)</f>
        <v>40</v>
      </c>
      <c r="BH27" s="113">
        <v>0</v>
      </c>
      <c r="BI27" s="113">
        <f>IF(AH$62&lt;&gt;0,20*AH$62,20)</f>
        <v>20</v>
      </c>
      <c r="BK27" s="141" t="s">
        <v>171</v>
      </c>
      <c r="BL27" s="10" t="s">
        <v>395</v>
      </c>
      <c r="BM27" s="10" t="s">
        <v>396</v>
      </c>
      <c r="BN27" s="10" t="s">
        <v>397</v>
      </c>
      <c r="BO27" s="10" t="s">
        <v>402</v>
      </c>
      <c r="BP27" s="10" t="s">
        <v>421</v>
      </c>
      <c r="BQ27" s="14"/>
      <c r="BR27" s="141" t="s">
        <v>459</v>
      </c>
      <c r="BS27" s="10" t="s">
        <v>33</v>
      </c>
      <c r="BT27" s="10" t="s">
        <v>421</v>
      </c>
      <c r="BU27" s="10" t="s">
        <v>435</v>
      </c>
      <c r="BV27" s="138"/>
      <c r="BW27" s="137"/>
      <c r="BX27" s="137"/>
      <c r="BY27" s="137"/>
      <c r="BZ27" s="137"/>
      <c r="CA27" s="137"/>
      <c r="CB27" s="137"/>
      <c r="CC27" s="137"/>
      <c r="CD27" s="137"/>
      <c r="CE27" s="137"/>
      <c r="CF27" s="137"/>
      <c r="CG27" s="137"/>
    </row>
    <row r="28" spans="1:95" s="3" customFormat="1">
      <c r="A28" s="429"/>
      <c r="B28" s="430"/>
      <c r="C28" s="430"/>
      <c r="D28" s="431"/>
      <c r="E28" s="400"/>
      <c r="F28" s="400"/>
      <c r="G28" s="388"/>
      <c r="H28" s="389"/>
      <c r="I28" s="389"/>
      <c r="J28" s="389"/>
      <c r="K28" s="389"/>
      <c r="L28" s="389"/>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1"/>
      <c r="BB28" s="138">
        <v>27</v>
      </c>
      <c r="BE28" s="141" t="s">
        <v>172</v>
      </c>
      <c r="BF28" s="133">
        <v>27</v>
      </c>
      <c r="BG28" s="142">
        <f>IF(AH$62&lt;&gt;0,AH$62*38,38)</f>
        <v>38</v>
      </c>
      <c r="BH28" s="113">
        <v>0</v>
      </c>
      <c r="BI28" s="113">
        <f>IF(AH$62&lt;&gt;0,19*AH$62,19)</f>
        <v>19</v>
      </c>
      <c r="BK28" s="141" t="s">
        <v>172</v>
      </c>
      <c r="BL28" s="10" t="s">
        <v>395</v>
      </c>
      <c r="BM28" s="10" t="s">
        <v>396</v>
      </c>
      <c r="BN28" s="10" t="s">
        <v>397</v>
      </c>
      <c r="BO28" s="10" t="s">
        <v>402</v>
      </c>
      <c r="BP28" s="10" t="s">
        <v>421</v>
      </c>
      <c r="BQ28" s="14"/>
      <c r="BR28" s="141" t="s">
        <v>460</v>
      </c>
      <c r="BS28" s="10" t="s">
        <v>33</v>
      </c>
      <c r="BT28" s="10" t="s">
        <v>421</v>
      </c>
      <c r="BU28" s="10" t="s">
        <v>435</v>
      </c>
      <c r="BV28" s="138"/>
      <c r="BW28" s="137"/>
      <c r="BX28" s="137"/>
      <c r="BY28" s="137"/>
      <c r="BZ28" s="137"/>
      <c r="CA28" s="137"/>
      <c r="CB28" s="137"/>
      <c r="CC28" s="137"/>
      <c r="CD28" s="137"/>
      <c r="CE28" s="137"/>
      <c r="CF28" s="137"/>
      <c r="CG28" s="137"/>
      <c r="CH28" s="115"/>
      <c r="CI28" s="115"/>
      <c r="CJ28" s="115"/>
      <c r="CK28" s="115"/>
      <c r="CL28" s="115"/>
      <c r="CM28" s="115"/>
      <c r="CN28" s="115"/>
      <c r="CO28" s="115"/>
      <c r="CP28" s="115"/>
      <c r="CQ28" s="115"/>
    </row>
    <row r="29" spans="1:95" s="3" customFormat="1">
      <c r="A29" s="427" t="s">
        <v>30</v>
      </c>
      <c r="B29" s="309"/>
      <c r="C29" s="309"/>
      <c r="D29" s="428"/>
      <c r="E29" s="398" t="str">
        <f>IF(E64&lt;&gt;0,E64,"")</f>
        <v/>
      </c>
      <c r="F29" s="399"/>
      <c r="G29" s="754" t="str">
        <f>IF(G64="","個表の実施事業種別 欄を入力してください。",G64)</f>
        <v>個表の実施事業種別 欄を入力してください。</v>
      </c>
      <c r="H29" s="755"/>
      <c r="I29" s="755"/>
      <c r="J29" s="755"/>
      <c r="K29" s="755"/>
      <c r="L29" s="755"/>
      <c r="M29" s="755"/>
      <c r="N29" s="755"/>
      <c r="O29" s="755"/>
      <c r="P29" s="755"/>
      <c r="Q29" s="755"/>
      <c r="R29" s="755"/>
      <c r="S29" s="755"/>
      <c r="T29" s="755"/>
      <c r="U29" s="755"/>
      <c r="V29" s="755"/>
      <c r="W29" s="755"/>
      <c r="X29" s="755"/>
      <c r="Y29" s="755"/>
      <c r="Z29" s="755"/>
      <c r="AA29" s="755"/>
      <c r="AB29" s="755"/>
      <c r="AC29" s="755"/>
      <c r="AD29" s="755"/>
      <c r="AE29" s="755"/>
      <c r="AF29" s="755"/>
      <c r="AG29" s="755"/>
      <c r="AH29" s="755"/>
      <c r="AI29" s="755"/>
      <c r="AJ29" s="756"/>
      <c r="BB29" s="139">
        <v>28</v>
      </c>
      <c r="BE29" s="141" t="s">
        <v>174</v>
      </c>
      <c r="BF29" s="133">
        <v>28</v>
      </c>
      <c r="BG29" s="142">
        <f>IF(AH62&lt;&gt;0,AH62*48,48)</f>
        <v>48</v>
      </c>
      <c r="BH29" s="113">
        <v>0</v>
      </c>
      <c r="BI29" s="113">
        <f>IF(AH$62&lt;&gt;0,24*AH$62,24)</f>
        <v>24</v>
      </c>
      <c r="BK29" s="141" t="s">
        <v>174</v>
      </c>
      <c r="BL29" s="10" t="s">
        <v>395</v>
      </c>
      <c r="BM29" s="10" t="s">
        <v>396</v>
      </c>
      <c r="BN29" s="10" t="s">
        <v>397</v>
      </c>
      <c r="BO29" s="10" t="s">
        <v>402</v>
      </c>
      <c r="BP29" s="10" t="s">
        <v>421</v>
      </c>
      <c r="BQ29" s="14"/>
      <c r="BR29" s="141" t="s">
        <v>461</v>
      </c>
      <c r="BS29" s="10" t="s">
        <v>33</v>
      </c>
      <c r="BT29" s="10" t="s">
        <v>421</v>
      </c>
      <c r="BU29" s="10" t="s">
        <v>435</v>
      </c>
      <c r="BV29" s="138"/>
      <c r="BW29" s="137"/>
      <c r="BX29" s="137"/>
      <c r="BY29" s="137"/>
      <c r="BZ29" s="137"/>
      <c r="CA29" s="137"/>
      <c r="CB29" s="137"/>
      <c r="CC29" s="137"/>
      <c r="CD29" s="137"/>
      <c r="CE29" s="137"/>
      <c r="CF29" s="137"/>
      <c r="CG29" s="137"/>
      <c r="CH29" s="115"/>
      <c r="CI29" s="115"/>
      <c r="CJ29" s="115"/>
      <c r="CK29" s="115"/>
      <c r="CL29" s="115"/>
      <c r="CM29" s="115"/>
      <c r="CN29" s="115"/>
      <c r="CO29" s="115"/>
      <c r="CP29" s="115"/>
      <c r="CQ29" s="115"/>
    </row>
    <row r="30" spans="1:95" s="3" customFormat="1" ht="22.15" customHeight="1">
      <c r="A30" s="429"/>
      <c r="B30" s="430"/>
      <c r="C30" s="430"/>
      <c r="D30" s="431"/>
      <c r="E30" s="400"/>
      <c r="F30" s="400"/>
      <c r="G30" s="757"/>
      <c r="H30" s="758"/>
      <c r="I30" s="758"/>
      <c r="J30" s="758"/>
      <c r="K30" s="758"/>
      <c r="L30" s="758"/>
      <c r="M30" s="758"/>
      <c r="N30" s="758"/>
      <c r="O30" s="758"/>
      <c r="P30" s="758"/>
      <c r="Q30" s="758"/>
      <c r="R30" s="758"/>
      <c r="S30" s="758"/>
      <c r="T30" s="758"/>
      <c r="U30" s="758"/>
      <c r="V30" s="758"/>
      <c r="W30" s="758"/>
      <c r="X30" s="758"/>
      <c r="Y30" s="758"/>
      <c r="Z30" s="758"/>
      <c r="AA30" s="758"/>
      <c r="AB30" s="758"/>
      <c r="AC30" s="758"/>
      <c r="AD30" s="758"/>
      <c r="AE30" s="758"/>
      <c r="AF30" s="758"/>
      <c r="AG30" s="758"/>
      <c r="AH30" s="758"/>
      <c r="AI30" s="758"/>
      <c r="AJ30" s="759"/>
      <c r="AK30" s="2"/>
      <c r="BB30" s="138">
        <v>29</v>
      </c>
      <c r="BE30" s="141" t="s">
        <v>173</v>
      </c>
      <c r="BF30" s="133">
        <v>29</v>
      </c>
      <c r="BG30" s="142">
        <f>IF(AH$62&lt;&gt;0,AH$62*43,43)</f>
        <v>43</v>
      </c>
      <c r="BH30" s="113">
        <v>0</v>
      </c>
      <c r="BI30" s="113">
        <f>IF(AH$62&lt;&gt;0,21*AH$62,21)</f>
        <v>21</v>
      </c>
      <c r="BK30" s="141" t="s">
        <v>173</v>
      </c>
      <c r="BL30" s="10" t="s">
        <v>395</v>
      </c>
      <c r="BM30" s="10" t="s">
        <v>396</v>
      </c>
      <c r="BN30" s="10" t="s">
        <v>397</v>
      </c>
      <c r="BO30" s="10" t="s">
        <v>402</v>
      </c>
      <c r="BP30" s="10" t="s">
        <v>421</v>
      </c>
      <c r="BQ30" s="14"/>
      <c r="BR30" s="141" t="s">
        <v>462</v>
      </c>
      <c r="BS30" s="10" t="s">
        <v>33</v>
      </c>
      <c r="BT30" s="10" t="s">
        <v>421</v>
      </c>
      <c r="BU30" s="10" t="s">
        <v>435</v>
      </c>
      <c r="BV30" s="138"/>
      <c r="BW30" s="137"/>
      <c r="BX30" s="137"/>
      <c r="BY30" s="137"/>
      <c r="BZ30" s="137"/>
      <c r="CA30" s="137"/>
      <c r="CB30" s="137"/>
      <c r="CC30" s="137"/>
      <c r="CD30" s="137"/>
      <c r="CE30" s="137"/>
      <c r="CF30" s="137"/>
      <c r="CG30" s="137"/>
      <c r="CH30" s="115"/>
      <c r="CI30" s="115"/>
      <c r="CJ30" s="115"/>
      <c r="CK30" s="115"/>
      <c r="CL30" s="115"/>
      <c r="CM30" s="115"/>
      <c r="CN30" s="115"/>
      <c r="CO30" s="115"/>
      <c r="CP30" s="115"/>
      <c r="CQ30" s="115"/>
    </row>
    <row r="31" spans="1:95" s="3" customFormat="1">
      <c r="AK31" s="2"/>
      <c r="BB31" s="139">
        <v>30</v>
      </c>
      <c r="BE31" s="141" t="s">
        <v>175</v>
      </c>
      <c r="BF31" s="133">
        <v>30</v>
      </c>
      <c r="BG31" s="142">
        <f>IF(AH$62&lt;&gt;0,AH$62*36,36)</f>
        <v>36</v>
      </c>
      <c r="BH31" s="113">
        <v>0</v>
      </c>
      <c r="BI31" s="113">
        <f>IF(AH$62&lt;&gt;0,18*AH$62,18)</f>
        <v>18</v>
      </c>
      <c r="BK31" s="141" t="s">
        <v>175</v>
      </c>
      <c r="BL31" s="10" t="s">
        <v>395</v>
      </c>
      <c r="BM31" s="10" t="s">
        <v>396</v>
      </c>
      <c r="BN31" s="10" t="s">
        <v>397</v>
      </c>
      <c r="BO31" s="10" t="s">
        <v>33</v>
      </c>
      <c r="BP31" s="10" t="s">
        <v>421</v>
      </c>
      <c r="BQ31" s="14"/>
      <c r="BR31" s="141" t="s">
        <v>463</v>
      </c>
      <c r="BS31" s="10" t="s">
        <v>33</v>
      </c>
      <c r="BT31" s="10" t="s">
        <v>421</v>
      </c>
      <c r="BU31" s="10" t="s">
        <v>435</v>
      </c>
      <c r="BV31" s="138"/>
      <c r="BW31" s="137"/>
      <c r="BX31" s="137"/>
      <c r="BY31" s="137"/>
      <c r="BZ31" s="137"/>
      <c r="CA31" s="137"/>
      <c r="CB31" s="137"/>
      <c r="CC31" s="137"/>
      <c r="CD31" s="137"/>
      <c r="CE31" s="137"/>
      <c r="CF31" s="137"/>
      <c r="CG31" s="137"/>
      <c r="CH31" s="115"/>
      <c r="CI31" s="115"/>
      <c r="CJ31" s="115"/>
      <c r="CK31" s="115"/>
      <c r="CL31" s="115"/>
      <c r="CM31" s="115"/>
      <c r="CN31" s="115"/>
      <c r="CO31" s="115"/>
      <c r="CP31" s="115"/>
      <c r="CQ31" s="115"/>
    </row>
    <row r="32" spans="1:95" s="3" customFormat="1" ht="22.15" customHeight="1">
      <c r="G32" s="439" t="s">
        <v>97</v>
      </c>
      <c r="H32" s="440"/>
      <c r="I32" s="440"/>
      <c r="J32" s="440"/>
      <c r="K32" s="440"/>
      <c r="L32" s="440"/>
      <c r="M32" s="440"/>
      <c r="N32" s="440"/>
      <c r="O32" s="440"/>
      <c r="P32" s="440"/>
      <c r="Q32" s="440"/>
      <c r="R32" s="441"/>
      <c r="S32" s="452">
        <f>SUM(AD36:AJ46)</f>
        <v>0</v>
      </c>
      <c r="T32" s="453"/>
      <c r="U32" s="453"/>
      <c r="V32" s="453"/>
      <c r="W32" s="453"/>
      <c r="X32" s="453"/>
      <c r="Y32" s="453"/>
      <c r="Z32" s="453"/>
      <c r="AA32" s="453"/>
      <c r="AB32" s="453"/>
      <c r="AC32" s="453"/>
      <c r="AD32" s="454"/>
      <c r="AK32" s="2"/>
      <c r="BB32" s="138">
        <v>31</v>
      </c>
      <c r="BE32" s="141" t="s">
        <v>403</v>
      </c>
      <c r="BF32" s="133">
        <v>31</v>
      </c>
      <c r="BG32" s="142">
        <f>IF(AH$62&lt;&gt;0,AH$62*37,37)</f>
        <v>37</v>
      </c>
      <c r="BH32" s="113">
        <v>0</v>
      </c>
      <c r="BI32" s="113">
        <f>IF(AH$62&lt;&gt;0,19*AH$62,19)</f>
        <v>19</v>
      </c>
      <c r="BK32" s="141" t="s">
        <v>403</v>
      </c>
      <c r="BL32" s="10" t="s">
        <v>395</v>
      </c>
      <c r="BM32" s="10" t="s">
        <v>396</v>
      </c>
      <c r="BN32" s="10" t="s">
        <v>397</v>
      </c>
      <c r="BO32" s="10" t="s">
        <v>402</v>
      </c>
      <c r="BP32" s="10" t="s">
        <v>421</v>
      </c>
      <c r="BQ32" s="14"/>
      <c r="BR32" s="141" t="s">
        <v>464</v>
      </c>
      <c r="BS32" s="10" t="s">
        <v>33</v>
      </c>
      <c r="BT32" s="10" t="s">
        <v>421</v>
      </c>
      <c r="BU32" s="10" t="s">
        <v>435</v>
      </c>
      <c r="BV32" s="138"/>
      <c r="BW32" s="137"/>
      <c r="BX32" s="137"/>
      <c r="BY32" s="137"/>
      <c r="BZ32" s="137"/>
      <c r="CA32" s="137"/>
      <c r="CB32" s="137"/>
      <c r="CC32" s="137"/>
      <c r="CD32" s="137"/>
      <c r="CE32" s="137"/>
      <c r="CF32" s="137"/>
      <c r="CG32" s="137"/>
      <c r="CH32" s="115"/>
      <c r="CI32" s="115"/>
      <c r="CJ32" s="115"/>
      <c r="CK32" s="115"/>
      <c r="CL32" s="115"/>
      <c r="CM32" s="115"/>
      <c r="CN32" s="115"/>
      <c r="CO32" s="115"/>
      <c r="CP32" s="115"/>
      <c r="CQ32" s="115"/>
    </row>
    <row r="33" spans="1:95" s="3" customFormat="1">
      <c r="G33" s="442"/>
      <c r="H33" s="443"/>
      <c r="I33" s="443"/>
      <c r="J33" s="443"/>
      <c r="K33" s="443"/>
      <c r="L33" s="443"/>
      <c r="M33" s="443"/>
      <c r="N33" s="443"/>
      <c r="O33" s="443"/>
      <c r="P33" s="443"/>
      <c r="Q33" s="443"/>
      <c r="R33" s="444"/>
      <c r="S33" s="455"/>
      <c r="T33" s="456"/>
      <c r="U33" s="456"/>
      <c r="V33" s="456"/>
      <c r="W33" s="456"/>
      <c r="X33" s="456"/>
      <c r="Y33" s="456"/>
      <c r="Z33" s="456"/>
      <c r="AA33" s="456"/>
      <c r="AB33" s="456"/>
      <c r="AC33" s="456"/>
      <c r="AD33" s="457"/>
      <c r="AK33" s="17"/>
      <c r="BE33" s="141" t="s">
        <v>404</v>
      </c>
      <c r="BF33" s="133">
        <v>32</v>
      </c>
      <c r="BG33" s="142">
        <f>IF(AH$62&lt;&gt;0,AH$62*35,35)</f>
        <v>35</v>
      </c>
      <c r="BH33" s="113">
        <v>0</v>
      </c>
      <c r="BI33" s="113">
        <f>IF(AH$62&lt;&gt;0,18*AH$62,18)</f>
        <v>18</v>
      </c>
      <c r="BK33" s="141" t="s">
        <v>404</v>
      </c>
      <c r="BL33" s="10" t="s">
        <v>395</v>
      </c>
      <c r="BM33" s="10" t="s">
        <v>396</v>
      </c>
      <c r="BN33" s="10" t="s">
        <v>397</v>
      </c>
      <c r="BO33" s="10" t="s">
        <v>402</v>
      </c>
      <c r="BP33" s="10" t="s">
        <v>421</v>
      </c>
      <c r="BQ33" s="14"/>
      <c r="BR33" s="141" t="s">
        <v>465</v>
      </c>
      <c r="BS33" s="10" t="s">
        <v>33</v>
      </c>
      <c r="BT33" s="10" t="s">
        <v>421</v>
      </c>
      <c r="BU33" s="10" t="s">
        <v>435</v>
      </c>
      <c r="BV33" s="138"/>
      <c r="BW33" s="137"/>
      <c r="BX33" s="137"/>
      <c r="BY33" s="137"/>
      <c r="BZ33" s="137"/>
      <c r="CA33" s="137"/>
      <c r="CB33" s="137"/>
      <c r="CC33" s="137"/>
      <c r="CD33" s="137"/>
      <c r="CE33" s="137"/>
      <c r="CF33" s="137"/>
      <c r="CG33" s="137"/>
      <c r="CH33" s="115"/>
      <c r="CI33" s="115"/>
      <c r="CJ33" s="115"/>
      <c r="CK33" s="115"/>
      <c r="CL33" s="115"/>
      <c r="CM33" s="115"/>
      <c r="CN33" s="115"/>
      <c r="CO33" s="115"/>
      <c r="CP33" s="115"/>
      <c r="CQ33" s="115"/>
    </row>
    <row r="34" spans="1:95" s="3" customFormat="1" ht="22.15" customHeight="1">
      <c r="AK34" s="17"/>
      <c r="BE34" s="141" t="s">
        <v>405</v>
      </c>
      <c r="BF34" s="133">
        <v>33</v>
      </c>
      <c r="BG34" s="142">
        <f>IF(AH$62&lt;&gt;0,AH$62*37,37)</f>
        <v>37</v>
      </c>
      <c r="BH34" s="113">
        <v>0</v>
      </c>
      <c r="BI34" s="113">
        <f>IF(AH$62&lt;&gt;0,19*AH$62,19)</f>
        <v>19</v>
      </c>
      <c r="BK34" s="141" t="s">
        <v>405</v>
      </c>
      <c r="BL34" s="10" t="s">
        <v>395</v>
      </c>
      <c r="BM34" s="10" t="s">
        <v>396</v>
      </c>
      <c r="BN34" s="10" t="s">
        <v>397</v>
      </c>
      <c r="BO34" s="10" t="s">
        <v>402</v>
      </c>
      <c r="BP34" s="10" t="s">
        <v>421</v>
      </c>
      <c r="BQ34" s="14"/>
      <c r="BR34" s="141" t="s">
        <v>466</v>
      </c>
      <c r="BS34" s="10" t="s">
        <v>33</v>
      </c>
      <c r="BT34" s="10" t="s">
        <v>421</v>
      </c>
      <c r="BU34" s="10" t="s">
        <v>435</v>
      </c>
      <c r="BV34" s="138"/>
      <c r="BW34" s="137"/>
      <c r="BX34" s="137"/>
      <c r="BY34" s="137"/>
      <c r="BZ34" s="137"/>
      <c r="CA34" s="137"/>
      <c r="CB34" s="137"/>
      <c r="CC34" s="137"/>
      <c r="CD34" s="137"/>
      <c r="CE34" s="137"/>
      <c r="CF34" s="137"/>
      <c r="CG34" s="137"/>
      <c r="CH34" s="115"/>
      <c r="CI34" s="115"/>
      <c r="CJ34" s="115"/>
      <c r="CK34" s="115"/>
      <c r="CL34" s="115"/>
      <c r="CM34" s="115"/>
      <c r="CN34" s="115"/>
      <c r="CO34" s="115"/>
      <c r="CP34" s="115"/>
      <c r="CQ34" s="115"/>
    </row>
    <row r="35" spans="1:95" s="3" customFormat="1" ht="27.75" customHeight="1">
      <c r="A35" s="2" t="s">
        <v>91</v>
      </c>
      <c r="AK35" s="2"/>
      <c r="BE35" s="141" t="s">
        <v>280</v>
      </c>
      <c r="BF35" s="133">
        <v>34</v>
      </c>
      <c r="BG35" s="142">
        <f>IF(AH$62&lt;&gt;0,AH$62*35,35)</f>
        <v>35</v>
      </c>
      <c r="BH35" s="113">
        <v>0</v>
      </c>
      <c r="BI35" s="113">
        <f>IF(AH$62&lt;&gt;0,18*AH$62,18)</f>
        <v>18</v>
      </c>
      <c r="BK35" s="141" t="s">
        <v>280</v>
      </c>
      <c r="BL35" s="10" t="s">
        <v>395</v>
      </c>
      <c r="BM35" s="10" t="s">
        <v>396</v>
      </c>
      <c r="BN35" s="10" t="s">
        <v>397</v>
      </c>
      <c r="BO35" s="10" t="s">
        <v>402</v>
      </c>
      <c r="BP35" s="10" t="s">
        <v>421</v>
      </c>
      <c r="BQ35" s="14"/>
      <c r="BR35" s="141" t="s">
        <v>467</v>
      </c>
      <c r="BS35" s="10" t="s">
        <v>33</v>
      </c>
      <c r="BT35" s="10" t="s">
        <v>421</v>
      </c>
      <c r="BU35" s="10" t="s">
        <v>435</v>
      </c>
      <c r="BV35" s="138"/>
      <c r="BW35" s="137"/>
      <c r="BX35" s="137"/>
      <c r="BY35" s="137"/>
      <c r="BZ35" s="137"/>
      <c r="CA35" s="137"/>
      <c r="CB35" s="137"/>
      <c r="CC35" s="137"/>
      <c r="CD35" s="137"/>
      <c r="CE35" s="137"/>
      <c r="CF35" s="137"/>
      <c r="CG35" s="137"/>
      <c r="CH35" s="115"/>
      <c r="CI35" s="115"/>
      <c r="CJ35" s="115"/>
      <c r="CK35" s="115"/>
      <c r="CL35" s="115"/>
      <c r="CM35" s="115"/>
      <c r="CN35" s="115"/>
      <c r="CO35" s="115"/>
      <c r="CP35" s="115"/>
      <c r="CQ35" s="115"/>
    </row>
    <row r="36" spans="1:95" s="3" customFormat="1" ht="22.15" customHeight="1">
      <c r="A36" s="458" t="s">
        <v>95</v>
      </c>
      <c r="B36" s="252"/>
      <c r="C36" s="252"/>
      <c r="D36" s="252"/>
      <c r="E36" s="252"/>
      <c r="F36" s="252"/>
      <c r="G36" s="238"/>
      <c r="H36" s="239"/>
      <c r="I36" s="410" t="s">
        <v>92</v>
      </c>
      <c r="J36" s="411"/>
      <c r="K36" s="411"/>
      <c r="L36" s="411"/>
      <c r="M36" s="411"/>
      <c r="N36" s="411"/>
      <c r="O36" s="411"/>
      <c r="P36" s="410" t="s">
        <v>96</v>
      </c>
      <c r="Q36" s="411"/>
      <c r="R36" s="411"/>
      <c r="S36" s="411"/>
      <c r="T36" s="411"/>
      <c r="U36" s="411"/>
      <c r="V36" s="411"/>
      <c r="W36" s="410" t="s">
        <v>93</v>
      </c>
      <c r="X36" s="411"/>
      <c r="Y36" s="411"/>
      <c r="Z36" s="411"/>
      <c r="AA36" s="411"/>
      <c r="AB36" s="411"/>
      <c r="AC36" s="411"/>
      <c r="AD36" s="410" t="s">
        <v>94</v>
      </c>
      <c r="AE36" s="411"/>
      <c r="AF36" s="411"/>
      <c r="AG36" s="411"/>
      <c r="AH36" s="411"/>
      <c r="AI36" s="411"/>
      <c r="AJ36" s="411"/>
      <c r="AK36" s="2"/>
      <c r="BE36" s="141" t="s">
        <v>281</v>
      </c>
      <c r="BF36" s="133">
        <v>35</v>
      </c>
      <c r="BG36" s="142">
        <f>IF(AH$62&lt;&gt;0,AH$62*37,37)</f>
        <v>37</v>
      </c>
      <c r="BH36" s="113">
        <v>0</v>
      </c>
      <c r="BI36" s="113">
        <f>IF(AH$62&lt;&gt;0,19*AH$62,19)</f>
        <v>19</v>
      </c>
      <c r="BK36" s="141" t="s">
        <v>281</v>
      </c>
      <c r="BL36" s="10" t="s">
        <v>395</v>
      </c>
      <c r="BM36" s="10" t="s">
        <v>396</v>
      </c>
      <c r="BN36" s="10" t="s">
        <v>397</v>
      </c>
      <c r="BO36" s="10" t="s">
        <v>402</v>
      </c>
      <c r="BP36" s="10" t="s">
        <v>421</v>
      </c>
      <c r="BQ36" s="14"/>
      <c r="BR36" s="141" t="s">
        <v>468</v>
      </c>
      <c r="BS36" s="10" t="s">
        <v>33</v>
      </c>
      <c r="BT36" s="10" t="s">
        <v>421</v>
      </c>
      <c r="BU36" s="10" t="s">
        <v>435</v>
      </c>
      <c r="BV36" s="138"/>
      <c r="BW36" s="137"/>
      <c r="BX36" s="137"/>
      <c r="BY36" s="137"/>
      <c r="BZ36" s="137"/>
      <c r="CA36" s="137"/>
      <c r="CB36" s="137"/>
      <c r="CC36" s="137"/>
      <c r="CD36" s="137"/>
      <c r="CE36" s="137"/>
      <c r="CF36" s="137"/>
      <c r="CG36" s="137"/>
      <c r="CH36" s="115"/>
      <c r="CI36" s="115"/>
      <c r="CJ36" s="115"/>
      <c r="CK36" s="115"/>
      <c r="CL36" s="115"/>
      <c r="CM36" s="115"/>
      <c r="CN36" s="115"/>
      <c r="CO36" s="115"/>
      <c r="CP36" s="115"/>
      <c r="CQ36" s="115"/>
    </row>
    <row r="37" spans="1:95" s="3" customFormat="1">
      <c r="A37" s="458" t="s">
        <v>361</v>
      </c>
      <c r="B37" s="476"/>
      <c r="C37" s="476"/>
      <c r="D37" s="476"/>
      <c r="E37" s="476"/>
      <c r="F37" s="476"/>
      <c r="G37" s="477"/>
      <c r="H37" s="478"/>
      <c r="I37" s="323">
        <f>C100</f>
        <v>0</v>
      </c>
      <c r="J37" s="324"/>
      <c r="K37" s="324"/>
      <c r="L37" s="324"/>
      <c r="M37" s="324"/>
      <c r="N37" s="324"/>
      <c r="O37" s="324"/>
      <c r="P37" s="412">
        <f>SUM(I37:O42)</f>
        <v>0</v>
      </c>
      <c r="Q37" s="413"/>
      <c r="R37" s="413"/>
      <c r="S37" s="413"/>
      <c r="T37" s="413"/>
      <c r="U37" s="413"/>
      <c r="V37" s="414"/>
      <c r="W37" s="412">
        <f>IF(G62&lt;&gt;0,VLOOKUP(G$62,BE:BG,3,FALSE)*1000,0)</f>
        <v>0</v>
      </c>
      <c r="X37" s="413"/>
      <c r="Y37" s="413"/>
      <c r="Z37" s="413"/>
      <c r="AA37" s="413"/>
      <c r="AB37" s="413"/>
      <c r="AC37" s="414"/>
      <c r="AD37" s="412">
        <f>ROUNDDOWN(MIN(P37,W37),-3)</f>
        <v>0</v>
      </c>
      <c r="AE37" s="413"/>
      <c r="AF37" s="413"/>
      <c r="AG37" s="413"/>
      <c r="AH37" s="413"/>
      <c r="AI37" s="413"/>
      <c r="AJ37" s="414"/>
      <c r="AK37" s="2"/>
      <c r="BE37" s="141" t="s">
        <v>282</v>
      </c>
      <c r="BF37" s="133">
        <v>36</v>
      </c>
      <c r="BG37" s="142">
        <f>IF(AH$62&lt;&gt;0,AH$62*35,35)</f>
        <v>35</v>
      </c>
      <c r="BH37" s="113">
        <v>0</v>
      </c>
      <c r="BI37" s="113">
        <f>IF(AH$62&lt;&gt;0,18*AH$62,18)</f>
        <v>18</v>
      </c>
      <c r="BK37" s="141" t="s">
        <v>282</v>
      </c>
      <c r="BL37" s="10" t="s">
        <v>395</v>
      </c>
      <c r="BM37" s="10" t="s">
        <v>396</v>
      </c>
      <c r="BN37" s="10" t="s">
        <v>397</v>
      </c>
      <c r="BO37" s="10" t="s">
        <v>402</v>
      </c>
      <c r="BP37" s="10" t="s">
        <v>421</v>
      </c>
      <c r="BQ37" s="14"/>
      <c r="BR37" s="141" t="s">
        <v>469</v>
      </c>
      <c r="BS37" s="10" t="s">
        <v>33</v>
      </c>
      <c r="BT37" s="10" t="s">
        <v>421</v>
      </c>
      <c r="BU37" s="10" t="s">
        <v>435</v>
      </c>
      <c r="BV37" s="138"/>
      <c r="BW37" s="137"/>
      <c r="BX37" s="137"/>
      <c r="BY37" s="137"/>
      <c r="BZ37" s="137"/>
      <c r="CA37" s="137"/>
      <c r="CB37" s="137"/>
      <c r="CC37" s="137"/>
      <c r="CD37" s="137"/>
      <c r="CE37" s="137"/>
      <c r="CF37" s="137"/>
      <c r="CG37" s="137"/>
      <c r="CH37" s="115"/>
      <c r="CI37" s="115"/>
      <c r="CJ37" s="115"/>
      <c r="CK37" s="115"/>
      <c r="CL37" s="115"/>
      <c r="CM37" s="115"/>
      <c r="CN37" s="115"/>
      <c r="CO37" s="115"/>
      <c r="CP37" s="115"/>
      <c r="CQ37" s="115"/>
    </row>
    <row r="38" spans="1:95" s="3" customFormat="1" ht="32.1" customHeight="1">
      <c r="A38" s="458"/>
      <c r="B38" s="476"/>
      <c r="C38" s="476"/>
      <c r="D38" s="476"/>
      <c r="E38" s="476"/>
      <c r="F38" s="476"/>
      <c r="G38" s="477"/>
      <c r="H38" s="478"/>
      <c r="I38" s="324"/>
      <c r="J38" s="324"/>
      <c r="K38" s="324"/>
      <c r="L38" s="324"/>
      <c r="M38" s="324"/>
      <c r="N38" s="324"/>
      <c r="O38" s="324"/>
      <c r="P38" s="415"/>
      <c r="Q38" s="416"/>
      <c r="R38" s="416"/>
      <c r="S38" s="416"/>
      <c r="T38" s="416"/>
      <c r="U38" s="416"/>
      <c r="V38" s="417"/>
      <c r="W38" s="415"/>
      <c r="X38" s="416"/>
      <c r="Y38" s="416"/>
      <c r="Z38" s="416"/>
      <c r="AA38" s="416"/>
      <c r="AB38" s="416"/>
      <c r="AC38" s="417"/>
      <c r="AD38" s="415"/>
      <c r="AE38" s="416"/>
      <c r="AF38" s="416"/>
      <c r="AG38" s="416"/>
      <c r="AH38" s="416"/>
      <c r="AI38" s="416"/>
      <c r="AJ38" s="417"/>
      <c r="AK38" s="2"/>
      <c r="BE38" s="141" t="s">
        <v>283</v>
      </c>
      <c r="BF38" s="133">
        <v>37</v>
      </c>
      <c r="BG38" s="142">
        <f>IF(AH$62&lt;&gt;0,AH$62*37,37)</f>
        <v>37</v>
      </c>
      <c r="BH38" s="113">
        <v>0</v>
      </c>
      <c r="BI38" s="113">
        <f>IF(AH$62&lt;&gt;0,19*AH$62,19)</f>
        <v>19</v>
      </c>
      <c r="BK38" s="141" t="s">
        <v>283</v>
      </c>
      <c r="BL38" s="10" t="s">
        <v>395</v>
      </c>
      <c r="BM38" s="10" t="s">
        <v>396</v>
      </c>
      <c r="BN38" s="10" t="s">
        <v>397</v>
      </c>
      <c r="BO38" s="10" t="s">
        <v>402</v>
      </c>
      <c r="BP38" s="10" t="s">
        <v>421</v>
      </c>
      <c r="BQ38" s="14"/>
      <c r="BR38" s="141" t="s">
        <v>470</v>
      </c>
      <c r="BS38" s="10" t="s">
        <v>33</v>
      </c>
      <c r="BT38" s="10" t="s">
        <v>421</v>
      </c>
      <c r="BU38" s="10" t="s">
        <v>435</v>
      </c>
      <c r="BV38" s="138"/>
      <c r="BW38" s="137"/>
      <c r="BX38" s="137"/>
      <c r="BY38" s="137"/>
      <c r="BZ38" s="137"/>
      <c r="CA38" s="137"/>
      <c r="CB38" s="137"/>
      <c r="CC38" s="137"/>
      <c r="CD38" s="137"/>
      <c r="CE38" s="137"/>
      <c r="CF38" s="137"/>
      <c r="CG38" s="137"/>
      <c r="CH38" s="115"/>
      <c r="CI38" s="115"/>
      <c r="CJ38" s="115"/>
      <c r="CK38" s="115"/>
      <c r="CL38" s="115"/>
      <c r="CM38" s="115"/>
      <c r="CN38" s="115"/>
      <c r="CO38" s="115"/>
      <c r="CP38" s="115"/>
      <c r="CQ38" s="115"/>
    </row>
    <row r="39" spans="1:95" s="3" customFormat="1" ht="32.1" customHeight="1">
      <c r="A39" s="458" t="s">
        <v>60</v>
      </c>
      <c r="B39" s="252"/>
      <c r="C39" s="252"/>
      <c r="D39" s="252"/>
      <c r="E39" s="252"/>
      <c r="F39" s="252"/>
      <c r="G39" s="238"/>
      <c r="H39" s="239"/>
      <c r="I39" s="323" t="str">
        <f>C125</f>
        <v>対象外</v>
      </c>
      <c r="J39" s="324"/>
      <c r="K39" s="324"/>
      <c r="L39" s="324"/>
      <c r="M39" s="324"/>
      <c r="N39" s="324"/>
      <c r="O39" s="324"/>
      <c r="P39" s="415"/>
      <c r="Q39" s="416"/>
      <c r="R39" s="416"/>
      <c r="S39" s="416"/>
      <c r="T39" s="416"/>
      <c r="U39" s="416"/>
      <c r="V39" s="417"/>
      <c r="W39" s="415"/>
      <c r="X39" s="416"/>
      <c r="Y39" s="416"/>
      <c r="Z39" s="416"/>
      <c r="AA39" s="416"/>
      <c r="AB39" s="416"/>
      <c r="AC39" s="417"/>
      <c r="AD39" s="415"/>
      <c r="AE39" s="416"/>
      <c r="AF39" s="416"/>
      <c r="AG39" s="416"/>
      <c r="AH39" s="416"/>
      <c r="AI39" s="416"/>
      <c r="AJ39" s="417"/>
      <c r="BE39" s="141" t="s">
        <v>284</v>
      </c>
      <c r="BF39" s="133">
        <v>38</v>
      </c>
      <c r="BG39" s="142">
        <f>IF(AH$62&lt;&gt;0,AH$62*35,35)</f>
        <v>35</v>
      </c>
      <c r="BH39" s="113">
        <v>0</v>
      </c>
      <c r="BI39" s="113">
        <f>IF(AH$62&lt;&gt;0,18*AH$62,18)</f>
        <v>18</v>
      </c>
      <c r="BK39" s="141" t="s">
        <v>284</v>
      </c>
      <c r="BL39" s="10" t="s">
        <v>395</v>
      </c>
      <c r="BM39" s="10" t="s">
        <v>396</v>
      </c>
      <c r="BN39" s="10" t="s">
        <v>397</v>
      </c>
      <c r="BO39" s="10" t="s">
        <v>402</v>
      </c>
      <c r="BP39" s="10" t="s">
        <v>421</v>
      </c>
      <c r="BQ39" s="14"/>
      <c r="BR39" s="141" t="s">
        <v>471</v>
      </c>
      <c r="BS39" s="10" t="s">
        <v>33</v>
      </c>
      <c r="BT39" s="138"/>
      <c r="BU39" s="138"/>
      <c r="BW39" s="137"/>
      <c r="BX39" s="137"/>
      <c r="BY39" s="137"/>
      <c r="BZ39" s="137"/>
      <c r="CA39" s="137"/>
      <c r="CB39" s="137"/>
      <c r="CC39" s="137"/>
      <c r="CD39" s="137"/>
      <c r="CE39" s="137"/>
      <c r="CF39" s="137"/>
      <c r="CG39" s="137"/>
      <c r="CH39" s="115"/>
      <c r="CI39" s="115"/>
      <c r="CJ39" s="115"/>
      <c r="CK39" s="115"/>
      <c r="CL39" s="115"/>
      <c r="CM39" s="115"/>
      <c r="CN39" s="115"/>
      <c r="CO39" s="115"/>
      <c r="CP39" s="115"/>
      <c r="CQ39" s="115"/>
    </row>
    <row r="40" spans="1:95" s="3" customFormat="1" ht="32.1" customHeight="1">
      <c r="A40" s="479"/>
      <c r="B40" s="252"/>
      <c r="C40" s="252"/>
      <c r="D40" s="252"/>
      <c r="E40" s="252"/>
      <c r="F40" s="252"/>
      <c r="G40" s="238"/>
      <c r="H40" s="239"/>
      <c r="I40" s="324"/>
      <c r="J40" s="324"/>
      <c r="K40" s="324"/>
      <c r="L40" s="324"/>
      <c r="M40" s="324"/>
      <c r="N40" s="324"/>
      <c r="O40" s="324"/>
      <c r="P40" s="415"/>
      <c r="Q40" s="416"/>
      <c r="R40" s="416"/>
      <c r="S40" s="416"/>
      <c r="T40" s="416"/>
      <c r="U40" s="416"/>
      <c r="V40" s="417"/>
      <c r="W40" s="415"/>
      <c r="X40" s="416"/>
      <c r="Y40" s="416"/>
      <c r="Z40" s="416"/>
      <c r="AA40" s="416"/>
      <c r="AB40" s="416"/>
      <c r="AC40" s="417"/>
      <c r="AD40" s="415"/>
      <c r="AE40" s="416"/>
      <c r="AF40" s="416"/>
      <c r="AG40" s="416"/>
      <c r="AH40" s="416"/>
      <c r="AI40" s="416"/>
      <c r="AJ40" s="417"/>
      <c r="BF40" s="119"/>
      <c r="BH40" s="117"/>
      <c r="BI40" s="117"/>
      <c r="BQ40" s="138"/>
      <c r="BR40" s="138"/>
      <c r="BS40" s="138"/>
      <c r="BT40" s="138"/>
      <c r="BU40" s="138"/>
      <c r="BW40" s="137"/>
      <c r="BX40" s="137"/>
      <c r="BY40" s="137"/>
      <c r="BZ40" s="137"/>
      <c r="CA40" s="137"/>
      <c r="CB40" s="137"/>
      <c r="CC40" s="137"/>
      <c r="CD40" s="137"/>
      <c r="CE40" s="137"/>
      <c r="CF40" s="137"/>
      <c r="CG40" s="137"/>
      <c r="CH40" s="115"/>
      <c r="CI40" s="115"/>
      <c r="CJ40" s="115"/>
      <c r="CK40" s="115"/>
      <c r="CL40" s="115"/>
      <c r="CM40" s="115"/>
      <c r="CN40" s="115"/>
      <c r="CO40" s="115"/>
      <c r="CP40" s="115"/>
      <c r="CQ40" s="115"/>
    </row>
    <row r="41" spans="1:95" s="3" customFormat="1" ht="32.1" customHeight="1">
      <c r="A41" s="432" t="s">
        <v>362</v>
      </c>
      <c r="B41" s="433"/>
      <c r="C41" s="433"/>
      <c r="D41" s="433"/>
      <c r="E41" s="433"/>
      <c r="F41" s="433"/>
      <c r="G41" s="433"/>
      <c r="H41" s="434"/>
      <c r="I41" s="323" t="str">
        <f>'様式３（療養者名簿） '!Y17</f>
        <v>対象外</v>
      </c>
      <c r="J41" s="324"/>
      <c r="K41" s="324"/>
      <c r="L41" s="324"/>
      <c r="M41" s="324"/>
      <c r="N41" s="324"/>
      <c r="O41" s="324"/>
      <c r="P41" s="415"/>
      <c r="Q41" s="416"/>
      <c r="R41" s="416"/>
      <c r="S41" s="416"/>
      <c r="T41" s="416"/>
      <c r="U41" s="416"/>
      <c r="V41" s="417"/>
      <c r="W41" s="415"/>
      <c r="X41" s="416"/>
      <c r="Y41" s="416"/>
      <c r="Z41" s="416"/>
      <c r="AA41" s="416"/>
      <c r="AB41" s="416"/>
      <c r="AC41" s="417"/>
      <c r="AD41" s="415"/>
      <c r="AE41" s="416"/>
      <c r="AF41" s="416"/>
      <c r="AG41" s="416"/>
      <c r="AH41" s="416"/>
      <c r="AI41" s="416"/>
      <c r="AJ41" s="417"/>
      <c r="AK41" s="2"/>
      <c r="BF41" s="119"/>
      <c r="BH41" s="117"/>
      <c r="BI41" s="117"/>
      <c r="BQ41" s="138"/>
      <c r="BR41" s="138"/>
      <c r="BS41" s="138"/>
      <c r="BT41" s="138"/>
      <c r="BU41" s="138"/>
      <c r="BW41" s="137"/>
      <c r="BX41" s="137"/>
      <c r="BY41" s="137"/>
      <c r="BZ41" s="137"/>
      <c r="CA41" s="137"/>
      <c r="CB41" s="137"/>
      <c r="CC41" s="137"/>
      <c r="CD41" s="137"/>
      <c r="CE41" s="137"/>
      <c r="CF41" s="137"/>
      <c r="CG41" s="137"/>
      <c r="CH41" s="115"/>
      <c r="CI41" s="115"/>
      <c r="CJ41" s="115"/>
      <c r="CK41" s="115"/>
      <c r="CL41" s="115"/>
      <c r="CM41" s="115"/>
      <c r="CN41" s="115"/>
      <c r="CO41" s="115"/>
      <c r="CP41" s="115"/>
      <c r="CQ41" s="115"/>
    </row>
    <row r="42" spans="1:95" s="56" customFormat="1" ht="32.1" customHeight="1">
      <c r="A42" s="435"/>
      <c r="B42" s="436"/>
      <c r="C42" s="436"/>
      <c r="D42" s="436"/>
      <c r="E42" s="436"/>
      <c r="F42" s="436"/>
      <c r="G42" s="436"/>
      <c r="H42" s="437"/>
      <c r="I42" s="324"/>
      <c r="J42" s="324"/>
      <c r="K42" s="324"/>
      <c r="L42" s="324"/>
      <c r="M42" s="324"/>
      <c r="N42" s="324"/>
      <c r="O42" s="324"/>
      <c r="P42" s="418"/>
      <c r="Q42" s="419"/>
      <c r="R42" s="419"/>
      <c r="S42" s="419"/>
      <c r="T42" s="419"/>
      <c r="U42" s="419"/>
      <c r="V42" s="420"/>
      <c r="W42" s="418"/>
      <c r="X42" s="419"/>
      <c r="Y42" s="419"/>
      <c r="Z42" s="419"/>
      <c r="AA42" s="419"/>
      <c r="AB42" s="419"/>
      <c r="AC42" s="420"/>
      <c r="AD42" s="418"/>
      <c r="AE42" s="419"/>
      <c r="AF42" s="419"/>
      <c r="AG42" s="419"/>
      <c r="AH42" s="419"/>
      <c r="AI42" s="419"/>
      <c r="AJ42" s="420"/>
      <c r="AK42" s="2"/>
      <c r="BE42" s="3"/>
      <c r="BF42" s="119"/>
      <c r="BG42" s="3"/>
      <c r="BH42" s="117"/>
      <c r="BI42" s="117"/>
      <c r="BJ42" s="3"/>
      <c r="BK42" s="3"/>
      <c r="BL42" s="3"/>
      <c r="BM42" s="3"/>
      <c r="BN42" s="3"/>
      <c r="BO42" s="3"/>
      <c r="BP42" s="3"/>
      <c r="BQ42" s="138"/>
      <c r="BR42" s="138"/>
      <c r="BS42" s="138"/>
      <c r="BT42" s="138"/>
      <c r="BU42" s="138"/>
      <c r="BW42" s="137"/>
      <c r="BX42" s="137"/>
      <c r="BY42" s="137"/>
      <c r="BZ42" s="137"/>
      <c r="CA42" s="137"/>
      <c r="CB42" s="137"/>
      <c r="CC42" s="137"/>
      <c r="CD42" s="137"/>
      <c r="CE42" s="137"/>
      <c r="CF42" s="137"/>
      <c r="CG42" s="137"/>
      <c r="CH42" s="115"/>
      <c r="CI42" s="115"/>
      <c r="CJ42" s="115"/>
      <c r="CK42" s="115"/>
      <c r="CL42" s="115"/>
      <c r="CM42" s="115"/>
      <c r="CN42" s="115"/>
      <c r="CO42" s="115"/>
      <c r="CP42" s="115"/>
      <c r="CQ42" s="115"/>
    </row>
    <row r="43" spans="1:95" s="56" customFormat="1" ht="32.1" customHeight="1">
      <c r="A43" s="458" t="s">
        <v>61</v>
      </c>
      <c r="B43" s="252"/>
      <c r="C43" s="252"/>
      <c r="D43" s="252"/>
      <c r="E43" s="252"/>
      <c r="F43" s="252"/>
      <c r="G43" s="238"/>
      <c r="H43" s="239"/>
      <c r="I43" s="323" t="str">
        <f>C154</f>
        <v>対象外</v>
      </c>
      <c r="J43" s="324"/>
      <c r="K43" s="324"/>
      <c r="L43" s="324"/>
      <c r="M43" s="324"/>
      <c r="N43" s="324"/>
      <c r="O43" s="324"/>
      <c r="P43" s="323">
        <f>IF(I43="対象外",0,I43)</f>
        <v>0</v>
      </c>
      <c r="Q43" s="324"/>
      <c r="R43" s="324"/>
      <c r="S43" s="324"/>
      <c r="T43" s="324"/>
      <c r="U43" s="324"/>
      <c r="V43" s="324"/>
      <c r="W43" s="323">
        <f>IF(G62&lt;&gt;0,VLOOKUP(G$62,BE:BH,4,FALSE)*1000,0)</f>
        <v>0</v>
      </c>
      <c r="X43" s="324"/>
      <c r="Y43" s="324"/>
      <c r="Z43" s="324"/>
      <c r="AA43" s="324"/>
      <c r="AB43" s="324"/>
      <c r="AC43" s="324"/>
      <c r="AD43" s="323">
        <f>ROUNDDOWN(MIN(P43,W43),-3)</f>
        <v>0</v>
      </c>
      <c r="AE43" s="324"/>
      <c r="AF43" s="324"/>
      <c r="AG43" s="324"/>
      <c r="AH43" s="324"/>
      <c r="AI43" s="324"/>
      <c r="AJ43" s="324"/>
      <c r="AK43" s="2"/>
      <c r="BF43" s="119"/>
      <c r="BH43" s="117"/>
      <c r="BI43" s="117"/>
      <c r="BK43" s="3"/>
      <c r="BQ43" s="138"/>
      <c r="BR43" s="138"/>
      <c r="BS43" s="138"/>
      <c r="BT43" s="138"/>
      <c r="BU43" s="138"/>
      <c r="BW43" s="137"/>
      <c r="BX43" s="137"/>
      <c r="BY43" s="137"/>
      <c r="BZ43" s="137"/>
      <c r="CA43" s="137"/>
      <c r="CB43" s="137"/>
      <c r="CC43" s="137"/>
      <c r="CD43" s="137"/>
      <c r="CE43" s="137"/>
      <c r="CF43" s="137"/>
      <c r="CG43" s="137"/>
      <c r="CH43" s="115"/>
      <c r="CI43" s="115"/>
      <c r="CJ43" s="115"/>
      <c r="CK43" s="115"/>
      <c r="CL43" s="115"/>
      <c r="CM43" s="115"/>
      <c r="CN43" s="115"/>
      <c r="CO43" s="115"/>
      <c r="CP43" s="115"/>
      <c r="CQ43" s="115"/>
    </row>
    <row r="44" spans="1:95" s="3" customFormat="1" ht="32.1" customHeight="1">
      <c r="A44" s="479"/>
      <c r="B44" s="252"/>
      <c r="C44" s="252"/>
      <c r="D44" s="252"/>
      <c r="E44" s="252"/>
      <c r="F44" s="252"/>
      <c r="G44" s="238"/>
      <c r="H44" s="239"/>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2"/>
      <c r="BE44" s="56"/>
      <c r="BF44" s="119"/>
      <c r="BG44" s="56"/>
      <c r="BH44" s="117"/>
      <c r="BI44" s="117"/>
      <c r="BJ44" s="56"/>
      <c r="BK44" s="56"/>
      <c r="BL44" s="56"/>
      <c r="BM44" s="56"/>
      <c r="BN44" s="56"/>
      <c r="BO44" s="56"/>
      <c r="BP44" s="56"/>
      <c r="BQ44" s="138"/>
      <c r="BR44" s="138"/>
      <c r="BS44" s="138"/>
      <c r="BT44" s="138"/>
      <c r="BU44" s="138"/>
      <c r="BW44" s="137"/>
      <c r="BX44" s="137"/>
      <c r="BY44" s="137"/>
      <c r="BZ44" s="137"/>
      <c r="CA44" s="137"/>
      <c r="CB44" s="137"/>
      <c r="CC44" s="137"/>
      <c r="CD44" s="137"/>
      <c r="CE44" s="137"/>
      <c r="CF44" s="137"/>
      <c r="CG44" s="137"/>
      <c r="CH44" s="115"/>
      <c r="CI44" s="115"/>
      <c r="CJ44" s="115"/>
      <c r="CK44" s="115"/>
      <c r="CL44" s="115"/>
      <c r="CM44" s="115"/>
      <c r="CN44" s="115"/>
      <c r="CO44" s="115"/>
      <c r="CP44" s="115"/>
      <c r="CQ44" s="115"/>
    </row>
    <row r="45" spans="1:95" s="3" customFormat="1" ht="32.1" customHeight="1">
      <c r="A45" s="325" t="s">
        <v>359</v>
      </c>
      <c r="B45" s="325"/>
      <c r="C45" s="325"/>
      <c r="D45" s="325"/>
      <c r="E45" s="325"/>
      <c r="F45" s="325"/>
      <c r="G45" s="325"/>
      <c r="H45" s="325"/>
      <c r="I45" s="323">
        <f>C204</f>
        <v>0</v>
      </c>
      <c r="J45" s="324"/>
      <c r="K45" s="324"/>
      <c r="L45" s="324"/>
      <c r="M45" s="324"/>
      <c r="N45" s="324"/>
      <c r="O45" s="324"/>
      <c r="P45" s="323">
        <f>IF(I45="対象外",0,I45)</f>
        <v>0</v>
      </c>
      <c r="Q45" s="324"/>
      <c r="R45" s="324"/>
      <c r="S45" s="324"/>
      <c r="T45" s="324"/>
      <c r="U45" s="324"/>
      <c r="V45" s="324"/>
      <c r="W45" s="323">
        <f>IF(G62&lt;&gt;0,VLOOKUP(G$62,BE:BI,5,FALSE)*1000,0)</f>
        <v>0</v>
      </c>
      <c r="X45" s="324"/>
      <c r="Y45" s="324"/>
      <c r="Z45" s="324"/>
      <c r="AA45" s="324"/>
      <c r="AB45" s="324"/>
      <c r="AC45" s="324"/>
      <c r="AD45" s="323">
        <f>ROUNDDOWN(MIN(P45,W45),-3)</f>
        <v>0</v>
      </c>
      <c r="AE45" s="324"/>
      <c r="AF45" s="324"/>
      <c r="AG45" s="324"/>
      <c r="AH45" s="324"/>
      <c r="AI45" s="324"/>
      <c r="AJ45" s="324"/>
      <c r="AK45" s="2"/>
      <c r="BF45" s="119"/>
      <c r="BH45" s="117"/>
      <c r="BI45" s="117"/>
      <c r="BK45" s="56"/>
      <c r="BQ45" s="138"/>
      <c r="BR45" s="138"/>
      <c r="BS45" s="138"/>
      <c r="BT45" s="138"/>
      <c r="BU45" s="138"/>
      <c r="BW45" s="137"/>
      <c r="BX45" s="137"/>
      <c r="BY45" s="137"/>
      <c r="BZ45" s="137"/>
      <c r="CA45" s="137"/>
      <c r="CB45" s="137"/>
      <c r="CC45" s="137"/>
      <c r="CD45" s="137"/>
      <c r="CE45" s="137"/>
      <c r="CF45" s="137"/>
      <c r="CG45" s="137"/>
      <c r="CH45" s="115"/>
      <c r="CI45" s="115"/>
      <c r="CJ45" s="115"/>
      <c r="CK45" s="115"/>
      <c r="CL45" s="115"/>
      <c r="CM45" s="115"/>
      <c r="CN45" s="115"/>
      <c r="CO45" s="115"/>
      <c r="CP45" s="115"/>
      <c r="CQ45" s="115"/>
    </row>
    <row r="46" spans="1:95" s="3" customFormat="1" ht="32.1" customHeight="1">
      <c r="A46" s="325"/>
      <c r="B46" s="325"/>
      <c r="C46" s="325"/>
      <c r="D46" s="325"/>
      <c r="E46" s="325"/>
      <c r="F46" s="325"/>
      <c r="G46" s="325"/>
      <c r="H46" s="325"/>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2"/>
      <c r="BF46" s="119"/>
      <c r="BH46" s="117"/>
      <c r="BI46" s="117"/>
      <c r="BQ46" s="138"/>
      <c r="BR46" s="138"/>
      <c r="BS46" s="138"/>
      <c r="BT46" s="138"/>
      <c r="BU46" s="138"/>
      <c r="BW46" s="137"/>
      <c r="BX46" s="137"/>
      <c r="BY46" s="137"/>
      <c r="BZ46" s="137"/>
      <c r="CA46" s="137"/>
      <c r="CB46" s="137"/>
      <c r="CC46" s="137"/>
      <c r="CD46" s="137"/>
      <c r="CE46" s="137"/>
      <c r="CF46" s="137"/>
      <c r="CG46" s="137"/>
      <c r="CH46" s="115"/>
      <c r="CI46" s="115"/>
      <c r="CJ46" s="115"/>
      <c r="CK46" s="115"/>
      <c r="CL46" s="115"/>
      <c r="CM46" s="115"/>
      <c r="CN46" s="115"/>
      <c r="CO46" s="115"/>
      <c r="CP46" s="115"/>
      <c r="CQ46" s="115"/>
    </row>
    <row r="47" spans="1:95" s="3" customFormat="1" ht="32.1" customHeight="1">
      <c r="A47" s="108" t="s">
        <v>363</v>
      </c>
      <c r="B47" s="333" t="s">
        <v>365</v>
      </c>
      <c r="C47" s="333"/>
      <c r="D47" s="333"/>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BF47" s="119"/>
      <c r="BH47" s="117"/>
      <c r="BI47" s="117"/>
      <c r="BQ47" s="138"/>
      <c r="BR47" s="138"/>
      <c r="BS47" s="138"/>
      <c r="BT47" s="138"/>
      <c r="BU47" s="138"/>
      <c r="BW47" s="137"/>
      <c r="BX47" s="137"/>
      <c r="BY47" s="137"/>
      <c r="BZ47" s="137"/>
      <c r="CA47" s="137"/>
      <c r="CB47" s="137"/>
      <c r="CC47" s="137"/>
      <c r="CD47" s="137"/>
      <c r="CE47" s="137"/>
      <c r="CF47" s="137"/>
      <c r="CG47" s="137"/>
    </row>
    <row r="48" spans="1:95" s="3" customFormat="1">
      <c r="A48" s="3" t="s">
        <v>364</v>
      </c>
      <c r="B48" s="334" t="s">
        <v>366</v>
      </c>
      <c r="C48" s="334"/>
      <c r="D48" s="334"/>
      <c r="E48" s="334"/>
      <c r="F48" s="334"/>
      <c r="G48" s="334"/>
      <c r="H48" s="334"/>
      <c r="I48" s="334"/>
      <c r="J48" s="334"/>
      <c r="K48" s="334"/>
      <c r="L48" s="334"/>
      <c r="M48" s="334"/>
      <c r="N48" s="334"/>
      <c r="O48" s="334"/>
      <c r="P48" s="334"/>
      <c r="Q48" s="334"/>
      <c r="R48" s="334"/>
      <c r="S48" s="334"/>
      <c r="T48" s="334"/>
      <c r="U48" s="334"/>
      <c r="V48" s="334"/>
      <c r="W48" s="334"/>
      <c r="X48" s="334"/>
      <c r="Y48" s="334"/>
      <c r="Z48" s="334"/>
      <c r="AA48" s="334"/>
      <c r="AB48" s="334"/>
      <c r="AC48" s="334"/>
      <c r="AD48" s="334"/>
      <c r="AE48" s="334"/>
      <c r="AF48" s="334"/>
      <c r="AG48" s="334"/>
      <c r="AH48" s="334"/>
      <c r="AI48" s="334"/>
      <c r="AJ48" s="334"/>
      <c r="BF48" s="119"/>
      <c r="BH48" s="117"/>
      <c r="BI48" s="117"/>
      <c r="BQ48" s="138"/>
      <c r="BR48" s="138"/>
      <c r="BS48" s="138"/>
      <c r="BT48" s="138"/>
      <c r="BU48" s="138"/>
      <c r="BW48" s="377" t="s">
        <v>24</v>
      </c>
      <c r="BX48" s="378"/>
      <c r="BY48" s="377" t="s">
        <v>25</v>
      </c>
      <c r="BZ48" s="378"/>
      <c r="CA48" s="377" t="s">
        <v>26</v>
      </c>
      <c r="CB48" s="378"/>
      <c r="CC48" s="377" t="s">
        <v>27</v>
      </c>
      <c r="CD48" s="378"/>
      <c r="CE48" s="377" t="s">
        <v>33</v>
      </c>
      <c r="CF48" s="378"/>
      <c r="CG48" s="137"/>
      <c r="CH48" s="5"/>
      <c r="CI48" s="10" t="s">
        <v>196</v>
      </c>
      <c r="CJ48" s="11">
        <f>BX49</f>
        <v>537</v>
      </c>
      <c r="CL48" s="10" t="s">
        <v>28</v>
      </c>
      <c r="CM48" s="10" t="s">
        <v>29</v>
      </c>
      <c r="CO48" s="10">
        <v>27</v>
      </c>
    </row>
    <row r="49" spans="1:95" s="3" customFormat="1">
      <c r="A49" s="447" t="s">
        <v>106</v>
      </c>
      <c r="B49" s="328" t="s">
        <v>98</v>
      </c>
      <c r="C49" s="329"/>
      <c r="D49" s="329"/>
      <c r="E49" s="329"/>
      <c r="F49" s="330"/>
      <c r="G49" s="122"/>
      <c r="H49" s="123"/>
      <c r="I49" s="123"/>
      <c r="J49" s="124"/>
      <c r="K49" s="407"/>
      <c r="L49" s="408"/>
      <c r="M49" s="408"/>
      <c r="N49" s="408"/>
      <c r="O49" s="408"/>
      <c r="P49" s="408"/>
      <c r="Q49" s="408"/>
      <c r="R49" s="408"/>
      <c r="S49" s="408"/>
      <c r="T49" s="408"/>
      <c r="U49" s="408"/>
      <c r="V49" s="408"/>
      <c r="W49" s="408"/>
      <c r="X49" s="408"/>
      <c r="Y49" s="408"/>
      <c r="Z49" s="408"/>
      <c r="AA49" s="408"/>
      <c r="AB49" s="408"/>
      <c r="AC49" s="408"/>
      <c r="AD49" s="408"/>
      <c r="AE49" s="408"/>
      <c r="AF49" s="408"/>
      <c r="AG49" s="408"/>
      <c r="AH49" s="408"/>
      <c r="AI49" s="408"/>
      <c r="AJ49" s="409"/>
      <c r="AK49" s="69" t="str">
        <f>IF(COUNTA(G49:J49)=4,"〇","×")</f>
        <v>×</v>
      </c>
      <c r="AL49" s="2" t="s">
        <v>119</v>
      </c>
      <c r="BF49" s="119"/>
      <c r="BH49" s="117"/>
      <c r="BI49" s="117"/>
      <c r="BQ49" s="138"/>
      <c r="BR49" s="138"/>
      <c r="BS49" s="138"/>
      <c r="BT49" s="138"/>
      <c r="BU49" s="138"/>
      <c r="BW49" s="54" t="s">
        <v>196</v>
      </c>
      <c r="BX49" s="12">
        <v>537</v>
      </c>
      <c r="BY49" s="54" t="s">
        <v>225</v>
      </c>
      <c r="BZ49" s="12" t="str">
        <f>IF(BY49="","",BX49)</f>
        <v/>
      </c>
      <c r="CA49" s="54" t="s">
        <v>246</v>
      </c>
      <c r="CB49" s="12">
        <f>IF(CA49="","",BX49)</f>
        <v>537</v>
      </c>
      <c r="CC49" s="54" t="s">
        <v>225</v>
      </c>
      <c r="CD49" s="12" t="str">
        <f>IF(CC49="","",$BX49)</f>
        <v/>
      </c>
      <c r="CE49" s="54" t="s">
        <v>268</v>
      </c>
      <c r="CF49" s="12">
        <f>IF(CE49="","",$BX49)</f>
        <v>537</v>
      </c>
      <c r="CG49" s="137"/>
      <c r="CH49" s="5"/>
      <c r="CI49" s="10" t="s">
        <v>197</v>
      </c>
      <c r="CJ49" s="11">
        <f t="shared" ref="CJ49:CQ84" si="0">BX50</f>
        <v>684</v>
      </c>
      <c r="CL49" s="10" t="s">
        <v>150</v>
      </c>
      <c r="CM49" s="10">
        <v>1</v>
      </c>
      <c r="CO49" s="55">
        <v>38</v>
      </c>
    </row>
    <row r="50" spans="1:95" s="3" customFormat="1">
      <c r="A50" s="448"/>
      <c r="B50" s="331" t="s">
        <v>99</v>
      </c>
      <c r="C50" s="332"/>
      <c r="D50" s="332"/>
      <c r="E50" s="332"/>
      <c r="F50" s="332"/>
      <c r="G50" s="122"/>
      <c r="H50" s="123"/>
      <c r="I50" s="124"/>
      <c r="J50" s="407"/>
      <c r="K50" s="408"/>
      <c r="L50" s="408"/>
      <c r="M50" s="408"/>
      <c r="N50" s="408"/>
      <c r="O50" s="408"/>
      <c r="P50" s="408"/>
      <c r="Q50" s="408"/>
      <c r="R50" s="408"/>
      <c r="S50" s="408"/>
      <c r="T50" s="408"/>
      <c r="U50" s="408"/>
      <c r="V50" s="408"/>
      <c r="W50" s="408"/>
      <c r="X50" s="408"/>
      <c r="Y50" s="408"/>
      <c r="Z50" s="408"/>
      <c r="AA50" s="408"/>
      <c r="AB50" s="408"/>
      <c r="AC50" s="408"/>
      <c r="AD50" s="408"/>
      <c r="AE50" s="408"/>
      <c r="AF50" s="408"/>
      <c r="AG50" s="408"/>
      <c r="AH50" s="408"/>
      <c r="AI50" s="408"/>
      <c r="AJ50" s="409"/>
      <c r="AK50" s="69" t="str">
        <f>IF(COUNTA(G50:I50)=3,"〇","×")</f>
        <v>×</v>
      </c>
      <c r="AL50" s="2" t="s">
        <v>120</v>
      </c>
      <c r="BF50" s="119"/>
      <c r="BH50" s="117"/>
      <c r="BI50" s="117"/>
      <c r="BQ50" s="138"/>
      <c r="BR50" s="138"/>
      <c r="BS50" s="138"/>
      <c r="BT50" s="138"/>
      <c r="BU50" s="138"/>
      <c r="BW50" s="54" t="s">
        <v>197</v>
      </c>
      <c r="BX50" s="12">
        <v>684</v>
      </c>
      <c r="BY50" s="54" t="s">
        <v>225</v>
      </c>
      <c r="BZ50" s="12" t="str">
        <f t="shared" ref="BZ50:CG85" si="1">IF(BY50="","",BX50)</f>
        <v/>
      </c>
      <c r="CA50" s="54" t="s">
        <v>247</v>
      </c>
      <c r="CB50" s="12">
        <f t="shared" ref="CB50:CI85" si="2">IF(CA50="","",BX50)</f>
        <v>684</v>
      </c>
      <c r="CC50" s="54" t="s">
        <v>225</v>
      </c>
      <c r="CD50" s="12" t="str">
        <f t="shared" ref="CD50:CK85" si="3">IF(CC50="","",BX50)</f>
        <v/>
      </c>
      <c r="CE50" s="54" t="s">
        <v>269</v>
      </c>
      <c r="CF50" s="12">
        <f t="shared" ref="CF50:CF70" si="4">IF(CE50="","",$BX50)</f>
        <v>684</v>
      </c>
      <c r="CG50" s="137"/>
      <c r="CH50" s="5"/>
      <c r="CI50" s="10" t="s">
        <v>198</v>
      </c>
      <c r="CJ50" s="11">
        <f t="shared" si="0"/>
        <v>889</v>
      </c>
      <c r="CL50" s="10" t="s">
        <v>151</v>
      </c>
      <c r="CM50" s="10">
        <v>2</v>
      </c>
      <c r="CO50" s="55">
        <v>40</v>
      </c>
    </row>
    <row r="51" spans="1:95" s="3" customFormat="1">
      <c r="A51" s="448"/>
      <c r="B51" s="445" t="s">
        <v>100</v>
      </c>
      <c r="C51" s="446"/>
      <c r="D51" s="446"/>
      <c r="E51" s="446"/>
      <c r="F51" s="462"/>
      <c r="G51" s="449"/>
      <c r="H51" s="449"/>
      <c r="I51" s="449"/>
      <c r="J51" s="449"/>
      <c r="K51" s="449"/>
      <c r="L51" s="449"/>
      <c r="M51" s="449"/>
      <c r="N51" s="449"/>
      <c r="O51" s="449"/>
      <c r="P51" s="449"/>
      <c r="Q51" s="449"/>
      <c r="R51" s="449"/>
      <c r="S51" s="449"/>
      <c r="T51" s="449"/>
      <c r="U51" s="449"/>
      <c r="V51" s="449"/>
      <c r="W51" s="449"/>
      <c r="X51" s="407"/>
      <c r="Y51" s="408"/>
      <c r="Z51" s="408"/>
      <c r="AA51" s="408"/>
      <c r="AB51" s="408"/>
      <c r="AC51" s="408"/>
      <c r="AD51" s="408"/>
      <c r="AE51" s="408"/>
      <c r="AF51" s="408"/>
      <c r="AG51" s="408"/>
      <c r="AH51" s="408"/>
      <c r="AI51" s="408"/>
      <c r="AJ51" s="409"/>
      <c r="AK51" s="69" t="str">
        <f>IF(COUNTA(G51)=1,"〇","×")</f>
        <v>×</v>
      </c>
      <c r="AL51" s="2" t="s">
        <v>121</v>
      </c>
      <c r="BF51" s="119"/>
      <c r="BH51" s="117"/>
      <c r="BI51" s="117"/>
      <c r="BQ51" s="138"/>
      <c r="BR51" s="138"/>
      <c r="BS51" s="138"/>
      <c r="BT51" s="138"/>
      <c r="BU51" s="138"/>
      <c r="BW51" s="54" t="s">
        <v>198</v>
      </c>
      <c r="BX51" s="12">
        <v>889</v>
      </c>
      <c r="BY51" s="54" t="s">
        <v>225</v>
      </c>
      <c r="BZ51" s="12" t="str">
        <f t="shared" si="1"/>
        <v/>
      </c>
      <c r="CA51" s="54" t="s">
        <v>248</v>
      </c>
      <c r="CB51" s="12">
        <f t="shared" si="2"/>
        <v>889</v>
      </c>
      <c r="CC51" s="54" t="s">
        <v>225</v>
      </c>
      <c r="CD51" s="12" t="str">
        <f t="shared" si="3"/>
        <v/>
      </c>
      <c r="CE51" s="54" t="s">
        <v>270</v>
      </c>
      <c r="CF51" s="12">
        <f t="shared" si="4"/>
        <v>889</v>
      </c>
      <c r="CG51" s="137"/>
      <c r="CH51" s="5"/>
      <c r="CI51" s="10" t="s">
        <v>199</v>
      </c>
      <c r="CJ51" s="11">
        <f t="shared" si="0"/>
        <v>231</v>
      </c>
      <c r="CL51" s="10" t="s">
        <v>152</v>
      </c>
      <c r="CM51" s="10">
        <v>3</v>
      </c>
      <c r="CO51" s="55">
        <v>38</v>
      </c>
    </row>
    <row r="52" spans="1:95" s="3" customFormat="1">
      <c r="A52" s="448"/>
      <c r="B52" s="445" t="s">
        <v>101</v>
      </c>
      <c r="C52" s="446"/>
      <c r="D52" s="446"/>
      <c r="E52" s="446"/>
      <c r="F52" s="462"/>
      <c r="G52" s="464"/>
      <c r="H52" s="465"/>
      <c r="I52" s="465"/>
      <c r="J52" s="465"/>
      <c r="K52" s="465"/>
      <c r="L52" s="465"/>
      <c r="M52" s="466"/>
      <c r="N52" s="407"/>
      <c r="O52" s="408"/>
      <c r="P52" s="408"/>
      <c r="Q52" s="408"/>
      <c r="R52" s="408"/>
      <c r="S52" s="408"/>
      <c r="T52" s="408"/>
      <c r="U52" s="408"/>
      <c r="V52" s="408"/>
      <c r="W52" s="408"/>
      <c r="X52" s="408"/>
      <c r="Y52" s="408"/>
      <c r="Z52" s="408"/>
      <c r="AA52" s="408"/>
      <c r="AB52" s="408"/>
      <c r="AC52" s="408"/>
      <c r="AD52" s="408"/>
      <c r="AE52" s="408"/>
      <c r="AF52" s="408"/>
      <c r="AG52" s="408"/>
      <c r="AH52" s="408"/>
      <c r="AI52" s="408"/>
      <c r="AJ52" s="409"/>
      <c r="AK52" s="69" t="str">
        <f>IF(COUNTA(G52)=1,"〇","×")</f>
        <v>×</v>
      </c>
      <c r="AL52" s="2" t="s">
        <v>122</v>
      </c>
      <c r="AP52" s="3">
        <v>1</v>
      </c>
      <c r="BF52" s="119"/>
      <c r="BH52" s="117"/>
      <c r="BI52" s="117"/>
      <c r="BQ52" s="138"/>
      <c r="BR52" s="138"/>
      <c r="BS52" s="138"/>
      <c r="BT52" s="138"/>
      <c r="BU52" s="138"/>
      <c r="BW52" s="54" t="s">
        <v>199</v>
      </c>
      <c r="BX52" s="12">
        <v>231</v>
      </c>
      <c r="BY52" s="54" t="s">
        <v>225</v>
      </c>
      <c r="BZ52" s="12" t="str">
        <f t="shared" si="1"/>
        <v/>
      </c>
      <c r="CA52" s="54" t="s">
        <v>249</v>
      </c>
      <c r="CB52" s="12">
        <f t="shared" si="2"/>
        <v>231</v>
      </c>
      <c r="CC52" s="54" t="s">
        <v>225</v>
      </c>
      <c r="CD52" s="12" t="str">
        <f t="shared" si="3"/>
        <v/>
      </c>
      <c r="CE52" s="54" t="s">
        <v>271</v>
      </c>
      <c r="CF52" s="12">
        <f t="shared" si="4"/>
        <v>231</v>
      </c>
      <c r="CG52" s="137"/>
      <c r="CH52" s="5"/>
      <c r="CI52" s="10" t="s">
        <v>200</v>
      </c>
      <c r="CJ52" s="11">
        <f t="shared" si="0"/>
        <v>226</v>
      </c>
      <c r="CL52" s="10" t="s">
        <v>153</v>
      </c>
      <c r="CM52" s="10">
        <v>4</v>
      </c>
      <c r="CO52" s="55">
        <v>48</v>
      </c>
    </row>
    <row r="53" spans="1:95" s="3" customFormat="1">
      <c r="A53" s="448"/>
      <c r="B53" s="472" t="s">
        <v>102</v>
      </c>
      <c r="C53" s="408"/>
      <c r="D53" s="408"/>
      <c r="E53" s="408"/>
      <c r="F53" s="408"/>
      <c r="G53" s="408"/>
      <c r="H53" s="408"/>
      <c r="I53" s="408"/>
      <c r="J53" s="408"/>
      <c r="K53" s="408"/>
      <c r="L53" s="408"/>
      <c r="M53" s="408"/>
      <c r="N53" s="408"/>
      <c r="O53" s="408"/>
      <c r="P53" s="408"/>
      <c r="Q53" s="408"/>
      <c r="R53" s="408"/>
      <c r="S53" s="408"/>
      <c r="T53" s="408"/>
      <c r="U53" s="408"/>
      <c r="V53" s="408"/>
      <c r="W53" s="408"/>
      <c r="X53" s="408"/>
      <c r="Y53" s="408"/>
      <c r="Z53" s="408"/>
      <c r="AA53" s="408"/>
      <c r="AB53" s="408"/>
      <c r="AC53" s="408"/>
      <c r="AD53" s="408"/>
      <c r="AE53" s="408"/>
      <c r="AF53" s="408"/>
      <c r="AG53" s="408"/>
      <c r="AH53" s="408"/>
      <c r="AI53" s="408"/>
      <c r="AJ53" s="409"/>
      <c r="AK53" s="21"/>
      <c r="AL53" s="9"/>
      <c r="AP53" s="3">
        <v>2</v>
      </c>
      <c r="AV53" s="30"/>
      <c r="BF53" s="119"/>
      <c r="BH53" s="117"/>
      <c r="BI53" s="117"/>
      <c r="BQ53" s="138"/>
      <c r="BR53" s="138"/>
      <c r="BS53" s="138"/>
      <c r="BT53" s="138"/>
      <c r="BU53" s="138"/>
      <c r="BW53" s="54" t="s">
        <v>200</v>
      </c>
      <c r="BX53" s="12">
        <v>226</v>
      </c>
      <c r="BY53" s="54" t="s">
        <v>225</v>
      </c>
      <c r="BZ53" s="12" t="str">
        <f t="shared" si="1"/>
        <v/>
      </c>
      <c r="CA53" s="54" t="s">
        <v>250</v>
      </c>
      <c r="CB53" s="12">
        <f t="shared" si="2"/>
        <v>226</v>
      </c>
      <c r="CC53" s="54" t="s">
        <v>225</v>
      </c>
      <c r="CD53" s="12" t="str">
        <f t="shared" si="3"/>
        <v/>
      </c>
      <c r="CE53" s="54" t="s">
        <v>272</v>
      </c>
      <c r="CF53" s="12">
        <f t="shared" si="4"/>
        <v>226</v>
      </c>
      <c r="CG53" s="137"/>
      <c r="CH53" s="5"/>
      <c r="CI53" s="10" t="s">
        <v>201</v>
      </c>
      <c r="CJ53" s="11">
        <f t="shared" si="0"/>
        <v>564</v>
      </c>
      <c r="CL53" s="10" t="s">
        <v>154</v>
      </c>
      <c r="CM53" s="10">
        <v>5</v>
      </c>
      <c r="CO53" s="55">
        <v>43</v>
      </c>
    </row>
    <row r="54" spans="1:95" s="3" customFormat="1">
      <c r="A54" s="448"/>
      <c r="B54" s="445" t="s">
        <v>103</v>
      </c>
      <c r="C54" s="446"/>
      <c r="D54" s="446"/>
      <c r="E54" s="446"/>
      <c r="F54" s="446"/>
      <c r="G54" s="470"/>
      <c r="H54" s="471"/>
      <c r="I54" s="424" t="s">
        <v>104</v>
      </c>
      <c r="J54" s="408"/>
      <c r="K54" s="408"/>
      <c r="L54" s="408"/>
      <c r="M54" s="408"/>
      <c r="N54" s="408"/>
      <c r="O54" s="408"/>
      <c r="P54" s="408"/>
      <c r="Q54" s="408"/>
      <c r="R54" s="408"/>
      <c r="S54" s="408"/>
      <c r="T54" s="408"/>
      <c r="U54" s="408"/>
      <c r="V54" s="408"/>
      <c r="W54" s="408"/>
      <c r="X54" s="408"/>
      <c r="Y54" s="408"/>
      <c r="Z54" s="408"/>
      <c r="AA54" s="408"/>
      <c r="AB54" s="408"/>
      <c r="AC54" s="408"/>
      <c r="AD54" s="408"/>
      <c r="AE54" s="408"/>
      <c r="AF54" s="408"/>
      <c r="AG54" s="408"/>
      <c r="AH54" s="408"/>
      <c r="AI54" s="408"/>
      <c r="AJ54" s="409"/>
      <c r="AK54" s="69" t="str">
        <f>IF(COUNTA(G54)=1,"〇","×")</f>
        <v>×</v>
      </c>
      <c r="AL54" s="2" t="s">
        <v>123</v>
      </c>
      <c r="AP54" s="17"/>
      <c r="BF54" s="119"/>
      <c r="BH54" s="117"/>
      <c r="BI54" s="117"/>
      <c r="BQ54" s="138"/>
      <c r="BR54" s="138"/>
      <c r="BS54" s="138"/>
      <c r="BT54" s="138"/>
      <c r="BU54" s="138"/>
      <c r="BW54" s="54" t="s">
        <v>201</v>
      </c>
      <c r="BX54" s="12">
        <v>564</v>
      </c>
      <c r="BY54" s="54" t="s">
        <v>225</v>
      </c>
      <c r="BZ54" s="12" t="str">
        <f t="shared" si="1"/>
        <v/>
      </c>
      <c r="CA54" s="54" t="s">
        <v>251</v>
      </c>
      <c r="CB54" s="12">
        <f t="shared" si="2"/>
        <v>564</v>
      </c>
      <c r="CC54" s="54" t="s">
        <v>225</v>
      </c>
      <c r="CD54" s="12" t="str">
        <f t="shared" si="3"/>
        <v/>
      </c>
      <c r="CE54" s="54" t="s">
        <v>273</v>
      </c>
      <c r="CF54" s="12">
        <f t="shared" si="4"/>
        <v>564</v>
      </c>
      <c r="CG54" s="137"/>
      <c r="CH54" s="5"/>
      <c r="CI54" s="10" t="s">
        <v>202</v>
      </c>
      <c r="CJ54" s="11">
        <f t="shared" si="0"/>
        <v>710</v>
      </c>
      <c r="CL54" s="10" t="s">
        <v>155</v>
      </c>
      <c r="CM54" s="10">
        <v>6</v>
      </c>
      <c r="CO54" s="55">
        <v>36</v>
      </c>
    </row>
    <row r="55" spans="1:95" s="3" customFormat="1">
      <c r="A55" s="448"/>
      <c r="B55" s="445" t="s">
        <v>105</v>
      </c>
      <c r="C55" s="446"/>
      <c r="D55" s="446"/>
      <c r="E55" s="446"/>
      <c r="F55" s="446"/>
      <c r="G55" s="222"/>
      <c r="H55" s="126"/>
      <c r="I55" s="126"/>
      <c r="J55" s="126"/>
      <c r="K55" s="126"/>
      <c r="L55" s="126"/>
      <c r="M55" s="223"/>
      <c r="N55" s="463"/>
      <c r="O55" s="408"/>
      <c r="P55" s="408"/>
      <c r="Q55" s="408"/>
      <c r="R55" s="408"/>
      <c r="S55" s="408"/>
      <c r="T55" s="408"/>
      <c r="U55" s="408"/>
      <c r="V55" s="408"/>
      <c r="W55" s="408"/>
      <c r="X55" s="408"/>
      <c r="Y55" s="408"/>
      <c r="Z55" s="408"/>
      <c r="AA55" s="408"/>
      <c r="AB55" s="408"/>
      <c r="AC55" s="408"/>
      <c r="AD55" s="408"/>
      <c r="AE55" s="408"/>
      <c r="AF55" s="408"/>
      <c r="AG55" s="408"/>
      <c r="AH55" s="408"/>
      <c r="AI55" s="408"/>
      <c r="AJ55" s="409"/>
      <c r="AK55" s="69" t="str">
        <f>IF(COUNTA(G55:M55)=7,"〇","×")</f>
        <v>×</v>
      </c>
      <c r="AL55" s="2" t="s">
        <v>124</v>
      </c>
      <c r="AN55" s="32"/>
      <c r="AO55" s="13"/>
      <c r="AP55" s="26"/>
      <c r="AQ55" s="27"/>
      <c r="AR55" s="28"/>
      <c r="AS55" s="28"/>
      <c r="AT55" s="28"/>
      <c r="AU55" s="28"/>
      <c r="AV55" s="28"/>
      <c r="BF55" s="119"/>
      <c r="BH55" s="117"/>
      <c r="BI55" s="117"/>
      <c r="BQ55" s="138"/>
      <c r="BR55" s="138"/>
      <c r="BS55" s="138"/>
      <c r="BT55" s="138"/>
      <c r="BU55" s="138"/>
      <c r="BW55" s="54" t="s">
        <v>202</v>
      </c>
      <c r="BX55" s="12">
        <v>710</v>
      </c>
      <c r="BY55" s="54" t="s">
        <v>225</v>
      </c>
      <c r="BZ55" s="12" t="str">
        <f t="shared" si="1"/>
        <v/>
      </c>
      <c r="CA55" s="54" t="s">
        <v>252</v>
      </c>
      <c r="CB55" s="12">
        <f t="shared" si="2"/>
        <v>710</v>
      </c>
      <c r="CC55" s="54" t="s">
        <v>225</v>
      </c>
      <c r="CD55" s="12" t="str">
        <f t="shared" si="3"/>
        <v/>
      </c>
      <c r="CE55" s="54" t="s">
        <v>274</v>
      </c>
      <c r="CF55" s="12">
        <f t="shared" si="4"/>
        <v>710</v>
      </c>
      <c r="CG55" s="137"/>
      <c r="CH55" s="5"/>
      <c r="CI55" s="10" t="s">
        <v>203</v>
      </c>
      <c r="CJ55" s="11">
        <f t="shared" si="0"/>
        <v>1133</v>
      </c>
      <c r="CL55" s="10" t="s">
        <v>156</v>
      </c>
      <c r="CM55" s="10">
        <v>7</v>
      </c>
      <c r="CO55" s="55">
        <v>37</v>
      </c>
    </row>
    <row r="56" spans="1:95" s="3" customFormat="1" ht="26.25" customHeight="1">
      <c r="A56" s="448"/>
      <c r="B56" s="406" t="s">
        <v>107</v>
      </c>
      <c r="C56" s="329"/>
      <c r="D56" s="329"/>
      <c r="E56" s="329"/>
      <c r="F56" s="330"/>
      <c r="G56" s="125"/>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7"/>
      <c r="AK56" s="69" t="str">
        <f>IF(COUNTA(G56:AJ56)&gt;=1,"〇","×")</f>
        <v>×</v>
      </c>
      <c r="AL56" s="2" t="s">
        <v>125</v>
      </c>
      <c r="AN56" s="31"/>
      <c r="AO56" s="26"/>
      <c r="AP56" s="26"/>
      <c r="AQ56" s="28"/>
      <c r="AR56" s="28"/>
      <c r="AS56" s="28"/>
      <c r="AT56" s="28"/>
      <c r="AU56" s="28"/>
      <c r="AV56" s="28"/>
      <c r="BF56" s="119"/>
      <c r="BH56" s="117"/>
      <c r="BI56" s="117"/>
      <c r="BQ56" s="138"/>
      <c r="BR56" s="138"/>
      <c r="BS56" s="138"/>
      <c r="BT56" s="138"/>
      <c r="BU56" s="138"/>
      <c r="BW56" s="54" t="s">
        <v>203</v>
      </c>
      <c r="BX56" s="12">
        <v>1133</v>
      </c>
      <c r="BY56" s="54" t="s">
        <v>225</v>
      </c>
      <c r="BZ56" s="12" t="str">
        <f t="shared" si="1"/>
        <v/>
      </c>
      <c r="CA56" s="54" t="s">
        <v>253</v>
      </c>
      <c r="CB56" s="12">
        <f t="shared" si="2"/>
        <v>1133</v>
      </c>
      <c r="CC56" s="54" t="s">
        <v>225</v>
      </c>
      <c r="CD56" s="12" t="str">
        <f t="shared" si="3"/>
        <v/>
      </c>
      <c r="CE56" s="54" t="s">
        <v>275</v>
      </c>
      <c r="CF56" s="12">
        <f t="shared" si="4"/>
        <v>1133</v>
      </c>
      <c r="CG56" s="137"/>
      <c r="CH56" s="5"/>
      <c r="CI56" s="10" t="s">
        <v>204</v>
      </c>
      <c r="CJ56" s="11">
        <f t="shared" si="0"/>
        <v>537</v>
      </c>
      <c r="CL56" s="10" t="s">
        <v>157</v>
      </c>
      <c r="CM56" s="10">
        <v>8</v>
      </c>
      <c r="CO56" s="55">
        <v>35</v>
      </c>
    </row>
    <row r="57" spans="1:95" s="3" customFormat="1">
      <c r="A57" s="448"/>
      <c r="B57" s="406" t="s">
        <v>108</v>
      </c>
      <c r="C57" s="329"/>
      <c r="D57" s="329"/>
      <c r="E57" s="329"/>
      <c r="F57" s="330"/>
      <c r="G57" s="467"/>
      <c r="H57" s="468"/>
      <c r="I57" s="468"/>
      <c r="J57" s="468"/>
      <c r="K57" s="468"/>
      <c r="L57" s="468"/>
      <c r="M57" s="468"/>
      <c r="N57" s="468"/>
      <c r="O57" s="468"/>
      <c r="P57" s="468"/>
      <c r="Q57" s="468"/>
      <c r="R57" s="468"/>
      <c r="S57" s="468"/>
      <c r="T57" s="468"/>
      <c r="U57" s="468"/>
      <c r="V57" s="468"/>
      <c r="W57" s="468"/>
      <c r="X57" s="468"/>
      <c r="Y57" s="468"/>
      <c r="Z57" s="468"/>
      <c r="AA57" s="468"/>
      <c r="AB57" s="468"/>
      <c r="AC57" s="468"/>
      <c r="AD57" s="468"/>
      <c r="AE57" s="468"/>
      <c r="AF57" s="468"/>
      <c r="AG57" s="468"/>
      <c r="AH57" s="468"/>
      <c r="AI57" s="468"/>
      <c r="AJ57" s="469"/>
      <c r="AK57" s="69" t="str">
        <f>IF(COUNTA(G57:AJ57)&gt;=1,"〇","×")</f>
        <v>×</v>
      </c>
      <c r="AL57" s="2" t="s">
        <v>108</v>
      </c>
      <c r="AM57" s="32"/>
      <c r="AQ57" s="3" t="s">
        <v>549</v>
      </c>
      <c r="BF57" s="119"/>
      <c r="BH57" s="117"/>
      <c r="BI57" s="117"/>
      <c r="BQ57" s="138"/>
      <c r="BR57" s="138"/>
      <c r="BS57" s="138"/>
      <c r="BT57" s="138"/>
      <c r="BU57" s="138"/>
      <c r="BW57" s="54" t="s">
        <v>204</v>
      </c>
      <c r="BX57" s="12">
        <v>537</v>
      </c>
      <c r="BY57" s="54" t="s">
        <v>225</v>
      </c>
      <c r="BZ57" s="12" t="str">
        <f t="shared" si="1"/>
        <v/>
      </c>
      <c r="CA57" s="54" t="s">
        <v>254</v>
      </c>
      <c r="CB57" s="12">
        <f t="shared" si="2"/>
        <v>537</v>
      </c>
      <c r="CC57" s="54" t="s">
        <v>225</v>
      </c>
      <c r="CD57" s="12" t="str">
        <f t="shared" si="3"/>
        <v/>
      </c>
      <c r="CE57" s="54" t="s">
        <v>276</v>
      </c>
      <c r="CF57" s="12">
        <f t="shared" si="4"/>
        <v>537</v>
      </c>
      <c r="CG57" s="137"/>
      <c r="CH57" s="5"/>
      <c r="CI57" s="10" t="s">
        <v>205</v>
      </c>
      <c r="CJ57" s="11">
        <f t="shared" si="0"/>
        <v>27</v>
      </c>
      <c r="CL57" s="10" t="s">
        <v>177</v>
      </c>
      <c r="CM57" s="10">
        <v>9</v>
      </c>
      <c r="CO57" s="55">
        <v>37</v>
      </c>
    </row>
    <row r="58" spans="1:95" s="3" customFormat="1">
      <c r="A58" s="30"/>
      <c r="B58" s="30"/>
      <c r="C58" s="30"/>
      <c r="D58" s="30"/>
      <c r="E58" s="33"/>
      <c r="F58" s="34"/>
      <c r="G58" s="34"/>
      <c r="H58" s="34"/>
      <c r="I58" s="34"/>
      <c r="J58" s="35"/>
      <c r="AK58" s="2"/>
      <c r="BF58" s="119"/>
      <c r="BH58" s="117"/>
      <c r="BI58" s="117"/>
      <c r="BQ58" s="138"/>
      <c r="BR58" s="138"/>
      <c r="BS58" s="138"/>
      <c r="BT58" s="138"/>
      <c r="BU58" s="138"/>
      <c r="BW58" s="54" t="s">
        <v>205</v>
      </c>
      <c r="BX58" s="12">
        <f>IF($AH$62=0,$CO$48,$AH$62*$CO$48)</f>
        <v>27</v>
      </c>
      <c r="BY58" s="54" t="s">
        <v>226</v>
      </c>
      <c r="BZ58" s="12">
        <f t="shared" si="1"/>
        <v>27</v>
      </c>
      <c r="CA58" s="54" t="s">
        <v>255</v>
      </c>
      <c r="CB58" s="12">
        <f t="shared" si="2"/>
        <v>27</v>
      </c>
      <c r="CC58" s="54" t="s">
        <v>225</v>
      </c>
      <c r="CD58" s="12" t="str">
        <f t="shared" si="3"/>
        <v/>
      </c>
      <c r="CE58" s="54" t="s">
        <v>225</v>
      </c>
      <c r="CF58" s="12" t="str">
        <f t="shared" si="4"/>
        <v/>
      </c>
      <c r="CG58" s="137"/>
      <c r="CH58" s="5"/>
      <c r="CI58" s="10" t="s">
        <v>206</v>
      </c>
      <c r="CJ58" s="11">
        <f t="shared" si="0"/>
        <v>27</v>
      </c>
      <c r="CL58" s="10" t="s">
        <v>158</v>
      </c>
      <c r="CM58" s="10">
        <v>10</v>
      </c>
      <c r="CO58" s="55">
        <v>35</v>
      </c>
    </row>
    <row r="59" spans="1:95" s="3" customFormat="1" ht="30">
      <c r="A59" s="129" t="s">
        <v>508</v>
      </c>
      <c r="D59" s="14"/>
      <c r="U59" s="4"/>
      <c r="AK59" s="2"/>
      <c r="BF59" s="119"/>
      <c r="BH59" s="117"/>
      <c r="BI59" s="117"/>
      <c r="BQ59" s="138"/>
      <c r="BR59" s="138"/>
      <c r="BS59" s="138"/>
      <c r="BT59" s="138"/>
      <c r="BU59" s="138"/>
      <c r="BW59" s="54" t="s">
        <v>206</v>
      </c>
      <c r="BX59" s="12">
        <f>IF($AH$62=0,$CO$48,$AH$62*$CO$48)</f>
        <v>27</v>
      </c>
      <c r="BY59" s="54" t="s">
        <v>227</v>
      </c>
      <c r="BZ59" s="12">
        <f t="shared" si="1"/>
        <v>27</v>
      </c>
      <c r="CA59" s="54" t="s">
        <v>256</v>
      </c>
      <c r="CB59" s="12">
        <f t="shared" si="2"/>
        <v>27</v>
      </c>
      <c r="CC59" s="54" t="s">
        <v>225</v>
      </c>
      <c r="CD59" s="12" t="str">
        <f t="shared" si="3"/>
        <v/>
      </c>
      <c r="CE59" s="54" t="s">
        <v>225</v>
      </c>
      <c r="CF59" s="12" t="str">
        <f t="shared" si="4"/>
        <v/>
      </c>
      <c r="CG59" s="137"/>
      <c r="CH59" s="5"/>
      <c r="CI59" s="10" t="s">
        <v>207</v>
      </c>
      <c r="CJ59" s="11">
        <f t="shared" si="0"/>
        <v>320</v>
      </c>
      <c r="CL59" s="10" t="s">
        <v>159</v>
      </c>
      <c r="CM59" s="10">
        <v>11</v>
      </c>
      <c r="CO59" s="55">
        <v>37</v>
      </c>
    </row>
    <row r="60" spans="1:95" s="3" customFormat="1" ht="25.5" customHeight="1">
      <c r="A60" s="259" t="s">
        <v>16</v>
      </c>
      <c r="B60" s="260"/>
      <c r="C60" s="260"/>
      <c r="D60" s="260"/>
      <c r="E60" s="262"/>
      <c r="F60" s="263"/>
      <c r="G60" s="263"/>
      <c r="H60" s="263"/>
      <c r="I60" s="263"/>
      <c r="J60" s="263"/>
      <c r="K60" s="263"/>
      <c r="L60" s="263"/>
      <c r="M60" s="264"/>
      <c r="N60" s="259" t="s">
        <v>23</v>
      </c>
      <c r="O60" s="259"/>
      <c r="P60" s="259"/>
      <c r="Q60" s="259"/>
      <c r="R60" s="269"/>
      <c r="S60" s="270"/>
      <c r="T60" s="270"/>
      <c r="U60" s="270"/>
      <c r="V60" s="270"/>
      <c r="W60" s="270"/>
      <c r="X60" s="270"/>
      <c r="Y60" s="270"/>
      <c r="Z60" s="270"/>
      <c r="AA60" s="270"/>
      <c r="AB60" s="270"/>
      <c r="AC60" s="270"/>
      <c r="AD60" s="270"/>
      <c r="AE60" s="270"/>
      <c r="AF60" s="270"/>
      <c r="AG60" s="270"/>
      <c r="AH60" s="270"/>
      <c r="AI60" s="270"/>
      <c r="AJ60" s="271"/>
      <c r="AK60" s="40" t="str">
        <f>IF(COUNTA(E60)=1,"〇","×")</f>
        <v>×</v>
      </c>
      <c r="AL60" s="2" t="s">
        <v>16</v>
      </c>
      <c r="BF60" s="119"/>
      <c r="BH60" s="117"/>
      <c r="BI60" s="117"/>
      <c r="BQ60" s="138"/>
      <c r="BR60" s="138"/>
      <c r="BS60" s="138"/>
      <c r="BT60" s="138"/>
      <c r="BU60" s="138"/>
      <c r="BW60" s="54" t="s">
        <v>207</v>
      </c>
      <c r="BX60" s="12">
        <v>320</v>
      </c>
      <c r="BY60" s="54" t="s">
        <v>228</v>
      </c>
      <c r="BZ60" s="12">
        <f t="shared" si="1"/>
        <v>320</v>
      </c>
      <c r="CA60" s="54" t="s">
        <v>225</v>
      </c>
      <c r="CB60" s="12" t="str">
        <f t="shared" si="2"/>
        <v/>
      </c>
      <c r="CC60" s="54" t="s">
        <v>225</v>
      </c>
      <c r="CD60" s="12" t="str">
        <f t="shared" si="3"/>
        <v/>
      </c>
      <c r="CE60" s="54" t="s">
        <v>225</v>
      </c>
      <c r="CF60" s="12" t="str">
        <f t="shared" si="4"/>
        <v/>
      </c>
      <c r="CG60" s="137"/>
      <c r="CH60" s="5"/>
      <c r="CI60" s="10" t="s">
        <v>208</v>
      </c>
      <c r="CJ60" s="11">
        <f>BX61</f>
        <v>339</v>
      </c>
      <c r="CL60" s="10" t="s">
        <v>160</v>
      </c>
      <c r="CM60" s="10">
        <v>12</v>
      </c>
      <c r="CO60" s="55">
        <v>35</v>
      </c>
    </row>
    <row r="61" spans="1:95" s="3" customFormat="1" ht="25.5" customHeight="1">
      <c r="A61" s="261"/>
      <c r="B61" s="261"/>
      <c r="C61" s="261"/>
      <c r="D61" s="261"/>
      <c r="E61" s="265"/>
      <c r="F61" s="266"/>
      <c r="G61" s="266"/>
      <c r="H61" s="266"/>
      <c r="I61" s="266"/>
      <c r="J61" s="266"/>
      <c r="K61" s="266"/>
      <c r="L61" s="266"/>
      <c r="M61" s="267"/>
      <c r="N61" s="268"/>
      <c r="O61" s="268"/>
      <c r="P61" s="268"/>
      <c r="Q61" s="268"/>
      <c r="R61" s="272"/>
      <c r="S61" s="273"/>
      <c r="T61" s="273"/>
      <c r="U61" s="273"/>
      <c r="V61" s="273"/>
      <c r="W61" s="273"/>
      <c r="X61" s="273"/>
      <c r="Y61" s="273"/>
      <c r="Z61" s="273"/>
      <c r="AA61" s="273"/>
      <c r="AB61" s="273"/>
      <c r="AC61" s="273"/>
      <c r="AD61" s="273"/>
      <c r="AE61" s="273"/>
      <c r="AF61" s="273"/>
      <c r="AG61" s="273"/>
      <c r="AH61" s="273"/>
      <c r="AI61" s="273"/>
      <c r="AJ61" s="274"/>
      <c r="AK61" s="40" t="str">
        <f>IF(COUNTA(R60)=1,"〇","×")</f>
        <v>×</v>
      </c>
      <c r="AL61" s="2" t="s">
        <v>23</v>
      </c>
      <c r="BF61" s="119"/>
      <c r="BH61" s="117"/>
      <c r="BI61" s="117"/>
      <c r="BQ61" s="138"/>
      <c r="BR61" s="138"/>
      <c r="BS61" s="138"/>
      <c r="BT61" s="138"/>
      <c r="BU61" s="138"/>
      <c r="BW61" s="54" t="s">
        <v>208</v>
      </c>
      <c r="BX61" s="12">
        <v>339</v>
      </c>
      <c r="BY61" s="54" t="s">
        <v>229</v>
      </c>
      <c r="BZ61" s="12">
        <f t="shared" si="1"/>
        <v>339</v>
      </c>
      <c r="CA61" s="54" t="s">
        <v>225</v>
      </c>
      <c r="CB61" s="12" t="str">
        <f t="shared" si="2"/>
        <v/>
      </c>
      <c r="CC61" s="54" t="s">
        <v>225</v>
      </c>
      <c r="CD61" s="12" t="str">
        <f t="shared" si="3"/>
        <v/>
      </c>
      <c r="CE61" s="54" t="s">
        <v>225</v>
      </c>
      <c r="CF61" s="12" t="str">
        <f t="shared" si="4"/>
        <v/>
      </c>
      <c r="CG61" s="137"/>
      <c r="CH61" s="5"/>
      <c r="CI61" s="10" t="s">
        <v>209</v>
      </c>
      <c r="CJ61" s="11">
        <f t="shared" si="0"/>
        <v>311</v>
      </c>
      <c r="CL61" s="10" t="s">
        <v>161</v>
      </c>
      <c r="CM61" s="10">
        <v>13</v>
      </c>
      <c r="CO61" s="55">
        <v>37</v>
      </c>
      <c r="CQ61" s="56"/>
    </row>
    <row r="62" spans="1:95" s="3" customFormat="1" ht="25.5" customHeight="1">
      <c r="A62" s="427" t="s">
        <v>133</v>
      </c>
      <c r="B62" s="309"/>
      <c r="C62" s="309"/>
      <c r="D62" s="428"/>
      <c r="E62" s="325" t="str">
        <f>IFERROR(TEXT(VLOOKUP(G62,BE:BF,2,FALSE),"00"),"")</f>
        <v/>
      </c>
      <c r="F62" s="246"/>
      <c r="G62" s="397"/>
      <c r="H62" s="397"/>
      <c r="I62" s="397"/>
      <c r="J62" s="397"/>
      <c r="K62" s="397"/>
      <c r="L62" s="397"/>
      <c r="M62" s="397"/>
      <c r="N62" s="397"/>
      <c r="O62" s="397"/>
      <c r="P62" s="397"/>
      <c r="Q62" s="397"/>
      <c r="R62" s="397"/>
      <c r="S62" s="397"/>
      <c r="T62" s="397"/>
      <c r="U62" s="397"/>
      <c r="V62" s="397"/>
      <c r="W62" s="397"/>
      <c r="X62" s="397"/>
      <c r="Y62" s="397"/>
      <c r="Z62" s="397"/>
      <c r="AA62" s="397"/>
      <c r="AB62" s="397"/>
      <c r="AC62" s="397"/>
      <c r="AD62" s="246" t="s">
        <v>433</v>
      </c>
      <c r="AE62" s="246"/>
      <c r="AF62" s="246"/>
      <c r="AG62" s="246"/>
      <c r="AH62" s="233"/>
      <c r="AI62" s="233"/>
      <c r="AJ62" s="233"/>
      <c r="AK62" s="40" t="str">
        <f>IF(COUNTA(G62)=1,"〇","×")</f>
        <v>×</v>
      </c>
      <c r="AL62" s="2" t="s">
        <v>34</v>
      </c>
      <c r="BF62" s="119"/>
      <c r="BH62" s="117"/>
      <c r="BI62" s="117"/>
      <c r="BQ62" s="138"/>
      <c r="BR62" s="138"/>
      <c r="BS62" s="138"/>
      <c r="BT62" s="138"/>
      <c r="BU62" s="138"/>
      <c r="BW62" s="54" t="s">
        <v>209</v>
      </c>
      <c r="BX62" s="12">
        <v>311</v>
      </c>
      <c r="BY62" s="54" t="s">
        <v>230</v>
      </c>
      <c r="BZ62" s="12">
        <f t="shared" si="1"/>
        <v>311</v>
      </c>
      <c r="CA62" s="54" t="s">
        <v>225</v>
      </c>
      <c r="CB62" s="12" t="str">
        <f t="shared" si="2"/>
        <v/>
      </c>
      <c r="CC62" s="54" t="s">
        <v>225</v>
      </c>
      <c r="CD62" s="12" t="str">
        <f t="shared" si="3"/>
        <v/>
      </c>
      <c r="CE62" s="54" t="s">
        <v>225</v>
      </c>
      <c r="CF62" s="12" t="str">
        <f t="shared" si="4"/>
        <v/>
      </c>
      <c r="CG62" s="137"/>
      <c r="CH62" s="5"/>
      <c r="CI62" s="10" t="s">
        <v>210</v>
      </c>
      <c r="CJ62" s="11">
        <f>BX63</f>
        <v>137</v>
      </c>
      <c r="CL62" s="10" t="s">
        <v>162</v>
      </c>
      <c r="CM62" s="10">
        <v>14</v>
      </c>
      <c r="CO62" s="55">
        <v>35</v>
      </c>
      <c r="CQ62" s="56"/>
    </row>
    <row r="63" spans="1:95" s="3" customFormat="1" ht="25.5" customHeight="1">
      <c r="A63" s="429"/>
      <c r="B63" s="430"/>
      <c r="C63" s="430"/>
      <c r="D63" s="431"/>
      <c r="E63" s="246"/>
      <c r="F63" s="246"/>
      <c r="G63" s="397"/>
      <c r="H63" s="397"/>
      <c r="I63" s="397"/>
      <c r="J63" s="397"/>
      <c r="K63" s="397"/>
      <c r="L63" s="397"/>
      <c r="M63" s="397"/>
      <c r="N63" s="397"/>
      <c r="O63" s="397"/>
      <c r="P63" s="397"/>
      <c r="Q63" s="397"/>
      <c r="R63" s="397"/>
      <c r="S63" s="397"/>
      <c r="T63" s="397"/>
      <c r="U63" s="397"/>
      <c r="V63" s="397"/>
      <c r="W63" s="397"/>
      <c r="X63" s="397"/>
      <c r="Y63" s="397"/>
      <c r="Z63" s="397"/>
      <c r="AA63" s="397"/>
      <c r="AB63" s="397"/>
      <c r="AC63" s="397"/>
      <c r="AD63" s="246"/>
      <c r="AE63" s="246"/>
      <c r="AF63" s="246"/>
      <c r="AG63" s="246"/>
      <c r="AH63" s="233"/>
      <c r="AI63" s="233"/>
      <c r="AJ63" s="233"/>
      <c r="AK63" s="2"/>
      <c r="AL63" s="9"/>
      <c r="BF63" s="119"/>
      <c r="BH63" s="117"/>
      <c r="BI63" s="117"/>
      <c r="BQ63" s="138"/>
      <c r="BR63" s="138"/>
      <c r="BS63" s="138"/>
      <c r="BT63" s="138"/>
      <c r="BU63" s="138"/>
      <c r="BV63" s="14"/>
      <c r="BW63" s="54" t="s">
        <v>210</v>
      </c>
      <c r="BX63" s="12">
        <v>137</v>
      </c>
      <c r="BY63" s="54" t="s">
        <v>231</v>
      </c>
      <c r="BZ63" s="12">
        <f t="shared" si="1"/>
        <v>137</v>
      </c>
      <c r="CA63" s="54" t="s">
        <v>225</v>
      </c>
      <c r="CB63" s="12" t="str">
        <f t="shared" si="2"/>
        <v/>
      </c>
      <c r="CC63" s="54" t="s">
        <v>225</v>
      </c>
      <c r="CD63" s="12" t="str">
        <f t="shared" si="3"/>
        <v/>
      </c>
      <c r="CE63" s="54" t="s">
        <v>225</v>
      </c>
      <c r="CF63" s="12" t="str">
        <f t="shared" si="4"/>
        <v/>
      </c>
      <c r="CG63" s="137"/>
      <c r="CH63" s="5"/>
      <c r="CI63" s="10" t="s">
        <v>211</v>
      </c>
      <c r="CJ63" s="11">
        <f t="shared" si="0"/>
        <v>508</v>
      </c>
      <c r="CL63" s="10" t="s">
        <v>163</v>
      </c>
      <c r="CM63" s="10">
        <v>15</v>
      </c>
    </row>
    <row r="64" spans="1:95" s="3" customFormat="1" ht="25.5" customHeight="1">
      <c r="A64" s="427" t="s">
        <v>30</v>
      </c>
      <c r="B64" s="309"/>
      <c r="C64" s="309"/>
      <c r="D64" s="428"/>
      <c r="E64" s="397"/>
      <c r="F64" s="233"/>
      <c r="G64" s="402" t="str">
        <f>IFERROR(_xlfn.IFS(E64=A68,C68,E64=A69,C69,E64=A70,C70,E64=A71,C71,E64=A73,C73,E64=A75,C75,E64=A77,C77),"")</f>
        <v/>
      </c>
      <c r="H64" s="402"/>
      <c r="I64" s="402"/>
      <c r="J64" s="402"/>
      <c r="K64" s="402"/>
      <c r="L64" s="402"/>
      <c r="M64" s="402"/>
      <c r="N64" s="402"/>
      <c r="O64" s="402"/>
      <c r="P64" s="402"/>
      <c r="Q64" s="402"/>
      <c r="R64" s="402"/>
      <c r="S64" s="402"/>
      <c r="T64" s="402"/>
      <c r="U64" s="402"/>
      <c r="V64" s="402"/>
      <c r="W64" s="402"/>
      <c r="X64" s="402"/>
      <c r="Y64" s="402"/>
      <c r="Z64" s="402"/>
      <c r="AA64" s="402"/>
      <c r="AB64" s="402"/>
      <c r="AC64" s="402"/>
      <c r="AD64" s="401" t="s">
        <v>432</v>
      </c>
      <c r="AE64" s="401"/>
      <c r="AF64" s="401"/>
      <c r="AG64" s="401"/>
      <c r="AH64" s="232"/>
      <c r="AI64" s="232"/>
      <c r="AJ64" s="232"/>
      <c r="AK64" s="40" t="str">
        <f>IF(COUNTA(E64)=1,"〇","×")</f>
        <v>×</v>
      </c>
      <c r="AL64" s="2" t="s">
        <v>126</v>
      </c>
      <c r="BF64" s="119"/>
      <c r="BH64" s="117"/>
      <c r="BI64" s="117"/>
      <c r="BQ64" s="138"/>
      <c r="BR64" s="138"/>
      <c r="BS64" s="138"/>
      <c r="BT64" s="138"/>
      <c r="BU64" s="138"/>
      <c r="BV64" s="14"/>
      <c r="BW64" s="54" t="s">
        <v>211</v>
      </c>
      <c r="BX64" s="12">
        <v>508</v>
      </c>
      <c r="BY64" s="54" t="s">
        <v>232</v>
      </c>
      <c r="BZ64" s="12">
        <f t="shared" si="1"/>
        <v>508</v>
      </c>
      <c r="CA64" s="54" t="s">
        <v>225</v>
      </c>
      <c r="CB64" s="12" t="str">
        <f t="shared" si="2"/>
        <v/>
      </c>
      <c r="CC64" s="54" t="s">
        <v>225</v>
      </c>
      <c r="CD64" s="12" t="str">
        <f t="shared" si="3"/>
        <v/>
      </c>
      <c r="CE64" s="54" t="s">
        <v>225</v>
      </c>
      <c r="CF64" s="12" t="str">
        <f t="shared" si="4"/>
        <v/>
      </c>
      <c r="CG64" s="137"/>
      <c r="CH64" s="5"/>
      <c r="CI64" s="10" t="s">
        <v>212</v>
      </c>
      <c r="CJ64" s="11">
        <f t="shared" si="0"/>
        <v>204</v>
      </c>
      <c r="CL64" s="10" t="s">
        <v>164</v>
      </c>
      <c r="CM64" s="10">
        <v>16</v>
      </c>
    </row>
    <row r="65" spans="1:102" s="3" customFormat="1" ht="25.5" customHeight="1">
      <c r="A65" s="429"/>
      <c r="B65" s="430"/>
      <c r="C65" s="430"/>
      <c r="D65" s="431"/>
      <c r="E65" s="233"/>
      <c r="F65" s="233"/>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401"/>
      <c r="AE65" s="401"/>
      <c r="AF65" s="401"/>
      <c r="AG65" s="401"/>
      <c r="AH65" s="232"/>
      <c r="AI65" s="232"/>
      <c r="AJ65" s="232"/>
      <c r="AK65" s="2"/>
      <c r="BF65" s="119"/>
      <c r="BH65" s="117"/>
      <c r="BI65" s="117"/>
      <c r="BQ65" s="138"/>
      <c r="BR65" s="138"/>
      <c r="BS65" s="138"/>
      <c r="BT65" s="138"/>
      <c r="BU65" s="138"/>
      <c r="BV65" s="14"/>
      <c r="BW65" s="54" t="s">
        <v>212</v>
      </c>
      <c r="BX65" s="12">
        <v>204</v>
      </c>
      <c r="BY65" s="54" t="s">
        <v>233</v>
      </c>
      <c r="BZ65" s="12">
        <f t="shared" si="1"/>
        <v>204</v>
      </c>
      <c r="CA65" s="54" t="s">
        <v>225</v>
      </c>
      <c r="CB65" s="12" t="str">
        <f t="shared" si="2"/>
        <v/>
      </c>
      <c r="CC65" s="54" t="s">
        <v>225</v>
      </c>
      <c r="CD65" s="12" t="str">
        <f t="shared" si="3"/>
        <v/>
      </c>
      <c r="CE65" s="54" t="s">
        <v>225</v>
      </c>
      <c r="CF65" s="12" t="str">
        <f t="shared" si="4"/>
        <v/>
      </c>
      <c r="CG65" s="137"/>
      <c r="CH65" s="5"/>
      <c r="CI65" s="10" t="s">
        <v>213</v>
      </c>
      <c r="CJ65" s="11">
        <f t="shared" si="0"/>
        <v>148</v>
      </c>
      <c r="CL65" s="10" t="s">
        <v>165</v>
      </c>
      <c r="CM65" s="10">
        <v>17</v>
      </c>
    </row>
    <row r="66" spans="1:102" s="3" customFormat="1">
      <c r="U66" s="4"/>
      <c r="BF66" s="119"/>
      <c r="BH66" s="117"/>
      <c r="BI66" s="117"/>
      <c r="BQ66" s="138"/>
      <c r="BR66" s="138"/>
      <c r="BS66" s="138"/>
      <c r="BT66" s="138"/>
      <c r="BU66" s="138"/>
      <c r="BV66" s="14"/>
      <c r="BW66" s="54" t="s">
        <v>213</v>
      </c>
      <c r="BX66" s="12">
        <v>148</v>
      </c>
      <c r="BY66" s="54" t="s">
        <v>234</v>
      </c>
      <c r="BZ66" s="12">
        <f t="shared" si="1"/>
        <v>148</v>
      </c>
      <c r="CA66" s="54" t="s">
        <v>225</v>
      </c>
      <c r="CB66" s="12" t="str">
        <f t="shared" si="2"/>
        <v/>
      </c>
      <c r="CC66" s="54" t="s">
        <v>225</v>
      </c>
      <c r="CD66" s="12" t="str">
        <f t="shared" si="3"/>
        <v/>
      </c>
      <c r="CE66" s="54" t="s">
        <v>225</v>
      </c>
      <c r="CF66" s="12" t="str">
        <f t="shared" si="4"/>
        <v/>
      </c>
      <c r="CG66" s="137"/>
      <c r="CH66" s="5"/>
      <c r="CI66" s="10" t="s">
        <v>214</v>
      </c>
      <c r="CJ66" s="11">
        <f t="shared" si="0"/>
        <v>33</v>
      </c>
      <c r="CL66" s="10" t="s">
        <v>166</v>
      </c>
      <c r="CM66" s="10">
        <v>18</v>
      </c>
    </row>
    <row r="67" spans="1:102" s="3" customFormat="1">
      <c r="A67" s="281" t="s">
        <v>35</v>
      </c>
      <c r="B67" s="282"/>
      <c r="C67" s="282"/>
      <c r="D67" s="282"/>
      <c r="E67" s="282"/>
      <c r="F67" s="282"/>
      <c r="G67" s="282"/>
      <c r="H67" s="282"/>
      <c r="I67" s="282"/>
      <c r="J67" s="282"/>
      <c r="K67" s="282"/>
      <c r="L67" s="282"/>
      <c r="M67" s="282"/>
      <c r="N67" s="282"/>
      <c r="O67" s="282"/>
      <c r="P67" s="282"/>
      <c r="Q67" s="282"/>
      <c r="R67" s="282"/>
      <c r="S67" s="282"/>
      <c r="T67" s="282"/>
      <c r="U67" s="282"/>
      <c r="V67" s="282"/>
      <c r="W67" s="282"/>
      <c r="X67" s="282"/>
      <c r="Y67" s="282"/>
      <c r="Z67" s="282"/>
      <c r="AA67" s="282"/>
      <c r="AB67" s="282"/>
      <c r="AC67" s="282"/>
      <c r="AD67" s="282"/>
      <c r="AE67" s="282"/>
      <c r="AF67" s="282"/>
      <c r="AG67" s="282"/>
      <c r="AH67" s="282"/>
      <c r="AI67" s="282"/>
      <c r="AJ67" s="282"/>
      <c r="BF67" s="119"/>
      <c r="BH67" s="117"/>
      <c r="BI67" s="117"/>
      <c r="BQ67" s="138"/>
      <c r="BR67" s="138"/>
      <c r="BS67" s="138"/>
      <c r="BT67" s="138"/>
      <c r="BU67" s="138"/>
      <c r="BV67" s="14"/>
      <c r="BW67" s="54" t="s">
        <v>214</v>
      </c>
      <c r="BX67" s="12">
        <v>33</v>
      </c>
      <c r="BY67" s="54" t="s">
        <v>235</v>
      </c>
      <c r="BZ67" s="12">
        <f t="shared" si="1"/>
        <v>33</v>
      </c>
      <c r="CA67" s="54" t="s">
        <v>225</v>
      </c>
      <c r="CB67" s="12" t="str">
        <f t="shared" si="2"/>
        <v/>
      </c>
      <c r="CC67" s="54" t="s">
        <v>225</v>
      </c>
      <c r="CD67" s="12" t="str">
        <f t="shared" si="3"/>
        <v/>
      </c>
      <c r="CE67" s="54" t="s">
        <v>225</v>
      </c>
      <c r="CF67" s="12" t="str">
        <f t="shared" si="4"/>
        <v/>
      </c>
      <c r="CG67" s="137"/>
      <c r="CH67" s="5"/>
      <c r="CI67" s="10" t="s">
        <v>215</v>
      </c>
      <c r="CJ67" s="11">
        <f t="shared" si="0"/>
        <v>320</v>
      </c>
      <c r="CL67" s="10" t="s">
        <v>167</v>
      </c>
      <c r="CM67" s="10">
        <v>19</v>
      </c>
    </row>
    <row r="68" spans="1:102" s="3" customFormat="1" ht="48.75" customHeight="1">
      <c r="A68" s="458" t="s">
        <v>24</v>
      </c>
      <c r="B68" s="340"/>
      <c r="C68" s="459" t="s">
        <v>312</v>
      </c>
      <c r="D68" s="460"/>
      <c r="E68" s="460"/>
      <c r="F68" s="460"/>
      <c r="G68" s="460"/>
      <c r="H68" s="460"/>
      <c r="I68" s="460"/>
      <c r="J68" s="460"/>
      <c r="K68" s="460"/>
      <c r="L68" s="460"/>
      <c r="M68" s="460"/>
      <c r="N68" s="460"/>
      <c r="O68" s="460"/>
      <c r="P68" s="460"/>
      <c r="Q68" s="460"/>
      <c r="R68" s="460"/>
      <c r="S68" s="460"/>
      <c r="T68" s="460"/>
      <c r="U68" s="460"/>
      <c r="V68" s="460"/>
      <c r="W68" s="460"/>
      <c r="X68" s="460"/>
      <c r="Y68" s="460"/>
      <c r="Z68" s="460"/>
      <c r="AA68" s="460"/>
      <c r="AB68" s="460"/>
      <c r="AC68" s="460"/>
      <c r="AD68" s="460"/>
      <c r="AE68" s="460"/>
      <c r="AF68" s="460"/>
      <c r="AG68" s="460"/>
      <c r="AH68" s="460"/>
      <c r="AI68" s="460"/>
      <c r="AJ68" s="461"/>
      <c r="AK68" s="2"/>
      <c r="BF68" s="119"/>
      <c r="BH68" s="117"/>
      <c r="BI68" s="117"/>
      <c r="BQ68" s="138"/>
      <c r="BR68" s="138"/>
      <c r="BS68" s="138"/>
      <c r="BT68" s="138"/>
      <c r="BU68" s="138"/>
      <c r="BV68" s="14"/>
      <c r="BW68" s="54" t="s">
        <v>215</v>
      </c>
      <c r="BX68" s="12">
        <v>320</v>
      </c>
      <c r="BY68" s="54" t="s">
        <v>236</v>
      </c>
      <c r="BZ68" s="12">
        <f t="shared" si="1"/>
        <v>320</v>
      </c>
      <c r="CA68" s="54" t="s">
        <v>225</v>
      </c>
      <c r="CB68" s="12" t="str">
        <f t="shared" si="2"/>
        <v/>
      </c>
      <c r="CC68" s="54" t="s">
        <v>225</v>
      </c>
      <c r="CD68" s="12" t="str">
        <f t="shared" si="3"/>
        <v/>
      </c>
      <c r="CE68" s="54" t="s">
        <v>225</v>
      </c>
      <c r="CF68" s="12" t="str">
        <f t="shared" si="4"/>
        <v/>
      </c>
      <c r="CG68" s="137"/>
      <c r="CH68" s="5"/>
      <c r="CI68" s="10" t="s">
        <v>216</v>
      </c>
      <c r="CJ68" s="11">
        <f t="shared" si="0"/>
        <v>148</v>
      </c>
      <c r="CL68" s="10" t="s">
        <v>176</v>
      </c>
      <c r="CM68" s="10">
        <v>20</v>
      </c>
    </row>
    <row r="69" spans="1:102" s="3" customFormat="1" ht="48" customHeight="1">
      <c r="A69" s="458" t="s">
        <v>25</v>
      </c>
      <c r="B69" s="340"/>
      <c r="C69" s="481" t="s">
        <v>313</v>
      </c>
      <c r="D69" s="482"/>
      <c r="E69" s="482"/>
      <c r="F69" s="482"/>
      <c r="G69" s="482"/>
      <c r="H69" s="482"/>
      <c r="I69" s="482"/>
      <c r="J69" s="482"/>
      <c r="K69" s="482"/>
      <c r="L69" s="482"/>
      <c r="M69" s="482"/>
      <c r="N69" s="482"/>
      <c r="O69" s="482"/>
      <c r="P69" s="482"/>
      <c r="Q69" s="482"/>
      <c r="R69" s="482"/>
      <c r="S69" s="482"/>
      <c r="T69" s="482"/>
      <c r="U69" s="482"/>
      <c r="V69" s="482"/>
      <c r="W69" s="482"/>
      <c r="X69" s="482"/>
      <c r="Y69" s="482"/>
      <c r="Z69" s="482"/>
      <c r="AA69" s="482"/>
      <c r="AB69" s="482"/>
      <c r="AC69" s="482"/>
      <c r="AD69" s="482"/>
      <c r="AE69" s="482"/>
      <c r="AF69" s="482"/>
      <c r="AG69" s="482"/>
      <c r="AH69" s="482"/>
      <c r="AI69" s="482"/>
      <c r="AJ69" s="483"/>
      <c r="AK69" s="2"/>
      <c r="BF69" s="119"/>
      <c r="BH69" s="117"/>
      <c r="BI69" s="117"/>
      <c r="BQ69" s="138"/>
      <c r="BR69" s="138"/>
      <c r="BS69" s="138"/>
      <c r="BT69" s="14"/>
      <c r="BU69" s="14"/>
      <c r="BV69" s="14"/>
      <c r="BW69" s="54" t="s">
        <v>216</v>
      </c>
      <c r="BX69" s="12">
        <v>148</v>
      </c>
      <c r="BY69" s="54" t="s">
        <v>237</v>
      </c>
      <c r="BZ69" s="12">
        <f t="shared" si="1"/>
        <v>148</v>
      </c>
      <c r="CA69" s="54" t="s">
        <v>225</v>
      </c>
      <c r="CB69" s="12" t="str">
        <f t="shared" si="2"/>
        <v/>
      </c>
      <c r="CC69" s="54" t="s">
        <v>225</v>
      </c>
      <c r="CD69" s="12" t="str">
        <f t="shared" si="3"/>
        <v/>
      </c>
      <c r="CE69" s="54" t="s">
        <v>225</v>
      </c>
      <c r="CF69" s="12" t="str">
        <f t="shared" si="4"/>
        <v/>
      </c>
      <c r="CG69" s="137"/>
      <c r="CH69" s="5"/>
      <c r="CI69" s="10" t="s">
        <v>217</v>
      </c>
      <c r="CJ69" s="11">
        <f t="shared" si="0"/>
        <v>475</v>
      </c>
      <c r="CL69" s="10" t="s">
        <v>178</v>
      </c>
      <c r="CM69" s="10">
        <v>21</v>
      </c>
    </row>
    <row r="70" spans="1:102" s="3" customFormat="1" ht="48" customHeight="1">
      <c r="A70" s="432" t="s">
        <v>26</v>
      </c>
      <c r="B70" s="346"/>
      <c r="C70" s="481" t="s">
        <v>314</v>
      </c>
      <c r="D70" s="482"/>
      <c r="E70" s="482"/>
      <c r="F70" s="482"/>
      <c r="G70" s="482"/>
      <c r="H70" s="482"/>
      <c r="I70" s="482"/>
      <c r="J70" s="482"/>
      <c r="K70" s="482"/>
      <c r="L70" s="482"/>
      <c r="M70" s="482"/>
      <c r="N70" s="482"/>
      <c r="O70" s="482"/>
      <c r="P70" s="482"/>
      <c r="Q70" s="482"/>
      <c r="R70" s="482"/>
      <c r="S70" s="482"/>
      <c r="T70" s="482"/>
      <c r="U70" s="482"/>
      <c r="V70" s="482"/>
      <c r="W70" s="482"/>
      <c r="X70" s="482"/>
      <c r="Y70" s="482"/>
      <c r="Z70" s="482"/>
      <c r="AA70" s="482"/>
      <c r="AB70" s="482"/>
      <c r="AC70" s="482"/>
      <c r="AD70" s="482"/>
      <c r="AE70" s="482"/>
      <c r="AF70" s="482"/>
      <c r="AG70" s="482"/>
      <c r="AH70" s="482"/>
      <c r="AI70" s="482"/>
      <c r="AJ70" s="483"/>
      <c r="AK70" s="2"/>
      <c r="BE70" s="14"/>
      <c r="BF70" s="119"/>
      <c r="BG70" s="49"/>
      <c r="BH70" s="119"/>
      <c r="BI70" s="119"/>
      <c r="BJ70" s="14"/>
      <c r="BL70" s="14"/>
      <c r="BM70" s="14"/>
      <c r="BN70" s="14"/>
      <c r="BO70" s="14"/>
      <c r="BP70" s="14"/>
      <c r="BQ70" s="14"/>
      <c r="BR70" s="14"/>
      <c r="BS70" s="14"/>
      <c r="BT70" s="138"/>
      <c r="BU70" s="138"/>
      <c r="BW70" s="54" t="s">
        <v>217</v>
      </c>
      <c r="BX70" s="12">
        <v>475</v>
      </c>
      <c r="BY70" s="54" t="s">
        <v>238</v>
      </c>
      <c r="BZ70" s="12">
        <f t="shared" si="1"/>
        <v>475</v>
      </c>
      <c r="CA70" s="54" t="s">
        <v>257</v>
      </c>
      <c r="CB70" s="12">
        <f t="shared" si="2"/>
        <v>475</v>
      </c>
      <c r="CC70" s="54" t="s">
        <v>260</v>
      </c>
      <c r="CD70" s="12">
        <f t="shared" si="3"/>
        <v>475</v>
      </c>
      <c r="CE70" s="54" t="s">
        <v>225</v>
      </c>
      <c r="CF70" s="12" t="str">
        <f t="shared" si="4"/>
        <v/>
      </c>
      <c r="CG70" s="137"/>
      <c r="CH70" s="5"/>
      <c r="CI70" s="10" t="s">
        <v>218</v>
      </c>
      <c r="CJ70" s="11">
        <f>CE71</f>
        <v>638</v>
      </c>
      <c r="CL70" s="10" t="s">
        <v>168</v>
      </c>
      <c r="CM70" s="10">
        <v>22</v>
      </c>
    </row>
    <row r="71" spans="1:102" s="3" customFormat="1">
      <c r="A71" s="484" t="s">
        <v>27</v>
      </c>
      <c r="B71" s="485"/>
      <c r="C71" s="487" t="s">
        <v>315</v>
      </c>
      <c r="D71" s="485"/>
      <c r="E71" s="485"/>
      <c r="F71" s="485"/>
      <c r="G71" s="485"/>
      <c r="H71" s="485"/>
      <c r="I71" s="485"/>
      <c r="J71" s="485"/>
      <c r="K71" s="485"/>
      <c r="L71" s="485"/>
      <c r="M71" s="485"/>
      <c r="N71" s="485"/>
      <c r="O71" s="485"/>
      <c r="P71" s="485"/>
      <c r="Q71" s="485"/>
      <c r="R71" s="485"/>
      <c r="S71" s="485"/>
      <c r="T71" s="485"/>
      <c r="U71" s="485"/>
      <c r="V71" s="485"/>
      <c r="W71" s="485"/>
      <c r="X71" s="485"/>
      <c r="Y71" s="485"/>
      <c r="Z71" s="485"/>
      <c r="AA71" s="485"/>
      <c r="AB71" s="485"/>
      <c r="AC71" s="485"/>
      <c r="AD71" s="485"/>
      <c r="AE71" s="485"/>
      <c r="AF71" s="485"/>
      <c r="AG71" s="485"/>
      <c r="AH71" s="485"/>
      <c r="AI71" s="485"/>
      <c r="AJ71" s="485"/>
      <c r="AK71" s="2"/>
      <c r="AM71" s="3" t="b">
        <v>0</v>
      </c>
      <c r="BD71" s="115"/>
      <c r="BF71" s="119"/>
      <c r="BH71" s="117"/>
      <c r="BI71" s="117"/>
      <c r="BJ71" s="49"/>
      <c r="BK71" s="14"/>
      <c r="BL71" s="13"/>
      <c r="BM71" s="13"/>
      <c r="BN71" s="14"/>
      <c r="BQ71" s="138"/>
      <c r="BR71" s="138"/>
      <c r="BS71" s="138"/>
      <c r="BT71" s="133"/>
      <c r="BU71" s="133"/>
      <c r="BV71" s="47"/>
      <c r="BW71" s="134"/>
      <c r="BX71" s="134"/>
      <c r="BY71" s="144" t="s">
        <v>286</v>
      </c>
      <c r="BZ71" s="134"/>
      <c r="CA71" s="137"/>
      <c r="CB71" s="137"/>
      <c r="CC71" s="137"/>
      <c r="CD71" s="54" t="s">
        <v>218</v>
      </c>
      <c r="CE71" s="12">
        <v>638</v>
      </c>
      <c r="CF71" s="54" t="s">
        <v>239</v>
      </c>
      <c r="CG71" s="12">
        <f t="shared" si="1"/>
        <v>638</v>
      </c>
      <c r="CH71" s="54" t="s">
        <v>258</v>
      </c>
      <c r="CI71" s="12">
        <f t="shared" si="2"/>
        <v>638</v>
      </c>
      <c r="CJ71" s="54" t="s">
        <v>261</v>
      </c>
      <c r="CK71" s="12">
        <f t="shared" si="3"/>
        <v>638</v>
      </c>
      <c r="CL71" s="54" t="s">
        <v>225</v>
      </c>
      <c r="CM71" s="12" t="str">
        <f t="shared" ref="CM71:CM85" si="5">IF(CL71="","",$CE71)</f>
        <v/>
      </c>
      <c r="CO71" s="5"/>
      <c r="CP71" s="10" t="s">
        <v>219</v>
      </c>
      <c r="CQ71" s="11">
        <f t="shared" si="0"/>
        <v>38</v>
      </c>
      <c r="CS71" s="10" t="s">
        <v>169</v>
      </c>
      <c r="CT71" s="10">
        <v>23</v>
      </c>
    </row>
    <row r="72" spans="1:102" s="3" customFormat="1">
      <c r="A72" s="486"/>
      <c r="B72" s="486"/>
      <c r="C72" s="486"/>
      <c r="D72" s="486"/>
      <c r="E72" s="486"/>
      <c r="F72" s="486"/>
      <c r="G72" s="486"/>
      <c r="H72" s="486"/>
      <c r="I72" s="486"/>
      <c r="J72" s="486"/>
      <c r="K72" s="486"/>
      <c r="L72" s="486"/>
      <c r="M72" s="486"/>
      <c r="N72" s="486"/>
      <c r="O72" s="486"/>
      <c r="P72" s="486"/>
      <c r="Q72" s="486"/>
      <c r="R72" s="486"/>
      <c r="S72" s="486"/>
      <c r="T72" s="486"/>
      <c r="U72" s="486"/>
      <c r="V72" s="486"/>
      <c r="W72" s="486"/>
      <c r="X72" s="486"/>
      <c r="Y72" s="486"/>
      <c r="Z72" s="486"/>
      <c r="AA72" s="486"/>
      <c r="AB72" s="486"/>
      <c r="AC72" s="486"/>
      <c r="AD72" s="486"/>
      <c r="AE72" s="486"/>
      <c r="AF72" s="486"/>
      <c r="AG72" s="486"/>
      <c r="AH72" s="486"/>
      <c r="AI72" s="486"/>
      <c r="AJ72" s="486"/>
      <c r="AK72" s="2"/>
      <c r="AM72" s="3" t="b">
        <v>0</v>
      </c>
      <c r="BD72" s="115"/>
      <c r="BE72" s="115"/>
      <c r="BF72" s="115"/>
      <c r="BG72" s="115"/>
      <c r="BH72" s="115"/>
      <c r="BI72" s="115"/>
      <c r="BJ72" s="115"/>
      <c r="BK72" s="325" t="s">
        <v>187</v>
      </c>
      <c r="BL72" s="141" t="s">
        <v>150</v>
      </c>
      <c r="BM72" s="119" t="s">
        <v>24</v>
      </c>
      <c r="BN72" s="142" t="s">
        <v>192</v>
      </c>
      <c r="BO72" s="113" t="s">
        <v>193</v>
      </c>
      <c r="BP72" s="113"/>
      <c r="BQ72" s="133"/>
      <c r="BR72" s="133"/>
      <c r="BS72" s="133"/>
      <c r="BT72" s="133"/>
      <c r="BU72" s="133"/>
      <c r="BV72" s="5"/>
      <c r="BW72" s="15"/>
      <c r="BX72" s="134"/>
      <c r="BY72" s="38" t="s">
        <v>24</v>
      </c>
      <c r="BZ72" s="132" t="s">
        <v>45</v>
      </c>
      <c r="CA72" s="132" t="s">
        <v>46</v>
      </c>
      <c r="CB72" s="132" t="s">
        <v>47</v>
      </c>
      <c r="CC72" s="132" t="s">
        <v>48</v>
      </c>
      <c r="CD72" s="54" t="s">
        <v>219</v>
      </c>
      <c r="CE72" s="12">
        <f t="shared" ref="CE72:CE85" si="6">IF($AH$62=0,CO49,$AH$62*CO49)</f>
        <v>38</v>
      </c>
      <c r="CF72" s="54" t="s">
        <v>240</v>
      </c>
      <c r="CG72" s="12">
        <f t="shared" si="1"/>
        <v>38</v>
      </c>
      <c r="CH72" s="54" t="s">
        <v>225</v>
      </c>
      <c r="CI72" s="12" t="str">
        <f t="shared" si="2"/>
        <v/>
      </c>
      <c r="CJ72" s="54" t="s">
        <v>262</v>
      </c>
      <c r="CK72" s="12">
        <f t="shared" si="3"/>
        <v>38</v>
      </c>
      <c r="CL72" s="54" t="s">
        <v>225</v>
      </c>
      <c r="CM72" s="12" t="str">
        <f t="shared" si="5"/>
        <v/>
      </c>
      <c r="CO72" s="5"/>
      <c r="CP72" s="10" t="s">
        <v>220</v>
      </c>
      <c r="CQ72" s="11">
        <f t="shared" si="0"/>
        <v>40</v>
      </c>
      <c r="CS72" s="10" t="s">
        <v>170</v>
      </c>
      <c r="CT72" s="10">
        <v>24</v>
      </c>
    </row>
    <row r="73" spans="1:102" s="3" customFormat="1">
      <c r="A73" s="325" t="s">
        <v>33</v>
      </c>
      <c r="B73" s="255"/>
      <c r="C73" s="335" t="s">
        <v>493</v>
      </c>
      <c r="D73" s="335"/>
      <c r="E73" s="335"/>
      <c r="F73" s="335"/>
      <c r="G73" s="335"/>
      <c r="H73" s="335"/>
      <c r="I73" s="335"/>
      <c r="J73" s="335"/>
      <c r="K73" s="335"/>
      <c r="L73" s="335"/>
      <c r="M73" s="335"/>
      <c r="N73" s="335"/>
      <c r="O73" s="335"/>
      <c r="P73" s="335"/>
      <c r="Q73" s="335"/>
      <c r="R73" s="335"/>
      <c r="S73" s="335"/>
      <c r="T73" s="335"/>
      <c r="U73" s="335"/>
      <c r="V73" s="335"/>
      <c r="W73" s="335"/>
      <c r="X73" s="335"/>
      <c r="Y73" s="335"/>
      <c r="Z73" s="335"/>
      <c r="AA73" s="335"/>
      <c r="AB73" s="335"/>
      <c r="AC73" s="335"/>
      <c r="AD73" s="335"/>
      <c r="AE73" s="335"/>
      <c r="AF73" s="335"/>
      <c r="AG73" s="335"/>
      <c r="AH73" s="335"/>
      <c r="AI73" s="335"/>
      <c r="AJ73" s="335"/>
      <c r="AK73" s="2"/>
      <c r="BD73" s="115"/>
      <c r="BE73" s="115"/>
      <c r="BF73" s="115"/>
      <c r="BG73" s="115"/>
      <c r="BH73" s="115"/>
      <c r="BI73" s="115"/>
      <c r="BJ73" s="115"/>
      <c r="BK73" s="325"/>
      <c r="BL73" s="141" t="s">
        <v>151</v>
      </c>
      <c r="BM73" s="119" t="s">
        <v>24</v>
      </c>
      <c r="BN73" s="142" t="s">
        <v>192</v>
      </c>
      <c r="BO73" s="113" t="s">
        <v>193</v>
      </c>
      <c r="BP73" s="113"/>
      <c r="BQ73" s="133"/>
      <c r="BR73" s="133"/>
      <c r="BS73" s="133"/>
      <c r="BT73" s="133"/>
      <c r="BU73" s="133"/>
      <c r="BV73" s="5"/>
      <c r="BW73" s="15"/>
      <c r="BX73" s="134"/>
      <c r="BY73" s="136" t="s">
        <v>25</v>
      </c>
      <c r="BZ73" s="132" t="s">
        <v>45</v>
      </c>
      <c r="CA73" s="132" t="s">
        <v>46</v>
      </c>
      <c r="CB73" s="132" t="s">
        <v>47</v>
      </c>
      <c r="CC73" s="132" t="s">
        <v>48</v>
      </c>
      <c r="CD73" s="54" t="s">
        <v>220</v>
      </c>
      <c r="CE73" s="12">
        <f t="shared" si="6"/>
        <v>40</v>
      </c>
      <c r="CF73" s="54" t="s">
        <v>241</v>
      </c>
      <c r="CG73" s="12">
        <f t="shared" si="1"/>
        <v>40</v>
      </c>
      <c r="CH73" s="54" t="s">
        <v>225</v>
      </c>
      <c r="CI73" s="12" t="str">
        <f t="shared" si="2"/>
        <v/>
      </c>
      <c r="CJ73" s="54" t="s">
        <v>263</v>
      </c>
      <c r="CK73" s="12">
        <f t="shared" si="3"/>
        <v>40</v>
      </c>
      <c r="CL73" s="54" t="s">
        <v>225</v>
      </c>
      <c r="CM73" s="12" t="str">
        <f t="shared" si="5"/>
        <v/>
      </c>
      <c r="CO73" s="5"/>
      <c r="CP73" s="10" t="s">
        <v>221</v>
      </c>
      <c r="CQ73" s="11">
        <f t="shared" si="0"/>
        <v>38</v>
      </c>
      <c r="CS73" s="10" t="s">
        <v>171</v>
      </c>
      <c r="CT73" s="10">
        <v>25</v>
      </c>
    </row>
    <row r="74" spans="1:102" s="3" customFormat="1">
      <c r="A74" s="255"/>
      <c r="B74" s="255"/>
      <c r="C74" s="335"/>
      <c r="D74" s="335"/>
      <c r="E74" s="335"/>
      <c r="F74" s="335"/>
      <c r="G74" s="335"/>
      <c r="H74" s="335"/>
      <c r="I74" s="335"/>
      <c r="J74" s="335"/>
      <c r="K74" s="335"/>
      <c r="L74" s="335"/>
      <c r="M74" s="335"/>
      <c r="N74" s="335"/>
      <c r="O74" s="335"/>
      <c r="P74" s="335"/>
      <c r="Q74" s="335"/>
      <c r="R74" s="335"/>
      <c r="S74" s="335"/>
      <c r="T74" s="335"/>
      <c r="U74" s="335"/>
      <c r="V74" s="335"/>
      <c r="W74" s="335"/>
      <c r="X74" s="335"/>
      <c r="Y74" s="335"/>
      <c r="Z74" s="335"/>
      <c r="AA74" s="335"/>
      <c r="AB74" s="335"/>
      <c r="AC74" s="335"/>
      <c r="AD74" s="335"/>
      <c r="AE74" s="335"/>
      <c r="AF74" s="335"/>
      <c r="AG74" s="335"/>
      <c r="AH74" s="335"/>
      <c r="AI74" s="335"/>
      <c r="AJ74" s="335"/>
      <c r="AK74" s="2"/>
      <c r="BD74" s="115"/>
      <c r="BE74" s="115"/>
      <c r="BF74" s="115"/>
      <c r="BG74" s="115"/>
      <c r="BH74" s="115"/>
      <c r="BI74" s="115"/>
      <c r="BJ74" s="115"/>
      <c r="BK74" s="325"/>
      <c r="BL74" s="141" t="s">
        <v>152</v>
      </c>
      <c r="BM74" s="119" t="s">
        <v>24</v>
      </c>
      <c r="BN74" s="142" t="s">
        <v>192</v>
      </c>
      <c r="BO74" s="113" t="s">
        <v>193</v>
      </c>
      <c r="BP74" s="113"/>
      <c r="BQ74" s="133"/>
      <c r="BR74" s="133"/>
      <c r="BS74" s="133"/>
      <c r="BT74" s="133"/>
      <c r="BU74" s="133"/>
      <c r="BV74" s="5"/>
      <c r="BW74" s="15"/>
      <c r="BX74" s="137"/>
      <c r="BY74" s="136" t="s">
        <v>26</v>
      </c>
      <c r="BZ74" s="132" t="s">
        <v>45</v>
      </c>
      <c r="CA74" s="132" t="s">
        <v>46</v>
      </c>
      <c r="CB74" s="132" t="s">
        <v>47</v>
      </c>
      <c r="CC74" s="132" t="s">
        <v>48</v>
      </c>
      <c r="CD74" s="54" t="s">
        <v>221</v>
      </c>
      <c r="CE74" s="12">
        <f t="shared" si="6"/>
        <v>38</v>
      </c>
      <c r="CF74" s="54" t="s">
        <v>242</v>
      </c>
      <c r="CG74" s="12">
        <f t="shared" si="1"/>
        <v>38</v>
      </c>
      <c r="CH74" s="54" t="s">
        <v>225</v>
      </c>
      <c r="CI74" s="12" t="str">
        <f t="shared" si="2"/>
        <v/>
      </c>
      <c r="CJ74" s="54" t="s">
        <v>264</v>
      </c>
      <c r="CK74" s="12">
        <f t="shared" si="3"/>
        <v>38</v>
      </c>
      <c r="CL74" s="54" t="s">
        <v>225</v>
      </c>
      <c r="CM74" s="12" t="str">
        <f t="shared" si="5"/>
        <v/>
      </c>
      <c r="CO74" s="5"/>
      <c r="CP74" s="10" t="s">
        <v>222</v>
      </c>
      <c r="CQ74" s="11">
        <f t="shared" si="0"/>
        <v>48</v>
      </c>
      <c r="CS74" s="10" t="s">
        <v>172</v>
      </c>
      <c r="CT74" s="10">
        <v>26</v>
      </c>
    </row>
    <row r="75" spans="1:102" s="3" customFormat="1">
      <c r="A75" s="325" t="s">
        <v>327</v>
      </c>
      <c r="B75" s="255"/>
      <c r="C75" s="335" t="s">
        <v>316</v>
      </c>
      <c r="D75" s="335"/>
      <c r="E75" s="335"/>
      <c r="F75" s="335"/>
      <c r="G75" s="335"/>
      <c r="H75" s="335"/>
      <c r="I75" s="335"/>
      <c r="J75" s="335"/>
      <c r="K75" s="335"/>
      <c r="L75" s="335"/>
      <c r="M75" s="335"/>
      <c r="N75" s="335"/>
      <c r="O75" s="335"/>
      <c r="P75" s="335"/>
      <c r="Q75" s="335"/>
      <c r="R75" s="335"/>
      <c r="S75" s="335"/>
      <c r="T75" s="335"/>
      <c r="U75" s="335"/>
      <c r="V75" s="335"/>
      <c r="W75" s="335"/>
      <c r="X75" s="335"/>
      <c r="Y75" s="335"/>
      <c r="Z75" s="335"/>
      <c r="AA75" s="335"/>
      <c r="AB75" s="335"/>
      <c r="AC75" s="335"/>
      <c r="AD75" s="335"/>
      <c r="AE75" s="335"/>
      <c r="AF75" s="335"/>
      <c r="AG75" s="335"/>
      <c r="AH75" s="335"/>
      <c r="AI75" s="335"/>
      <c r="AJ75" s="335"/>
      <c r="AK75" s="2"/>
      <c r="BD75" s="115"/>
      <c r="BE75" s="115"/>
      <c r="BF75" s="115"/>
      <c r="BG75" s="115"/>
      <c r="BH75" s="115"/>
      <c r="BI75" s="115"/>
      <c r="BJ75" s="115"/>
      <c r="BK75" s="325"/>
      <c r="BL75" s="141" t="s">
        <v>153</v>
      </c>
      <c r="BM75" s="119" t="s">
        <v>24</v>
      </c>
      <c r="BN75" s="142" t="s">
        <v>192</v>
      </c>
      <c r="BO75" s="113" t="s">
        <v>193</v>
      </c>
      <c r="BP75" s="113"/>
      <c r="BQ75" s="133"/>
      <c r="BR75" s="133"/>
      <c r="BS75" s="133"/>
      <c r="BT75" s="133"/>
      <c r="BU75" s="133"/>
      <c r="BV75" s="5"/>
      <c r="BW75" s="15"/>
      <c r="BX75" s="16"/>
      <c r="BY75" s="136" t="s">
        <v>27</v>
      </c>
      <c r="BZ75" s="132" t="s">
        <v>51</v>
      </c>
      <c r="CA75" s="132"/>
      <c r="CB75" s="132"/>
      <c r="CC75" s="132"/>
      <c r="CD75" s="54" t="s">
        <v>222</v>
      </c>
      <c r="CE75" s="12">
        <f t="shared" si="6"/>
        <v>48</v>
      </c>
      <c r="CF75" s="54" t="s">
        <v>243</v>
      </c>
      <c r="CG75" s="12">
        <f t="shared" si="1"/>
        <v>48</v>
      </c>
      <c r="CH75" s="54" t="s">
        <v>225</v>
      </c>
      <c r="CI75" s="12" t="str">
        <f t="shared" si="2"/>
        <v/>
      </c>
      <c r="CJ75" s="54" t="s">
        <v>265</v>
      </c>
      <c r="CK75" s="12">
        <f t="shared" si="3"/>
        <v>48</v>
      </c>
      <c r="CL75" s="54" t="s">
        <v>225</v>
      </c>
      <c r="CM75" s="12" t="str">
        <f t="shared" si="5"/>
        <v/>
      </c>
      <c r="CO75" s="5"/>
      <c r="CP75" s="10" t="s">
        <v>223</v>
      </c>
      <c r="CQ75" s="11">
        <f t="shared" si="0"/>
        <v>43</v>
      </c>
      <c r="CS75" s="10" t="s">
        <v>174</v>
      </c>
      <c r="CT75" s="10">
        <v>27</v>
      </c>
    </row>
    <row r="76" spans="1:102">
      <c r="A76" s="255"/>
      <c r="B76" s="255"/>
      <c r="C76" s="335"/>
      <c r="D76" s="335"/>
      <c r="E76" s="335"/>
      <c r="F76" s="335"/>
      <c r="G76" s="335"/>
      <c r="H76" s="335"/>
      <c r="I76" s="335"/>
      <c r="J76" s="335"/>
      <c r="K76" s="335"/>
      <c r="L76" s="335"/>
      <c r="M76" s="335"/>
      <c r="N76" s="335"/>
      <c r="O76" s="335"/>
      <c r="P76" s="335"/>
      <c r="Q76" s="335"/>
      <c r="R76" s="335"/>
      <c r="S76" s="335"/>
      <c r="T76" s="335"/>
      <c r="U76" s="335"/>
      <c r="V76" s="335"/>
      <c r="W76" s="335"/>
      <c r="X76" s="335"/>
      <c r="Y76" s="335"/>
      <c r="Z76" s="335"/>
      <c r="AA76" s="335"/>
      <c r="AB76" s="335"/>
      <c r="AC76" s="335"/>
      <c r="AD76" s="335"/>
      <c r="AE76" s="335"/>
      <c r="AF76" s="335"/>
      <c r="AG76" s="335"/>
      <c r="AH76" s="335"/>
      <c r="AI76" s="335"/>
      <c r="AJ76" s="335"/>
      <c r="BD76" s="116"/>
      <c r="BE76" s="115"/>
      <c r="BF76" s="115"/>
      <c r="BG76" s="115"/>
      <c r="BH76" s="115"/>
      <c r="BI76" s="115"/>
      <c r="BJ76" s="115"/>
      <c r="BK76" s="325"/>
      <c r="BL76" s="141" t="s">
        <v>154</v>
      </c>
      <c r="BM76" s="119" t="s">
        <v>24</v>
      </c>
      <c r="BN76" s="142" t="s">
        <v>192</v>
      </c>
      <c r="BO76" s="113" t="s">
        <v>193</v>
      </c>
      <c r="BP76" s="113"/>
      <c r="BQ76" s="133"/>
      <c r="BR76" s="133"/>
      <c r="BS76" s="133"/>
      <c r="BT76" s="133"/>
      <c r="BU76" s="133"/>
      <c r="BV76" s="5"/>
      <c r="BW76" s="15"/>
      <c r="BX76" s="16"/>
      <c r="BY76" s="38" t="s">
        <v>33</v>
      </c>
      <c r="BZ76" s="38" t="s">
        <v>110</v>
      </c>
      <c r="CA76" s="132"/>
      <c r="CB76" s="132"/>
      <c r="CC76" s="132"/>
      <c r="CD76" s="54" t="s">
        <v>223</v>
      </c>
      <c r="CE76" s="12">
        <f t="shared" si="6"/>
        <v>43</v>
      </c>
      <c r="CF76" s="54" t="s">
        <v>244</v>
      </c>
      <c r="CG76" s="12">
        <f t="shared" si="1"/>
        <v>43</v>
      </c>
      <c r="CH76" s="54" t="s">
        <v>225</v>
      </c>
      <c r="CI76" s="12" t="str">
        <f t="shared" si="2"/>
        <v/>
      </c>
      <c r="CJ76" s="54" t="s">
        <v>266</v>
      </c>
      <c r="CK76" s="12">
        <f t="shared" si="3"/>
        <v>43</v>
      </c>
      <c r="CL76" s="54" t="s">
        <v>225</v>
      </c>
      <c r="CM76" s="12" t="str">
        <f t="shared" si="5"/>
        <v/>
      </c>
      <c r="CN76" s="3"/>
      <c r="CO76" s="5"/>
      <c r="CP76" s="10" t="s">
        <v>224</v>
      </c>
      <c r="CQ76" s="11">
        <f t="shared" si="0"/>
        <v>36</v>
      </c>
      <c r="CR76" s="3"/>
      <c r="CS76" s="10" t="s">
        <v>173</v>
      </c>
      <c r="CT76" s="10">
        <v>28</v>
      </c>
      <c r="CU76" s="3"/>
      <c r="CV76" s="3"/>
      <c r="CW76" s="3"/>
      <c r="CX76" s="3"/>
    </row>
    <row r="77" spans="1:102">
      <c r="A77" s="325" t="s">
        <v>398</v>
      </c>
      <c r="B77" s="255"/>
      <c r="C77" s="335" t="s">
        <v>399</v>
      </c>
      <c r="D77" s="335"/>
      <c r="E77" s="335"/>
      <c r="F77" s="335"/>
      <c r="G77" s="335"/>
      <c r="H77" s="335"/>
      <c r="I77" s="335"/>
      <c r="J77" s="335"/>
      <c r="K77" s="335"/>
      <c r="L77" s="335"/>
      <c r="M77" s="335"/>
      <c r="N77" s="335"/>
      <c r="O77" s="335"/>
      <c r="P77" s="335"/>
      <c r="Q77" s="335"/>
      <c r="R77" s="335"/>
      <c r="S77" s="335"/>
      <c r="T77" s="335"/>
      <c r="U77" s="335"/>
      <c r="V77" s="335"/>
      <c r="W77" s="335"/>
      <c r="X77" s="335"/>
      <c r="Y77" s="335"/>
      <c r="Z77" s="335"/>
      <c r="AA77" s="335"/>
      <c r="AB77" s="335"/>
      <c r="AC77" s="335"/>
      <c r="AD77" s="335"/>
      <c r="AE77" s="335"/>
      <c r="AF77" s="335"/>
      <c r="AG77" s="335"/>
      <c r="AH77" s="335"/>
      <c r="AI77" s="335"/>
      <c r="AJ77" s="335"/>
      <c r="BD77" s="116"/>
      <c r="BE77" s="116"/>
      <c r="BF77" s="116"/>
      <c r="BG77" s="116"/>
      <c r="BH77" s="116"/>
      <c r="BI77" s="116"/>
      <c r="BJ77" s="116"/>
      <c r="BK77" s="325"/>
      <c r="BL77" s="141" t="s">
        <v>155</v>
      </c>
      <c r="BM77" s="119" t="s">
        <v>24</v>
      </c>
      <c r="BN77" s="142" t="s">
        <v>192</v>
      </c>
      <c r="BO77" s="113" t="s">
        <v>193</v>
      </c>
      <c r="BP77" s="113"/>
      <c r="BQ77" s="133"/>
      <c r="BR77" s="133"/>
      <c r="BS77" s="133"/>
      <c r="BT77" s="133"/>
      <c r="BU77" s="133"/>
      <c r="BV77" s="5"/>
      <c r="BW77" s="15"/>
      <c r="BX77" s="16"/>
      <c r="BY77" s="134"/>
      <c r="BZ77" s="134"/>
      <c r="CD77" s="54" t="s">
        <v>224</v>
      </c>
      <c r="CE77" s="12">
        <f t="shared" si="6"/>
        <v>36</v>
      </c>
      <c r="CF77" s="54" t="s">
        <v>245</v>
      </c>
      <c r="CG77" s="12">
        <f t="shared" si="1"/>
        <v>36</v>
      </c>
      <c r="CH77" s="54" t="s">
        <v>259</v>
      </c>
      <c r="CI77" s="12">
        <f t="shared" si="2"/>
        <v>36</v>
      </c>
      <c r="CJ77" s="54" t="s">
        <v>267</v>
      </c>
      <c r="CK77" s="12">
        <f t="shared" si="3"/>
        <v>36</v>
      </c>
      <c r="CL77" s="54" t="s">
        <v>225</v>
      </c>
      <c r="CM77" s="12" t="str">
        <f t="shared" si="5"/>
        <v/>
      </c>
      <c r="CN77" s="3"/>
      <c r="CO77" s="5"/>
      <c r="CP77" s="10" t="s">
        <v>287</v>
      </c>
      <c r="CQ77" s="11">
        <f t="shared" si="0"/>
        <v>37</v>
      </c>
      <c r="CR77" s="3"/>
      <c r="CS77" s="10" t="s">
        <v>175</v>
      </c>
      <c r="CT77" s="10">
        <v>29</v>
      </c>
      <c r="CU77" s="3"/>
      <c r="CV77" s="3"/>
      <c r="CW77" s="3"/>
      <c r="CX77" s="3"/>
    </row>
    <row r="78" spans="1:102">
      <c r="A78" s="255"/>
      <c r="B78" s="255"/>
      <c r="C78" s="335"/>
      <c r="D78" s="335"/>
      <c r="E78" s="335"/>
      <c r="F78" s="335"/>
      <c r="G78" s="335"/>
      <c r="H78" s="335"/>
      <c r="I78" s="335"/>
      <c r="J78" s="335"/>
      <c r="K78" s="335"/>
      <c r="L78" s="335"/>
      <c r="M78" s="335"/>
      <c r="N78" s="335"/>
      <c r="O78" s="335"/>
      <c r="P78" s="335"/>
      <c r="Q78" s="335"/>
      <c r="R78" s="335"/>
      <c r="S78" s="335"/>
      <c r="T78" s="335"/>
      <c r="U78" s="335"/>
      <c r="V78" s="335"/>
      <c r="W78" s="335"/>
      <c r="X78" s="335"/>
      <c r="Y78" s="335"/>
      <c r="Z78" s="335"/>
      <c r="AA78" s="335"/>
      <c r="AB78" s="335"/>
      <c r="AC78" s="335"/>
      <c r="AD78" s="335"/>
      <c r="AE78" s="335"/>
      <c r="AF78" s="335"/>
      <c r="AG78" s="335"/>
      <c r="AH78" s="335"/>
      <c r="AI78" s="335"/>
      <c r="AJ78" s="335"/>
      <c r="BD78" s="116"/>
      <c r="BE78" s="116"/>
      <c r="BF78" s="116"/>
      <c r="BG78" s="116"/>
      <c r="BH78" s="116"/>
      <c r="BI78" s="116"/>
      <c r="BJ78" s="116"/>
      <c r="BK78" s="325"/>
      <c r="BL78" s="141" t="s">
        <v>156</v>
      </c>
      <c r="BM78" s="119" t="s">
        <v>24</v>
      </c>
      <c r="BN78" s="142" t="s">
        <v>192</v>
      </c>
      <c r="BO78" s="113" t="s">
        <v>193</v>
      </c>
      <c r="BP78" s="113"/>
      <c r="BQ78" s="133"/>
      <c r="BR78" s="133"/>
      <c r="BS78" s="133"/>
      <c r="BT78" s="133"/>
      <c r="BU78" s="133"/>
      <c r="BV78" s="5"/>
      <c r="BW78" s="15"/>
      <c r="BX78" s="134"/>
      <c r="BY78" s="134"/>
      <c r="BZ78" s="134"/>
      <c r="CD78" s="54" t="s">
        <v>287</v>
      </c>
      <c r="CE78" s="12">
        <f t="shared" si="6"/>
        <v>37</v>
      </c>
      <c r="CF78" s="54" t="s">
        <v>295</v>
      </c>
      <c r="CG78" s="12">
        <f t="shared" si="1"/>
        <v>37</v>
      </c>
      <c r="CH78" s="54" t="s">
        <v>225</v>
      </c>
      <c r="CI78" s="12" t="str">
        <f t="shared" si="2"/>
        <v/>
      </c>
      <c r="CJ78" s="54" t="s">
        <v>303</v>
      </c>
      <c r="CK78" s="12">
        <f t="shared" si="3"/>
        <v>37</v>
      </c>
      <c r="CL78" s="54" t="s">
        <v>225</v>
      </c>
      <c r="CM78" s="12" t="str">
        <f t="shared" si="5"/>
        <v/>
      </c>
      <c r="CN78" s="3"/>
      <c r="CO78" s="5"/>
      <c r="CP78" s="10" t="s">
        <v>288</v>
      </c>
      <c r="CQ78" s="11">
        <f t="shared" si="0"/>
        <v>35</v>
      </c>
      <c r="CR78" s="3"/>
      <c r="CS78" s="10" t="s">
        <v>179</v>
      </c>
      <c r="CT78" s="10">
        <v>30</v>
      </c>
      <c r="CU78" s="3"/>
      <c r="CV78" s="3"/>
      <c r="CW78" s="3"/>
      <c r="CX78" s="3"/>
    </row>
    <row r="79" spans="1:102">
      <c r="A79" s="8" t="s">
        <v>63</v>
      </c>
      <c r="C79" s="25"/>
      <c r="D79" s="25"/>
      <c r="E79" s="25"/>
      <c r="F79" s="25"/>
      <c r="G79" s="25"/>
      <c r="H79" s="25"/>
      <c r="I79" s="25"/>
      <c r="J79" s="25"/>
      <c r="K79" s="25"/>
      <c r="L79" s="25"/>
      <c r="M79" s="25"/>
      <c r="N79" s="25"/>
      <c r="O79" s="25"/>
      <c r="P79" s="25"/>
      <c r="Q79" s="25"/>
      <c r="R79" s="25"/>
      <c r="S79" s="25"/>
      <c r="T79" s="25"/>
      <c r="U79" s="26"/>
      <c r="V79" s="25"/>
      <c r="W79" s="25"/>
      <c r="X79" s="25"/>
      <c r="Y79" s="25"/>
      <c r="Z79" s="25"/>
      <c r="AA79" s="25"/>
      <c r="AB79" s="25"/>
      <c r="AC79" s="25"/>
      <c r="AD79" s="25"/>
      <c r="AE79" s="25"/>
      <c r="AF79" s="25"/>
      <c r="AG79" s="25"/>
      <c r="AH79" s="25"/>
      <c r="AI79" s="25"/>
      <c r="AJ79" s="25"/>
      <c r="BD79" s="116"/>
      <c r="BE79" s="116"/>
      <c r="BF79" s="116"/>
      <c r="BG79" s="116"/>
      <c r="BH79" s="116"/>
      <c r="BI79" s="116"/>
      <c r="BJ79" s="116"/>
      <c r="BK79" s="325"/>
      <c r="BL79" s="141" t="s">
        <v>157</v>
      </c>
      <c r="BM79" s="119" t="s">
        <v>24</v>
      </c>
      <c r="BN79" s="142" t="s">
        <v>192</v>
      </c>
      <c r="BO79" s="113" t="s">
        <v>193</v>
      </c>
      <c r="BP79" s="113"/>
      <c r="BQ79" s="133"/>
      <c r="BR79" s="133"/>
      <c r="BS79" s="133"/>
      <c r="BT79" s="133"/>
      <c r="BU79" s="133"/>
      <c r="BV79" s="5"/>
      <c r="BW79" s="15"/>
      <c r="BX79" s="134"/>
      <c r="BY79" s="134"/>
      <c r="BZ79" s="134"/>
      <c r="CD79" s="54" t="s">
        <v>288</v>
      </c>
      <c r="CE79" s="12">
        <f t="shared" si="6"/>
        <v>35</v>
      </c>
      <c r="CF79" s="54" t="s">
        <v>296</v>
      </c>
      <c r="CG79" s="12">
        <f t="shared" si="1"/>
        <v>35</v>
      </c>
      <c r="CH79" s="54" t="s">
        <v>225</v>
      </c>
      <c r="CI79" s="12" t="str">
        <f t="shared" si="2"/>
        <v/>
      </c>
      <c r="CJ79" s="54" t="s">
        <v>304</v>
      </c>
      <c r="CK79" s="12">
        <f t="shared" si="3"/>
        <v>35</v>
      </c>
      <c r="CL79" s="54" t="s">
        <v>225</v>
      </c>
      <c r="CM79" s="12" t="str">
        <f t="shared" si="5"/>
        <v/>
      </c>
      <c r="CN79" s="3"/>
      <c r="CO79" s="5"/>
      <c r="CP79" s="10" t="s">
        <v>289</v>
      </c>
      <c r="CQ79" s="11">
        <f t="shared" si="0"/>
        <v>37</v>
      </c>
      <c r="CR79" s="3"/>
      <c r="CS79" s="10" t="s">
        <v>180</v>
      </c>
      <c r="CT79" s="10">
        <v>31</v>
      </c>
      <c r="CU79" s="3"/>
      <c r="CV79" s="3"/>
      <c r="CW79" s="3"/>
      <c r="CX79" s="3"/>
    </row>
    <row r="80" spans="1:102">
      <c r="A80" s="8" t="s">
        <v>66</v>
      </c>
      <c r="U80" s="6"/>
      <c r="AN80" s="8"/>
      <c r="BD80" s="116"/>
      <c r="BE80" s="116"/>
      <c r="BF80" s="116"/>
      <c r="BG80" s="116"/>
      <c r="BH80" s="116"/>
      <c r="BI80" s="116"/>
      <c r="BJ80" s="116"/>
      <c r="BK80" s="325"/>
      <c r="BL80" s="141" t="s">
        <v>177</v>
      </c>
      <c r="BM80" s="119" t="s">
        <v>24</v>
      </c>
      <c r="BN80" s="142" t="s">
        <v>192</v>
      </c>
      <c r="BO80" s="113" t="s">
        <v>193</v>
      </c>
      <c r="BP80" s="113"/>
      <c r="BQ80" s="133"/>
      <c r="BR80" s="133"/>
      <c r="BS80" s="133"/>
      <c r="BT80" s="133"/>
      <c r="BU80" s="133"/>
      <c r="BV80" s="5"/>
      <c r="BW80" s="15"/>
      <c r="BX80" s="134"/>
      <c r="BY80" s="134"/>
      <c r="BZ80" s="134"/>
      <c r="CD80" s="54" t="s">
        <v>289</v>
      </c>
      <c r="CE80" s="12">
        <f t="shared" si="6"/>
        <v>37</v>
      </c>
      <c r="CF80" s="54" t="s">
        <v>297</v>
      </c>
      <c r="CG80" s="12">
        <f t="shared" si="1"/>
        <v>37</v>
      </c>
      <c r="CH80" s="54" t="s">
        <v>225</v>
      </c>
      <c r="CI80" s="12" t="str">
        <f t="shared" si="2"/>
        <v/>
      </c>
      <c r="CJ80" s="54" t="s">
        <v>305</v>
      </c>
      <c r="CK80" s="12">
        <f t="shared" si="3"/>
        <v>37</v>
      </c>
      <c r="CL80" s="54" t="s">
        <v>225</v>
      </c>
      <c r="CM80" s="12" t="str">
        <f t="shared" si="5"/>
        <v/>
      </c>
      <c r="CN80" s="3"/>
      <c r="CO80" s="5"/>
      <c r="CP80" s="10" t="s">
        <v>290</v>
      </c>
      <c r="CQ80" s="11">
        <f t="shared" si="0"/>
        <v>35</v>
      </c>
      <c r="CR80" s="3"/>
      <c r="CS80" s="10" t="s">
        <v>181</v>
      </c>
      <c r="CT80" s="10">
        <v>32</v>
      </c>
      <c r="CU80" s="3"/>
      <c r="CV80" s="3"/>
      <c r="CW80" s="3"/>
      <c r="CX80" s="3"/>
    </row>
    <row r="81" spans="1:102">
      <c r="A81" s="50" t="s">
        <v>379</v>
      </c>
      <c r="B81" s="8"/>
      <c r="U81" s="6"/>
      <c r="AN81" s="8"/>
      <c r="BD81" s="116"/>
      <c r="BE81" s="116"/>
      <c r="BF81" s="116"/>
      <c r="BG81" s="116"/>
      <c r="BH81" s="116"/>
      <c r="BI81" s="116"/>
      <c r="BJ81" s="116"/>
      <c r="BK81" s="246" t="s">
        <v>188</v>
      </c>
      <c r="BL81" s="141" t="s">
        <v>158</v>
      </c>
      <c r="BM81" s="119" t="s">
        <v>24</v>
      </c>
      <c r="BN81" s="142" t="s">
        <v>194</v>
      </c>
      <c r="BO81" s="113" t="s">
        <v>192</v>
      </c>
      <c r="BP81" s="113"/>
      <c r="BQ81" s="133"/>
      <c r="BR81" s="133"/>
      <c r="BS81" s="133"/>
      <c r="BT81" s="133"/>
      <c r="BU81" s="133"/>
      <c r="BV81" s="5"/>
      <c r="BW81" s="15"/>
      <c r="BX81" s="134"/>
      <c r="CD81" s="54" t="s">
        <v>290</v>
      </c>
      <c r="CE81" s="12">
        <f t="shared" si="6"/>
        <v>35</v>
      </c>
      <c r="CF81" s="54" t="s">
        <v>298</v>
      </c>
      <c r="CG81" s="12">
        <f t="shared" si="1"/>
        <v>35</v>
      </c>
      <c r="CH81" s="54" t="s">
        <v>225</v>
      </c>
      <c r="CI81" s="12" t="str">
        <f t="shared" si="2"/>
        <v/>
      </c>
      <c r="CJ81" s="54" t="s">
        <v>306</v>
      </c>
      <c r="CK81" s="12">
        <f t="shared" si="3"/>
        <v>35</v>
      </c>
      <c r="CL81" s="54" t="s">
        <v>225</v>
      </c>
      <c r="CM81" s="12" t="str">
        <f t="shared" si="5"/>
        <v/>
      </c>
      <c r="CN81" s="3"/>
      <c r="CO81" s="5"/>
      <c r="CP81" s="10" t="s">
        <v>291</v>
      </c>
      <c r="CQ81" s="11">
        <f t="shared" si="0"/>
        <v>37</v>
      </c>
      <c r="CR81" s="3"/>
      <c r="CS81" s="10" t="s">
        <v>182</v>
      </c>
      <c r="CT81" s="10">
        <v>33</v>
      </c>
      <c r="CU81" s="3"/>
      <c r="CV81" s="3"/>
      <c r="CW81" s="3"/>
      <c r="CX81" s="3"/>
    </row>
    <row r="82" spans="1:102">
      <c r="A82" s="8" t="s">
        <v>64</v>
      </c>
      <c r="U82" s="6"/>
      <c r="AN82" s="8"/>
      <c r="BD82" s="116"/>
      <c r="BE82" s="116"/>
      <c r="BF82" s="116"/>
      <c r="BG82" s="116"/>
      <c r="BH82" s="116"/>
      <c r="BI82" s="116"/>
      <c r="BJ82" s="116"/>
      <c r="BK82" s="246"/>
      <c r="BL82" s="141" t="s">
        <v>159</v>
      </c>
      <c r="BM82" s="119" t="s">
        <v>24</v>
      </c>
      <c r="BN82" s="142" t="s">
        <v>194</v>
      </c>
      <c r="BO82" s="113" t="s">
        <v>192</v>
      </c>
      <c r="BP82" s="113"/>
      <c r="BQ82" s="133"/>
      <c r="BR82" s="133"/>
      <c r="BS82" s="133"/>
      <c r="BT82" s="133"/>
      <c r="BU82" s="133"/>
      <c r="BV82" s="5"/>
      <c r="BW82" s="15"/>
      <c r="BX82" s="134"/>
      <c r="CD82" s="54" t="s">
        <v>291</v>
      </c>
      <c r="CE82" s="12">
        <f t="shared" si="6"/>
        <v>37</v>
      </c>
      <c r="CF82" s="54" t="s">
        <v>299</v>
      </c>
      <c r="CG82" s="12">
        <f t="shared" si="1"/>
        <v>37</v>
      </c>
      <c r="CH82" s="54" t="s">
        <v>225</v>
      </c>
      <c r="CI82" s="12" t="str">
        <f t="shared" si="2"/>
        <v/>
      </c>
      <c r="CJ82" s="54" t="s">
        <v>307</v>
      </c>
      <c r="CK82" s="12">
        <f t="shared" si="3"/>
        <v>37</v>
      </c>
      <c r="CL82" s="54" t="s">
        <v>225</v>
      </c>
      <c r="CM82" s="12" t="str">
        <f t="shared" si="5"/>
        <v/>
      </c>
      <c r="CN82" s="3"/>
      <c r="CO82" s="5"/>
      <c r="CP82" s="10" t="s">
        <v>292</v>
      </c>
      <c r="CQ82" s="11">
        <f t="shared" si="0"/>
        <v>35</v>
      </c>
      <c r="CR82" s="3"/>
      <c r="CS82" s="10" t="s">
        <v>183</v>
      </c>
      <c r="CT82" s="10">
        <v>34</v>
      </c>
      <c r="CU82" s="3"/>
      <c r="CV82" s="3"/>
      <c r="CW82" s="3"/>
      <c r="CX82" s="3"/>
    </row>
    <row r="83" spans="1:102">
      <c r="A83" s="8" t="s">
        <v>65</v>
      </c>
      <c r="BD83" s="116"/>
      <c r="BE83" s="116"/>
      <c r="BF83" s="116"/>
      <c r="BG83" s="116"/>
      <c r="BH83" s="116"/>
      <c r="BI83" s="116"/>
      <c r="BJ83" s="116"/>
      <c r="BK83" s="246" t="s">
        <v>189</v>
      </c>
      <c r="BL83" s="141" t="s">
        <v>160</v>
      </c>
      <c r="BM83" s="119" t="s">
        <v>24</v>
      </c>
      <c r="BN83" s="142" t="s">
        <v>194</v>
      </c>
      <c r="BO83" s="113"/>
      <c r="BP83" s="113"/>
      <c r="BQ83" s="133"/>
      <c r="BR83" s="133"/>
      <c r="BS83" s="133"/>
      <c r="BT83" s="133"/>
      <c r="BU83" s="133"/>
      <c r="BV83" s="10"/>
      <c r="BW83" s="15"/>
      <c r="BX83" s="134"/>
      <c r="CD83" s="54" t="s">
        <v>292</v>
      </c>
      <c r="CE83" s="12">
        <f t="shared" si="6"/>
        <v>35</v>
      </c>
      <c r="CF83" s="54" t="s">
        <v>300</v>
      </c>
      <c r="CG83" s="12">
        <f t="shared" si="1"/>
        <v>35</v>
      </c>
      <c r="CH83" s="54" t="s">
        <v>225</v>
      </c>
      <c r="CI83" s="12" t="str">
        <f t="shared" si="2"/>
        <v/>
      </c>
      <c r="CJ83" s="54" t="s">
        <v>308</v>
      </c>
      <c r="CK83" s="12">
        <f t="shared" si="3"/>
        <v>35</v>
      </c>
      <c r="CL83" s="54" t="s">
        <v>225</v>
      </c>
      <c r="CM83" s="12" t="str">
        <f t="shared" si="5"/>
        <v/>
      </c>
      <c r="CN83" s="3"/>
      <c r="CO83" s="5"/>
      <c r="CP83" s="10" t="s">
        <v>293</v>
      </c>
      <c r="CQ83" s="11">
        <f t="shared" si="0"/>
        <v>37</v>
      </c>
      <c r="CR83" s="3"/>
      <c r="CS83" s="10" t="s">
        <v>184</v>
      </c>
      <c r="CT83" s="10">
        <v>35</v>
      </c>
      <c r="CU83" s="3"/>
      <c r="CV83" s="3"/>
      <c r="CW83" s="3"/>
      <c r="CX83" s="3"/>
    </row>
    <row r="84" spans="1:102">
      <c r="A84" s="8" t="s">
        <v>378</v>
      </c>
      <c r="BD84" s="116"/>
      <c r="BE84" s="116"/>
      <c r="BF84" s="116"/>
      <c r="BG84" s="116"/>
      <c r="BH84" s="116"/>
      <c r="BI84" s="116"/>
      <c r="BJ84" s="116"/>
      <c r="BK84" s="246"/>
      <c r="BL84" s="141" t="s">
        <v>161</v>
      </c>
      <c r="BM84" s="119" t="s">
        <v>24</v>
      </c>
      <c r="BN84" s="142" t="s">
        <v>194</v>
      </c>
      <c r="BO84" s="113"/>
      <c r="BP84" s="113"/>
      <c r="BQ84" s="133"/>
      <c r="BR84" s="133"/>
      <c r="BS84" s="133"/>
      <c r="BT84" s="133"/>
      <c r="BU84" s="133"/>
      <c r="BV84" s="10"/>
      <c r="BW84" s="15"/>
      <c r="BX84" s="134"/>
      <c r="CD84" s="54" t="s">
        <v>293</v>
      </c>
      <c r="CE84" s="12">
        <f t="shared" si="6"/>
        <v>37</v>
      </c>
      <c r="CF84" s="54" t="s">
        <v>301</v>
      </c>
      <c r="CG84" s="12">
        <f t="shared" si="1"/>
        <v>37</v>
      </c>
      <c r="CH84" s="54" t="s">
        <v>225</v>
      </c>
      <c r="CI84" s="12" t="str">
        <f t="shared" si="2"/>
        <v/>
      </c>
      <c r="CJ84" s="54" t="s">
        <v>309</v>
      </c>
      <c r="CK84" s="12">
        <f t="shared" si="3"/>
        <v>37</v>
      </c>
      <c r="CL84" s="54" t="s">
        <v>225</v>
      </c>
      <c r="CM84" s="12" t="str">
        <f t="shared" si="5"/>
        <v/>
      </c>
      <c r="CN84" s="3"/>
      <c r="CO84" s="5"/>
      <c r="CP84" s="10" t="s">
        <v>294</v>
      </c>
      <c r="CQ84" s="11">
        <f t="shared" si="0"/>
        <v>35</v>
      </c>
      <c r="CR84" s="3"/>
      <c r="CS84" s="10" t="s">
        <v>185</v>
      </c>
      <c r="CT84" s="10">
        <v>36</v>
      </c>
      <c r="CU84" s="3"/>
      <c r="CV84" s="3"/>
      <c r="CW84" s="3"/>
      <c r="CX84" s="3"/>
    </row>
    <row r="85" spans="1:102">
      <c r="A85" s="8" t="s">
        <v>377</v>
      </c>
      <c r="BD85" s="116"/>
      <c r="BE85" s="116"/>
      <c r="BF85" s="116"/>
      <c r="BG85" s="116"/>
      <c r="BH85" s="116"/>
      <c r="BI85" s="116"/>
      <c r="BJ85" s="116"/>
      <c r="BK85" s="246"/>
      <c r="BL85" s="141" t="s">
        <v>162</v>
      </c>
      <c r="BM85" s="119" t="s">
        <v>24</v>
      </c>
      <c r="BN85" s="142" t="s">
        <v>194</v>
      </c>
      <c r="BO85" s="113"/>
      <c r="BP85" s="113"/>
      <c r="BQ85" s="133"/>
      <c r="BR85" s="133"/>
      <c r="BS85" s="133"/>
      <c r="BT85" s="133"/>
      <c r="BU85" s="133"/>
      <c r="BV85" s="19"/>
      <c r="BW85" s="15"/>
      <c r="CD85" s="54" t="s">
        <v>294</v>
      </c>
      <c r="CE85" s="12">
        <f t="shared" si="6"/>
        <v>35</v>
      </c>
      <c r="CF85" s="54" t="s">
        <v>302</v>
      </c>
      <c r="CG85" s="12">
        <f t="shared" si="1"/>
        <v>35</v>
      </c>
      <c r="CH85" s="54" t="s">
        <v>225</v>
      </c>
      <c r="CI85" s="12" t="str">
        <f t="shared" si="2"/>
        <v/>
      </c>
      <c r="CJ85" s="54" t="s">
        <v>310</v>
      </c>
      <c r="CK85" s="12">
        <f t="shared" si="3"/>
        <v>35</v>
      </c>
      <c r="CL85" s="54" t="s">
        <v>225</v>
      </c>
      <c r="CM85" s="12" t="str">
        <f t="shared" si="5"/>
        <v/>
      </c>
      <c r="CN85" s="3"/>
      <c r="CO85" s="5"/>
      <c r="CP85" s="10" t="s">
        <v>226</v>
      </c>
      <c r="CQ85" s="11">
        <f t="shared" ref="CQ85:CQ97" si="7">BX58</f>
        <v>27</v>
      </c>
      <c r="CR85" s="3"/>
      <c r="CS85" s="10" t="s">
        <v>186</v>
      </c>
      <c r="CT85" s="10">
        <v>37</v>
      </c>
      <c r="CU85" s="3"/>
      <c r="CV85" s="3"/>
      <c r="CW85" s="3"/>
      <c r="CX85" s="3"/>
    </row>
    <row r="86" spans="1:102">
      <c r="A86" s="8"/>
      <c r="B86" s="112"/>
      <c r="C86" s="112"/>
      <c r="D86" s="112"/>
      <c r="E86" s="112"/>
      <c r="F86" s="112"/>
      <c r="G86" s="112"/>
      <c r="H86" s="112"/>
      <c r="I86" s="112"/>
      <c r="J86" s="112"/>
      <c r="K86" s="112"/>
      <c r="L86" s="112"/>
      <c r="M86" s="112"/>
      <c r="N86" s="112"/>
      <c r="O86" s="112"/>
      <c r="P86" s="112"/>
      <c r="Q86" s="112"/>
      <c r="R86" s="112"/>
      <c r="S86" s="112"/>
      <c r="T86" s="112"/>
      <c r="V86" s="112"/>
      <c r="W86" s="112"/>
      <c r="X86" s="112"/>
      <c r="Y86" s="112"/>
      <c r="Z86" s="112"/>
      <c r="AA86" s="112"/>
      <c r="AB86" s="112"/>
      <c r="AC86" s="112"/>
      <c r="AD86" s="112"/>
      <c r="AE86" s="112"/>
      <c r="AF86" s="112"/>
      <c r="AG86" s="112"/>
      <c r="AH86" s="112"/>
      <c r="AI86" s="112"/>
      <c r="AJ86" s="112"/>
      <c r="BD86" s="116"/>
      <c r="BE86" s="116"/>
      <c r="BF86" s="116"/>
      <c r="BG86" s="116"/>
      <c r="BH86" s="116"/>
      <c r="BI86" s="116"/>
      <c r="BJ86" s="116"/>
      <c r="BK86" s="246"/>
      <c r="BL86" s="141" t="s">
        <v>163</v>
      </c>
      <c r="BM86" s="119" t="s">
        <v>24</v>
      </c>
      <c r="BN86" s="142" t="s">
        <v>194</v>
      </c>
      <c r="BO86" s="113"/>
      <c r="BP86" s="113"/>
      <c r="BQ86" s="133"/>
      <c r="BR86" s="133"/>
      <c r="BS86" s="133"/>
      <c r="BT86" s="133"/>
      <c r="BU86" s="133"/>
      <c r="BV86" s="19"/>
      <c r="BW86" s="15"/>
      <c r="CD86" s="134"/>
      <c r="CE86" s="134"/>
      <c r="CF86" s="134"/>
      <c r="CG86" s="134"/>
      <c r="CH86" s="14"/>
      <c r="CI86" s="14"/>
      <c r="CJ86" s="14"/>
      <c r="CK86" s="14"/>
      <c r="CL86" s="14"/>
      <c r="CM86" s="14"/>
      <c r="CN86" s="3"/>
      <c r="CO86" s="5"/>
      <c r="CP86" s="10" t="s">
        <v>227</v>
      </c>
      <c r="CQ86" s="11">
        <f t="shared" si="7"/>
        <v>27</v>
      </c>
      <c r="CR86" s="3"/>
      <c r="CS86" s="3"/>
      <c r="CT86" s="3"/>
      <c r="CU86" s="3"/>
      <c r="CV86" s="3"/>
      <c r="CW86" s="3"/>
      <c r="CX86" s="3"/>
    </row>
    <row r="87" spans="1:102">
      <c r="A87" s="39" t="s">
        <v>478</v>
      </c>
      <c r="BD87" s="116"/>
      <c r="BE87" s="116"/>
      <c r="BF87" s="116"/>
      <c r="BG87" s="116"/>
      <c r="BH87" s="116"/>
      <c r="BI87" s="116"/>
      <c r="BJ87" s="116"/>
      <c r="BK87" s="246"/>
      <c r="BL87" s="141" t="s">
        <v>164</v>
      </c>
      <c r="BM87" s="119" t="s">
        <v>24</v>
      </c>
      <c r="BN87" s="142" t="s">
        <v>194</v>
      </c>
      <c r="BO87" s="113"/>
      <c r="BP87" s="113"/>
      <c r="BQ87" s="133"/>
      <c r="BR87" s="133"/>
      <c r="BS87" s="133"/>
      <c r="BT87" s="132"/>
      <c r="BU87" s="132"/>
      <c r="BV87" s="19"/>
      <c r="BW87" s="15"/>
      <c r="CD87" s="137"/>
      <c r="CE87" s="134"/>
      <c r="CF87" s="137"/>
      <c r="CG87" s="137"/>
      <c r="CH87" s="3"/>
      <c r="CI87" s="3"/>
      <c r="CJ87" s="3"/>
      <c r="CK87" s="3"/>
      <c r="CL87" s="3"/>
      <c r="CM87" s="3"/>
      <c r="CN87" s="3"/>
      <c r="CO87" s="5"/>
      <c r="CP87" s="10" t="s">
        <v>228</v>
      </c>
      <c r="CQ87" s="11">
        <f t="shared" si="7"/>
        <v>320</v>
      </c>
      <c r="CR87" s="3"/>
      <c r="CS87" s="3"/>
      <c r="CT87" s="3"/>
      <c r="CU87" s="3"/>
      <c r="CV87" s="3"/>
      <c r="CW87" s="3"/>
      <c r="CX87" s="3"/>
    </row>
    <row r="88" spans="1:102">
      <c r="A88" s="246" t="s">
        <v>109</v>
      </c>
      <c r="B88" s="247"/>
      <c r="C88" s="246" t="s">
        <v>62</v>
      </c>
      <c r="D88" s="247"/>
      <c r="E88" s="247"/>
      <c r="F88" s="247"/>
      <c r="G88" s="246" t="s">
        <v>67</v>
      </c>
      <c r="H88" s="247"/>
      <c r="I88" s="247"/>
      <c r="J88" s="247"/>
      <c r="K88" s="247"/>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325" t="s">
        <v>68</v>
      </c>
      <c r="AI88" s="325"/>
      <c r="AJ88" s="325"/>
      <c r="BD88" s="116"/>
      <c r="BE88" s="116"/>
      <c r="BF88" s="116"/>
      <c r="BG88" s="116"/>
      <c r="BH88" s="116"/>
      <c r="BI88" s="116"/>
      <c r="BJ88" s="116"/>
      <c r="BK88" s="246"/>
      <c r="BL88" s="141" t="s">
        <v>165</v>
      </c>
      <c r="BM88" s="119" t="s">
        <v>24</v>
      </c>
      <c r="BN88" s="142" t="s">
        <v>194</v>
      </c>
      <c r="BO88" s="113"/>
      <c r="BP88" s="114"/>
      <c r="BQ88" s="132"/>
      <c r="BR88" s="132"/>
      <c r="BS88" s="132"/>
      <c r="BT88" s="132"/>
      <c r="BU88" s="132"/>
      <c r="BV88" s="19"/>
      <c r="BW88" s="15"/>
      <c r="CD88" s="137"/>
      <c r="CE88" s="137"/>
      <c r="CF88" s="137"/>
      <c r="CG88" s="137"/>
      <c r="CH88" s="3"/>
      <c r="CI88" s="3"/>
      <c r="CJ88" s="3"/>
      <c r="CK88" s="3"/>
      <c r="CL88" s="3"/>
      <c r="CM88" s="3"/>
      <c r="CN88" s="3"/>
      <c r="CO88" s="5"/>
      <c r="CP88" s="10" t="s">
        <v>229</v>
      </c>
      <c r="CQ88" s="11">
        <f t="shared" si="7"/>
        <v>339</v>
      </c>
      <c r="CR88" s="3"/>
      <c r="CS88" s="3"/>
      <c r="CT88" s="3"/>
      <c r="CU88" s="3"/>
      <c r="CV88" s="3"/>
      <c r="CW88" s="3"/>
      <c r="CX88" s="3"/>
    </row>
    <row r="89" spans="1:102">
      <c r="A89" s="233"/>
      <c r="B89" s="240"/>
      <c r="C89" s="241"/>
      <c r="D89" s="242"/>
      <c r="E89" s="242"/>
      <c r="F89" s="242"/>
      <c r="G89" s="311"/>
      <c r="H89" s="312"/>
      <c r="I89" s="312"/>
      <c r="J89" s="312"/>
      <c r="K89" s="312"/>
      <c r="L89" s="312"/>
      <c r="M89" s="312"/>
      <c r="N89" s="312"/>
      <c r="O89" s="312"/>
      <c r="P89" s="312"/>
      <c r="Q89" s="312"/>
      <c r="R89" s="312"/>
      <c r="S89" s="312"/>
      <c r="T89" s="312"/>
      <c r="U89" s="312"/>
      <c r="V89" s="312"/>
      <c r="W89" s="312"/>
      <c r="X89" s="312"/>
      <c r="Y89" s="312"/>
      <c r="Z89" s="312"/>
      <c r="AA89" s="312"/>
      <c r="AB89" s="312"/>
      <c r="AC89" s="312"/>
      <c r="AD89" s="312"/>
      <c r="AE89" s="312"/>
      <c r="AF89" s="312"/>
      <c r="AG89" s="312"/>
      <c r="AH89" s="313" t="str">
        <f>IFERROR(VLOOKUP(A89,A100:AK110,37,FALSE),"")</f>
        <v/>
      </c>
      <c r="AI89" s="313"/>
      <c r="AJ89" s="313"/>
      <c r="BD89" s="116"/>
      <c r="BE89" s="116"/>
      <c r="BF89" s="116"/>
      <c r="BG89" s="116"/>
      <c r="BH89" s="116"/>
      <c r="BI89" s="116"/>
      <c r="BJ89" s="116"/>
      <c r="BK89" s="246"/>
      <c r="BL89" s="141" t="s">
        <v>166</v>
      </c>
      <c r="BM89" s="119" t="s">
        <v>24</v>
      </c>
      <c r="BN89" s="142" t="s">
        <v>194</v>
      </c>
      <c r="BO89" s="113"/>
      <c r="BP89" s="114"/>
      <c r="BQ89" s="132"/>
      <c r="BR89" s="132"/>
      <c r="BS89" s="132"/>
      <c r="BT89" s="132"/>
      <c r="BU89" s="132"/>
      <c r="BV89" s="19"/>
      <c r="BW89" s="15"/>
      <c r="CD89" s="132" t="s">
        <v>49</v>
      </c>
      <c r="CE89" s="132" t="s">
        <v>50</v>
      </c>
      <c r="CF89" s="132" t="s">
        <v>52</v>
      </c>
      <c r="CG89" s="132" t="s">
        <v>53</v>
      </c>
      <c r="CH89" s="19" t="s">
        <v>285</v>
      </c>
      <c r="CI89" s="19"/>
      <c r="CJ89" s="3"/>
      <c r="CK89" s="3"/>
      <c r="CL89" s="3"/>
      <c r="CM89" s="3"/>
      <c r="CN89" s="3"/>
      <c r="CO89" s="5"/>
      <c r="CP89" s="10" t="s">
        <v>230</v>
      </c>
      <c r="CQ89" s="11">
        <f t="shared" si="7"/>
        <v>311</v>
      </c>
      <c r="CR89" s="3"/>
      <c r="CS89" s="3"/>
      <c r="CT89" s="3"/>
      <c r="CU89" s="3"/>
      <c r="CV89" s="3"/>
      <c r="CW89" s="3"/>
      <c r="CX89" s="3"/>
    </row>
    <row r="90" spans="1:102">
      <c r="A90" s="233"/>
      <c r="B90" s="240"/>
      <c r="C90" s="241"/>
      <c r="D90" s="242"/>
      <c r="E90" s="242"/>
      <c r="F90" s="242"/>
      <c r="G90" s="311"/>
      <c r="H90" s="312"/>
      <c r="I90" s="312"/>
      <c r="J90" s="312"/>
      <c r="K90" s="312"/>
      <c r="L90" s="312"/>
      <c r="M90" s="312"/>
      <c r="N90" s="312"/>
      <c r="O90" s="312"/>
      <c r="P90" s="312"/>
      <c r="Q90" s="312"/>
      <c r="R90" s="312"/>
      <c r="S90" s="312"/>
      <c r="T90" s="312"/>
      <c r="U90" s="312"/>
      <c r="V90" s="312"/>
      <c r="W90" s="312"/>
      <c r="X90" s="312"/>
      <c r="Y90" s="312"/>
      <c r="Z90" s="312"/>
      <c r="AA90" s="312"/>
      <c r="AB90" s="312"/>
      <c r="AC90" s="312"/>
      <c r="AD90" s="312"/>
      <c r="AE90" s="312"/>
      <c r="AF90" s="312"/>
      <c r="AG90" s="312"/>
      <c r="AH90" s="313" t="str">
        <f>IFERROR(VLOOKUP(A90,A100:AK110,37,FALSE),"")</f>
        <v/>
      </c>
      <c r="AI90" s="313"/>
      <c r="AJ90" s="313"/>
      <c r="BD90" s="116"/>
      <c r="BE90" s="116"/>
      <c r="BF90" s="116"/>
      <c r="BG90" s="116"/>
      <c r="BH90" s="116"/>
      <c r="BI90" s="116"/>
      <c r="BJ90" s="116"/>
      <c r="BK90" s="246"/>
      <c r="BL90" s="141" t="s">
        <v>167</v>
      </c>
      <c r="BM90" s="119" t="s">
        <v>24</v>
      </c>
      <c r="BN90" s="142" t="s">
        <v>194</v>
      </c>
      <c r="BO90" s="113"/>
      <c r="BP90" s="114"/>
      <c r="BQ90" s="132"/>
      <c r="BR90" s="132"/>
      <c r="BS90" s="132"/>
      <c r="BT90" s="133"/>
      <c r="BU90" s="133"/>
      <c r="BV90" s="47"/>
      <c r="BW90" s="15"/>
      <c r="CD90" s="132" t="s">
        <v>49</v>
      </c>
      <c r="CE90" s="132" t="s">
        <v>50</v>
      </c>
      <c r="CF90" s="132" t="s">
        <v>52</v>
      </c>
      <c r="CG90" s="132" t="s">
        <v>53</v>
      </c>
      <c r="CH90" s="52" t="s">
        <v>285</v>
      </c>
      <c r="CI90" s="19"/>
      <c r="CJ90" s="3"/>
      <c r="CK90" s="3"/>
      <c r="CL90" s="3"/>
      <c r="CM90" s="3"/>
      <c r="CN90" s="3"/>
      <c r="CO90" s="5"/>
      <c r="CP90" s="10" t="s">
        <v>231</v>
      </c>
      <c r="CQ90" s="11">
        <f t="shared" si="7"/>
        <v>137</v>
      </c>
      <c r="CR90" s="3"/>
      <c r="CS90" s="3"/>
      <c r="CT90" s="3"/>
      <c r="CU90" s="3"/>
      <c r="CV90" s="3"/>
      <c r="CW90" s="3"/>
      <c r="CX90" s="3"/>
    </row>
    <row r="91" spans="1:102">
      <c r="A91" s="233"/>
      <c r="B91" s="240"/>
      <c r="C91" s="241"/>
      <c r="D91" s="242"/>
      <c r="E91" s="242"/>
      <c r="F91" s="242"/>
      <c r="G91" s="311"/>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c r="AH91" s="313" t="str">
        <f>IFERROR(VLOOKUP(A91,A100:AK110,37,FALSE),"")</f>
        <v/>
      </c>
      <c r="AI91" s="313"/>
      <c r="AJ91" s="313"/>
      <c r="BD91" s="116"/>
      <c r="BE91" s="116"/>
      <c r="BF91" s="116"/>
      <c r="BG91" s="116"/>
      <c r="BH91" s="116"/>
      <c r="BI91" s="116"/>
      <c r="BJ91" s="116"/>
      <c r="BK91" s="246"/>
      <c r="BL91" s="141" t="s">
        <v>176</v>
      </c>
      <c r="BM91" s="119" t="s">
        <v>24</v>
      </c>
      <c r="BN91" s="142" t="s">
        <v>194</v>
      </c>
      <c r="BO91" s="113"/>
      <c r="BP91" s="113"/>
      <c r="BQ91" s="133"/>
      <c r="BR91" s="133"/>
      <c r="BS91" s="133"/>
      <c r="BT91" s="133"/>
      <c r="BU91" s="133"/>
      <c r="BV91" s="47"/>
      <c r="BW91" s="15"/>
      <c r="CD91" s="132" t="s">
        <v>49</v>
      </c>
      <c r="CE91" s="132" t="s">
        <v>50</v>
      </c>
      <c r="CF91" s="132" t="s">
        <v>52</v>
      </c>
      <c r="CG91" s="132" t="s">
        <v>53</v>
      </c>
      <c r="CH91" s="52" t="s">
        <v>285</v>
      </c>
      <c r="CI91" s="19"/>
      <c r="CJ91" s="3"/>
      <c r="CK91" s="3"/>
      <c r="CL91" s="3"/>
      <c r="CM91" s="3"/>
      <c r="CN91" s="3"/>
      <c r="CO91" s="5"/>
      <c r="CP91" s="10" t="s">
        <v>232</v>
      </c>
      <c r="CQ91" s="11">
        <f t="shared" si="7"/>
        <v>508</v>
      </c>
      <c r="CR91" s="3"/>
      <c r="CS91" s="3"/>
      <c r="CT91" s="3"/>
      <c r="CU91" s="3"/>
      <c r="CV91" s="3"/>
      <c r="CW91" s="3"/>
      <c r="CX91" s="3"/>
    </row>
    <row r="92" spans="1:102">
      <c r="A92" s="233"/>
      <c r="B92" s="240"/>
      <c r="C92" s="241"/>
      <c r="D92" s="242"/>
      <c r="E92" s="242"/>
      <c r="F92" s="242"/>
      <c r="G92" s="311"/>
      <c r="H92" s="312"/>
      <c r="I92" s="312"/>
      <c r="J92" s="312"/>
      <c r="K92" s="312"/>
      <c r="L92" s="312"/>
      <c r="M92" s="312"/>
      <c r="N92" s="312"/>
      <c r="O92" s="312"/>
      <c r="P92" s="312"/>
      <c r="Q92" s="312"/>
      <c r="R92" s="312"/>
      <c r="S92" s="312"/>
      <c r="T92" s="312"/>
      <c r="U92" s="312"/>
      <c r="V92" s="312"/>
      <c r="W92" s="312"/>
      <c r="X92" s="312"/>
      <c r="Y92" s="312"/>
      <c r="Z92" s="312"/>
      <c r="AA92" s="312"/>
      <c r="AB92" s="312"/>
      <c r="AC92" s="312"/>
      <c r="AD92" s="312"/>
      <c r="AE92" s="312"/>
      <c r="AF92" s="312"/>
      <c r="AG92" s="312"/>
      <c r="AH92" s="313" t="str">
        <f>IFERROR(VLOOKUP(A92,A100:AK110,37,FALSE),"")</f>
        <v/>
      </c>
      <c r="AI92" s="313"/>
      <c r="AJ92" s="313"/>
      <c r="AO92" s="25"/>
      <c r="AP92" s="36"/>
      <c r="AQ92" s="29"/>
      <c r="AR92" s="29"/>
      <c r="AS92" s="29"/>
      <c r="BD92" s="116"/>
      <c r="BE92" s="116"/>
      <c r="BF92" s="116"/>
      <c r="BG92" s="116"/>
      <c r="BH92" s="116"/>
      <c r="BI92" s="116"/>
      <c r="BJ92" s="116"/>
      <c r="BK92" s="246"/>
      <c r="BL92" s="141" t="s">
        <v>178</v>
      </c>
      <c r="BM92" s="119" t="s">
        <v>24</v>
      </c>
      <c r="BN92" s="142" t="s">
        <v>194</v>
      </c>
      <c r="BO92" s="113"/>
      <c r="BP92" s="113"/>
      <c r="BQ92" s="133"/>
      <c r="BR92" s="133"/>
      <c r="BS92" s="133"/>
      <c r="BT92" s="132"/>
      <c r="BU92" s="132"/>
      <c r="BV92" s="19"/>
      <c r="BW92" s="15"/>
      <c r="CD92" s="132"/>
      <c r="CE92" s="132"/>
      <c r="CF92" s="132"/>
      <c r="CG92" s="132"/>
      <c r="CH92" s="19"/>
      <c r="CI92" s="52"/>
      <c r="CJ92" s="3"/>
      <c r="CK92" s="3"/>
      <c r="CL92" s="3"/>
      <c r="CM92" s="3"/>
      <c r="CN92" s="3"/>
      <c r="CO92" s="18"/>
      <c r="CP92" s="10" t="s">
        <v>233</v>
      </c>
      <c r="CQ92" s="11">
        <f t="shared" si="7"/>
        <v>204</v>
      </c>
      <c r="CR92" s="3"/>
      <c r="CS92" s="3"/>
      <c r="CT92" s="3"/>
      <c r="CU92" s="3"/>
      <c r="CV92" s="3"/>
      <c r="CW92" s="3"/>
      <c r="CX92" s="3"/>
    </row>
    <row r="93" spans="1:102">
      <c r="A93" s="233"/>
      <c r="B93" s="240"/>
      <c r="C93" s="241"/>
      <c r="D93" s="242"/>
      <c r="E93" s="242"/>
      <c r="F93" s="242"/>
      <c r="G93" s="311"/>
      <c r="H93" s="312"/>
      <c r="I93" s="312"/>
      <c r="J93" s="312"/>
      <c r="K93" s="312"/>
      <c r="L93" s="312"/>
      <c r="M93" s="312"/>
      <c r="N93" s="312"/>
      <c r="O93" s="312"/>
      <c r="P93" s="312"/>
      <c r="Q93" s="312"/>
      <c r="R93" s="312"/>
      <c r="S93" s="312"/>
      <c r="T93" s="312"/>
      <c r="U93" s="312"/>
      <c r="V93" s="312"/>
      <c r="W93" s="312"/>
      <c r="X93" s="312"/>
      <c r="Y93" s="312"/>
      <c r="Z93" s="312"/>
      <c r="AA93" s="312"/>
      <c r="AB93" s="312"/>
      <c r="AC93" s="312"/>
      <c r="AD93" s="312"/>
      <c r="AE93" s="312"/>
      <c r="AF93" s="312"/>
      <c r="AG93" s="312"/>
      <c r="AH93" s="313" t="str">
        <f>IFERROR(VLOOKUP(A93,A100:AK110,37,FALSE),"")</f>
        <v/>
      </c>
      <c r="AI93" s="313"/>
      <c r="AJ93" s="313"/>
      <c r="AO93" s="25"/>
      <c r="AP93" s="36"/>
      <c r="AQ93" s="29"/>
      <c r="AR93" s="29"/>
      <c r="AS93" s="29"/>
      <c r="BD93" s="116"/>
      <c r="BE93" s="116"/>
      <c r="BF93" s="116"/>
      <c r="BG93" s="116"/>
      <c r="BH93" s="116"/>
      <c r="BI93" s="116"/>
      <c r="BJ93" s="116"/>
      <c r="BK93" s="246" t="s">
        <v>190</v>
      </c>
      <c r="BL93" s="141" t="s">
        <v>168</v>
      </c>
      <c r="BM93" s="119" t="s">
        <v>24</v>
      </c>
      <c r="BN93" s="142" t="s">
        <v>194</v>
      </c>
      <c r="BO93" s="113" t="s">
        <v>192</v>
      </c>
      <c r="BP93" s="114"/>
      <c r="BQ93" s="132"/>
      <c r="BR93" s="132"/>
      <c r="BS93" s="132"/>
      <c r="BT93" s="132"/>
      <c r="BU93" s="132"/>
      <c r="BV93" s="19"/>
      <c r="CD93" s="132"/>
      <c r="CE93" s="132"/>
      <c r="CF93" s="132"/>
      <c r="CG93" s="132"/>
      <c r="CH93" s="19"/>
      <c r="CI93" s="19"/>
      <c r="CO93" s="18"/>
      <c r="CP93" s="10" t="s">
        <v>234</v>
      </c>
      <c r="CQ93" s="11">
        <f t="shared" si="7"/>
        <v>148</v>
      </c>
      <c r="CX93" s="3"/>
    </row>
    <row r="94" spans="1:102">
      <c r="A94" s="233"/>
      <c r="B94" s="240"/>
      <c r="C94" s="241"/>
      <c r="D94" s="242"/>
      <c r="E94" s="242"/>
      <c r="F94" s="242"/>
      <c r="G94" s="311"/>
      <c r="H94" s="312"/>
      <c r="I94" s="312"/>
      <c r="J94" s="312"/>
      <c r="K94" s="312"/>
      <c r="L94" s="312"/>
      <c r="M94" s="312"/>
      <c r="N94" s="312"/>
      <c r="O94" s="312"/>
      <c r="P94" s="312"/>
      <c r="Q94" s="312"/>
      <c r="R94" s="312"/>
      <c r="S94" s="312"/>
      <c r="T94" s="312"/>
      <c r="U94" s="312"/>
      <c r="V94" s="312"/>
      <c r="W94" s="312"/>
      <c r="X94" s="312"/>
      <c r="Y94" s="312"/>
      <c r="Z94" s="312"/>
      <c r="AA94" s="312"/>
      <c r="AB94" s="312"/>
      <c r="AC94" s="312"/>
      <c r="AD94" s="312"/>
      <c r="AE94" s="312"/>
      <c r="AF94" s="312"/>
      <c r="AG94" s="312"/>
      <c r="AH94" s="313" t="str">
        <f>IFERROR(VLOOKUP(A94,A100:AK110,37,FALSE),"")</f>
        <v/>
      </c>
      <c r="AI94" s="313"/>
      <c r="AJ94" s="313"/>
      <c r="AO94" s="25"/>
      <c r="AP94" s="37"/>
      <c r="AQ94" s="29"/>
      <c r="AR94" s="29"/>
      <c r="AS94" s="29"/>
      <c r="BD94" s="116"/>
      <c r="BE94" s="116"/>
      <c r="BF94" s="116"/>
      <c r="BG94" s="116"/>
      <c r="BH94" s="116"/>
      <c r="BI94" s="116"/>
      <c r="BJ94" s="116"/>
      <c r="BK94" s="246"/>
      <c r="BL94" s="141" t="s">
        <v>169</v>
      </c>
      <c r="BM94" s="119" t="s">
        <v>24</v>
      </c>
      <c r="BN94" s="142" t="s">
        <v>194</v>
      </c>
      <c r="BO94" s="113" t="s">
        <v>192</v>
      </c>
      <c r="BP94" s="114"/>
      <c r="BQ94" s="132"/>
      <c r="BR94" s="132"/>
      <c r="BS94" s="132"/>
      <c r="BT94" s="132"/>
      <c r="BU94" s="132"/>
      <c r="BV94" s="19"/>
      <c r="CO94" s="18"/>
      <c r="CP94" s="10" t="s">
        <v>235</v>
      </c>
      <c r="CQ94" s="11">
        <f t="shared" si="7"/>
        <v>33</v>
      </c>
      <c r="CX94" s="3"/>
    </row>
    <row r="95" spans="1:102">
      <c r="A95" s="233"/>
      <c r="B95" s="240"/>
      <c r="C95" s="241"/>
      <c r="D95" s="242"/>
      <c r="E95" s="242"/>
      <c r="F95" s="242"/>
      <c r="G95" s="326"/>
      <c r="H95" s="327"/>
      <c r="I95" s="327"/>
      <c r="J95" s="327"/>
      <c r="K95" s="327"/>
      <c r="L95" s="327"/>
      <c r="M95" s="327"/>
      <c r="N95" s="327"/>
      <c r="O95" s="327"/>
      <c r="P95" s="327"/>
      <c r="Q95" s="327"/>
      <c r="R95" s="327"/>
      <c r="S95" s="327"/>
      <c r="T95" s="327"/>
      <c r="U95" s="327"/>
      <c r="V95" s="327"/>
      <c r="W95" s="327"/>
      <c r="X95" s="327"/>
      <c r="Y95" s="327"/>
      <c r="Z95" s="327"/>
      <c r="AA95" s="327"/>
      <c r="AB95" s="327"/>
      <c r="AC95" s="327"/>
      <c r="AD95" s="327"/>
      <c r="AE95" s="327"/>
      <c r="AF95" s="327"/>
      <c r="AG95" s="327"/>
      <c r="AH95" s="313" t="str">
        <f>IFERROR(VLOOKUP(A95,A100:AK110,37,FALSE),"")</f>
        <v/>
      </c>
      <c r="AI95" s="313"/>
      <c r="AJ95" s="313"/>
      <c r="AO95" s="25"/>
      <c r="AP95" s="37"/>
      <c r="AQ95" s="29"/>
      <c r="AR95" s="29"/>
      <c r="AS95" s="29"/>
      <c r="BD95" s="116"/>
      <c r="BE95" s="116"/>
      <c r="BF95" s="116"/>
      <c r="BG95" s="116"/>
      <c r="BH95" s="116"/>
      <c r="BI95" s="116"/>
      <c r="BJ95" s="116"/>
      <c r="BK95" s="246" t="s">
        <v>191</v>
      </c>
      <c r="BL95" s="141" t="s">
        <v>170</v>
      </c>
      <c r="BM95" s="119" t="s">
        <v>24</v>
      </c>
      <c r="BN95" s="142" t="s">
        <v>194</v>
      </c>
      <c r="BO95" s="113" t="s">
        <v>195</v>
      </c>
      <c r="BP95" s="114"/>
      <c r="BQ95" s="132"/>
      <c r="BR95" s="132"/>
      <c r="BS95" s="132"/>
      <c r="BT95" s="132"/>
      <c r="BU95" s="132"/>
      <c r="BV95" s="19"/>
      <c r="CO95" s="18"/>
      <c r="CP95" s="10" t="s">
        <v>236</v>
      </c>
      <c r="CQ95" s="11">
        <f t="shared" si="7"/>
        <v>320</v>
      </c>
    </row>
    <row r="96" spans="1:102">
      <c r="A96" s="233"/>
      <c r="B96" s="240"/>
      <c r="C96" s="241"/>
      <c r="D96" s="242"/>
      <c r="E96" s="242"/>
      <c r="F96" s="242"/>
      <c r="G96" s="311"/>
      <c r="H96" s="312"/>
      <c r="I96" s="312"/>
      <c r="J96" s="312"/>
      <c r="K96" s="312"/>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3" t="str">
        <f>IFERROR(VLOOKUP(A96,A100:AK110,37,FALSE),"")</f>
        <v/>
      </c>
      <c r="AI96" s="313"/>
      <c r="AJ96" s="313"/>
      <c r="AO96" s="25"/>
      <c r="AP96" s="37"/>
      <c r="AQ96" s="29"/>
      <c r="AR96" s="29"/>
      <c r="AS96" s="29"/>
      <c r="BD96" s="116"/>
      <c r="BE96" s="116"/>
      <c r="BF96" s="116"/>
      <c r="BG96" s="116"/>
      <c r="BH96" s="116"/>
      <c r="BI96" s="116"/>
      <c r="BJ96" s="116"/>
      <c r="BK96" s="246"/>
      <c r="BL96" s="141" t="s">
        <v>171</v>
      </c>
      <c r="BM96" s="119" t="s">
        <v>24</v>
      </c>
      <c r="BN96" s="142" t="s">
        <v>194</v>
      </c>
      <c r="BO96" s="113" t="s">
        <v>195</v>
      </c>
      <c r="BP96" s="114"/>
      <c r="BQ96" s="132"/>
      <c r="BR96" s="132"/>
      <c r="BS96" s="132"/>
      <c r="BT96" s="132"/>
      <c r="BU96" s="132"/>
      <c r="BV96" s="19"/>
      <c r="CO96" s="18"/>
      <c r="CP96" s="10" t="s">
        <v>237</v>
      </c>
      <c r="CQ96" s="11">
        <f t="shared" si="7"/>
        <v>148</v>
      </c>
    </row>
    <row r="97" spans="1:95">
      <c r="A97" s="233"/>
      <c r="B97" s="240"/>
      <c r="C97" s="241"/>
      <c r="D97" s="242"/>
      <c r="E97" s="242"/>
      <c r="F97" s="242"/>
      <c r="G97" s="311"/>
      <c r="H97" s="312"/>
      <c r="I97" s="312"/>
      <c r="J97" s="312"/>
      <c r="K97" s="312"/>
      <c r="L97" s="312"/>
      <c r="M97" s="312"/>
      <c r="N97" s="312"/>
      <c r="O97" s="312"/>
      <c r="P97" s="312"/>
      <c r="Q97" s="312"/>
      <c r="R97" s="312"/>
      <c r="S97" s="312"/>
      <c r="T97" s="312"/>
      <c r="U97" s="312"/>
      <c r="V97" s="312"/>
      <c r="W97" s="312"/>
      <c r="X97" s="312"/>
      <c r="Y97" s="312"/>
      <c r="Z97" s="312"/>
      <c r="AA97" s="312"/>
      <c r="AB97" s="312"/>
      <c r="AC97" s="312"/>
      <c r="AD97" s="312"/>
      <c r="AE97" s="312"/>
      <c r="AF97" s="312"/>
      <c r="AG97" s="312"/>
      <c r="AH97" s="313" t="str">
        <f>IFERROR(VLOOKUP(A97,A100:AK110,37,FALSE),"")</f>
        <v/>
      </c>
      <c r="AI97" s="313"/>
      <c r="AJ97" s="313"/>
      <c r="AO97" s="25"/>
      <c r="AP97" s="29"/>
      <c r="AQ97" s="29"/>
      <c r="AR97" s="29"/>
      <c r="AS97" s="29"/>
      <c r="BD97" s="116"/>
      <c r="BE97" s="116"/>
      <c r="BF97" s="116"/>
      <c r="BG97" s="116"/>
      <c r="BH97" s="116"/>
      <c r="BI97" s="116"/>
      <c r="BJ97" s="116"/>
      <c r="BK97" s="246"/>
      <c r="BL97" s="141" t="s">
        <v>172</v>
      </c>
      <c r="BM97" s="119" t="s">
        <v>24</v>
      </c>
      <c r="BN97" s="142" t="s">
        <v>194</v>
      </c>
      <c r="BO97" s="113" t="s">
        <v>195</v>
      </c>
      <c r="BP97" s="114"/>
      <c r="BQ97" s="132"/>
      <c r="BR97" s="132"/>
      <c r="BS97" s="132"/>
      <c r="BT97" s="132"/>
      <c r="BU97" s="132"/>
      <c r="BV97" s="19"/>
      <c r="CO97" s="18"/>
      <c r="CP97" s="10" t="s">
        <v>238</v>
      </c>
      <c r="CQ97" s="11">
        <f t="shared" si="7"/>
        <v>475</v>
      </c>
    </row>
    <row r="98" spans="1:95">
      <c r="A98" s="233"/>
      <c r="B98" s="240"/>
      <c r="C98" s="241"/>
      <c r="D98" s="242"/>
      <c r="E98" s="242"/>
      <c r="F98" s="242"/>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3" t="str">
        <f>IFERROR(VLOOKUP(A98,A100:AK110,37,FALSE),"")</f>
        <v/>
      </c>
      <c r="AI98" s="313"/>
      <c r="AJ98" s="313"/>
      <c r="AO98" s="25"/>
      <c r="AP98" s="29"/>
      <c r="AQ98" s="29"/>
      <c r="AR98" s="29"/>
      <c r="AS98" s="29"/>
      <c r="BD98" s="116"/>
      <c r="BE98" s="116"/>
      <c r="BF98" s="116"/>
      <c r="BG98" s="116"/>
      <c r="BH98" s="116"/>
      <c r="BI98" s="116"/>
      <c r="BJ98" s="116"/>
      <c r="BK98" s="246"/>
      <c r="BL98" s="141" t="s">
        <v>174</v>
      </c>
      <c r="BM98" s="119" t="s">
        <v>24</v>
      </c>
      <c r="BN98" s="142" t="s">
        <v>194</v>
      </c>
      <c r="BO98" s="113" t="s">
        <v>195</v>
      </c>
      <c r="BP98" s="114"/>
      <c r="BQ98" s="132"/>
      <c r="BR98" s="132"/>
      <c r="BS98" s="132"/>
      <c r="BT98" s="132"/>
      <c r="BU98" s="132"/>
      <c r="BV98" s="19"/>
      <c r="CO98" s="18"/>
      <c r="CP98" s="10" t="s">
        <v>239</v>
      </c>
      <c r="CQ98" s="11">
        <f t="shared" ref="CQ98:CQ107" si="8">CE71</f>
        <v>638</v>
      </c>
    </row>
    <row r="99" spans="1:95">
      <c r="A99" s="233"/>
      <c r="B99" s="240"/>
      <c r="C99" s="241"/>
      <c r="D99" s="242"/>
      <c r="E99" s="242"/>
      <c r="F99" s="242"/>
      <c r="G99" s="311"/>
      <c r="H99" s="312"/>
      <c r="I99" s="312"/>
      <c r="J99" s="312"/>
      <c r="K99" s="312"/>
      <c r="L99" s="312"/>
      <c r="M99" s="312"/>
      <c r="N99" s="312"/>
      <c r="O99" s="312"/>
      <c r="P99" s="312"/>
      <c r="Q99" s="312"/>
      <c r="R99" s="312"/>
      <c r="S99" s="312"/>
      <c r="T99" s="312"/>
      <c r="U99" s="312"/>
      <c r="V99" s="312"/>
      <c r="W99" s="312"/>
      <c r="X99" s="312"/>
      <c r="Y99" s="312"/>
      <c r="Z99" s="312"/>
      <c r="AA99" s="312"/>
      <c r="AB99" s="312"/>
      <c r="AC99" s="312"/>
      <c r="AD99" s="312"/>
      <c r="AE99" s="312"/>
      <c r="AF99" s="312"/>
      <c r="AG99" s="312"/>
      <c r="AH99" s="313" t="str">
        <f>IFERROR(VLOOKUP(A99,A100:AK110,37,FALSE),"")</f>
        <v/>
      </c>
      <c r="AI99" s="313"/>
      <c r="AJ99" s="313"/>
      <c r="BD99" s="116"/>
      <c r="BE99" s="116"/>
      <c r="BF99" s="116"/>
      <c r="BG99" s="116"/>
      <c r="BH99" s="116"/>
      <c r="BI99" s="116"/>
      <c r="BJ99" s="116"/>
      <c r="BK99" s="246"/>
      <c r="BL99" s="141" t="s">
        <v>173</v>
      </c>
      <c r="BM99" s="119" t="s">
        <v>24</v>
      </c>
      <c r="BN99" s="142" t="s">
        <v>194</v>
      </c>
      <c r="BO99" s="113" t="s">
        <v>195</v>
      </c>
      <c r="BP99" s="114"/>
      <c r="BQ99" s="132"/>
      <c r="BR99" s="132"/>
      <c r="BS99" s="132"/>
      <c r="BT99" s="133"/>
      <c r="BU99" s="133"/>
      <c r="BV99" s="5"/>
      <c r="CO99" s="18"/>
      <c r="CP99" s="10" t="s">
        <v>240</v>
      </c>
      <c r="CQ99" s="11">
        <f t="shared" si="8"/>
        <v>38</v>
      </c>
    </row>
    <row r="100" spans="1:95">
      <c r="A100" s="246" t="s">
        <v>73</v>
      </c>
      <c r="B100" s="247"/>
      <c r="C100" s="373">
        <f>IF(OR(E64=A75,E64=A77),"対象外",SUM(C89:F99))</f>
        <v>0</v>
      </c>
      <c r="D100" s="374"/>
      <c r="E100" s="374"/>
      <c r="F100" s="374"/>
      <c r="G100" s="250" t="str">
        <f>IFERROR(VLOOKUP(A100,$A111:$AK121,37,FALSE),"")</f>
        <v/>
      </c>
      <c r="H100" s="238"/>
      <c r="I100" s="238"/>
      <c r="J100" s="238"/>
      <c r="K100" s="238"/>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9"/>
      <c r="AN100" s="8"/>
      <c r="BD100" s="116"/>
      <c r="BE100" s="116"/>
      <c r="BF100" s="116"/>
      <c r="BG100" s="116"/>
      <c r="BH100" s="116"/>
      <c r="BI100" s="116"/>
      <c r="BJ100" s="116"/>
      <c r="BK100" s="246"/>
      <c r="BL100" s="141" t="s">
        <v>175</v>
      </c>
      <c r="BM100" s="119" t="s">
        <v>24</v>
      </c>
      <c r="BN100" s="142" t="s">
        <v>194</v>
      </c>
      <c r="BO100" s="113" t="s">
        <v>192</v>
      </c>
      <c r="BP100" s="113" t="s">
        <v>195</v>
      </c>
      <c r="BQ100" s="133"/>
      <c r="BR100" s="133"/>
      <c r="BS100" s="133"/>
      <c r="BT100" s="133"/>
      <c r="BU100" s="133"/>
      <c r="BV100" s="47"/>
      <c r="BW100" s="140"/>
      <c r="CO100" s="18"/>
      <c r="CP100" s="10" t="s">
        <v>241</v>
      </c>
      <c r="CQ100" s="11">
        <f t="shared" si="8"/>
        <v>40</v>
      </c>
    </row>
    <row r="101" spans="1:95">
      <c r="U101" s="6"/>
      <c r="BD101" s="116"/>
      <c r="BE101" s="116"/>
      <c r="BF101" s="116"/>
      <c r="BG101" s="116"/>
      <c r="BH101" s="116"/>
      <c r="BI101" s="116"/>
      <c r="BJ101" s="116"/>
      <c r="BK101" s="246"/>
      <c r="BL101" s="141" t="s">
        <v>277</v>
      </c>
      <c r="BM101" s="119" t="s">
        <v>24</v>
      </c>
      <c r="BN101" s="142" t="s">
        <v>194</v>
      </c>
      <c r="BO101" s="113" t="s">
        <v>195</v>
      </c>
      <c r="BP101" s="113"/>
      <c r="BQ101" s="133"/>
      <c r="BR101" s="133"/>
      <c r="BS101" s="133"/>
      <c r="BT101" s="133"/>
      <c r="BU101" s="133"/>
      <c r="BV101" s="47"/>
      <c r="BW101" s="140"/>
      <c r="CO101" s="18"/>
      <c r="CP101" s="10" t="s">
        <v>242</v>
      </c>
      <c r="CQ101" s="11">
        <f t="shared" si="8"/>
        <v>38</v>
      </c>
    </row>
    <row r="102" spans="1:95">
      <c r="A102" s="18" t="s">
        <v>71</v>
      </c>
      <c r="B102" s="251" t="s">
        <v>72</v>
      </c>
      <c r="C102" s="252"/>
      <c r="D102" s="252"/>
      <c r="E102" s="252"/>
      <c r="F102" s="252"/>
      <c r="G102" s="252"/>
      <c r="H102" s="252"/>
      <c r="I102" s="252"/>
      <c r="J102" s="252"/>
      <c r="K102" s="252"/>
      <c r="L102" s="252"/>
      <c r="M102" s="252"/>
      <c r="N102" s="253"/>
      <c r="O102" s="251" t="s">
        <v>74</v>
      </c>
      <c r="P102" s="252"/>
      <c r="Q102" s="252"/>
      <c r="R102" s="252"/>
      <c r="S102" s="252"/>
      <c r="T102" s="252"/>
      <c r="U102" s="252"/>
      <c r="V102" s="252"/>
      <c r="W102" s="252"/>
      <c r="X102" s="252"/>
      <c r="Y102" s="252"/>
      <c r="Z102" s="252"/>
      <c r="AA102" s="252"/>
      <c r="AB102" s="252"/>
      <c r="AC102" s="252"/>
      <c r="AD102" s="252"/>
      <c r="AE102" s="252"/>
      <c r="AF102" s="252"/>
      <c r="AG102" s="252"/>
      <c r="AH102" s="252"/>
      <c r="AI102" s="252"/>
      <c r="AJ102" s="253"/>
      <c r="AK102" s="8" t="s">
        <v>70</v>
      </c>
      <c r="BD102" s="116"/>
      <c r="BE102" s="116"/>
      <c r="BF102" s="116"/>
      <c r="BG102" s="116"/>
      <c r="BH102" s="116"/>
      <c r="BI102" s="116"/>
      <c r="BJ102" s="116"/>
      <c r="BK102" s="246"/>
      <c r="BL102" s="141" t="s">
        <v>278</v>
      </c>
      <c r="BM102" s="119" t="s">
        <v>24</v>
      </c>
      <c r="BN102" s="142" t="s">
        <v>194</v>
      </c>
      <c r="BO102" s="113" t="s">
        <v>195</v>
      </c>
      <c r="BP102" s="113"/>
      <c r="BQ102" s="133"/>
      <c r="BR102" s="133"/>
      <c r="BS102" s="133"/>
      <c r="BT102" s="133"/>
      <c r="BU102" s="133"/>
      <c r="BV102" s="47"/>
      <c r="CO102" s="18"/>
      <c r="CP102" s="10" t="s">
        <v>243</v>
      </c>
      <c r="CQ102" s="11">
        <f t="shared" si="8"/>
        <v>48</v>
      </c>
    </row>
    <row r="103" spans="1:95">
      <c r="A103" s="18" t="s">
        <v>45</v>
      </c>
      <c r="B103" s="234" t="s">
        <v>36</v>
      </c>
      <c r="C103" s="235"/>
      <c r="D103" s="235"/>
      <c r="E103" s="235"/>
      <c r="F103" s="235"/>
      <c r="G103" s="235"/>
      <c r="H103" s="235"/>
      <c r="I103" s="235"/>
      <c r="J103" s="235"/>
      <c r="K103" s="235"/>
      <c r="L103" s="235"/>
      <c r="M103" s="235"/>
      <c r="N103" s="236"/>
      <c r="O103" s="320" t="s">
        <v>503</v>
      </c>
      <c r="P103" s="321"/>
      <c r="Q103" s="321"/>
      <c r="R103" s="321"/>
      <c r="S103" s="321"/>
      <c r="T103" s="321"/>
      <c r="U103" s="321"/>
      <c r="V103" s="321"/>
      <c r="W103" s="321"/>
      <c r="X103" s="321"/>
      <c r="Y103" s="321"/>
      <c r="Z103" s="321"/>
      <c r="AA103" s="321"/>
      <c r="AB103" s="321"/>
      <c r="AC103" s="321"/>
      <c r="AD103" s="321"/>
      <c r="AE103" s="321"/>
      <c r="AF103" s="321"/>
      <c r="AG103" s="321"/>
      <c r="AH103" s="321"/>
      <c r="AI103" s="321"/>
      <c r="AJ103" s="322"/>
      <c r="AK103" s="8" t="s">
        <v>70</v>
      </c>
      <c r="BD103" s="116"/>
      <c r="BE103" s="116"/>
      <c r="BF103" s="116"/>
      <c r="BG103" s="116"/>
      <c r="BH103" s="116"/>
      <c r="BI103" s="116"/>
      <c r="BJ103" s="116"/>
      <c r="BK103" s="246"/>
      <c r="BL103" s="141" t="s">
        <v>279</v>
      </c>
      <c r="BM103" s="119" t="s">
        <v>24</v>
      </c>
      <c r="BN103" s="142" t="s">
        <v>194</v>
      </c>
      <c r="BO103" s="113" t="s">
        <v>195</v>
      </c>
      <c r="BP103" s="113"/>
      <c r="BQ103" s="133"/>
      <c r="BR103" s="133"/>
      <c r="BS103" s="133"/>
      <c r="BT103" s="133"/>
      <c r="BU103" s="133"/>
      <c r="BV103" s="47"/>
      <c r="BW103" s="140"/>
      <c r="CO103" s="18"/>
      <c r="CP103" s="10" t="s">
        <v>244</v>
      </c>
      <c r="CQ103" s="11">
        <f t="shared" si="8"/>
        <v>43</v>
      </c>
    </row>
    <row r="104" spans="1:95">
      <c r="A104" s="18" t="s">
        <v>46</v>
      </c>
      <c r="B104" s="234" t="s">
        <v>37</v>
      </c>
      <c r="C104" s="235"/>
      <c r="D104" s="235"/>
      <c r="E104" s="235"/>
      <c r="F104" s="235"/>
      <c r="G104" s="235"/>
      <c r="H104" s="235"/>
      <c r="I104" s="235"/>
      <c r="J104" s="235"/>
      <c r="K104" s="235"/>
      <c r="L104" s="235"/>
      <c r="M104" s="235"/>
      <c r="N104" s="236"/>
      <c r="O104" s="237" t="s">
        <v>75</v>
      </c>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9"/>
      <c r="AK104" s="8" t="s">
        <v>70</v>
      </c>
      <c r="AL104" s="139"/>
      <c r="BD104" s="116"/>
      <c r="BE104" s="116"/>
      <c r="BF104" s="116"/>
      <c r="BG104" s="116"/>
      <c r="BH104" s="116"/>
      <c r="BI104" s="116"/>
      <c r="BJ104" s="116"/>
      <c r="BK104" s="246"/>
      <c r="BL104" s="141" t="s">
        <v>280</v>
      </c>
      <c r="BM104" s="119" t="s">
        <v>24</v>
      </c>
      <c r="BN104" s="142" t="s">
        <v>194</v>
      </c>
      <c r="BO104" s="113" t="s">
        <v>195</v>
      </c>
      <c r="BP104" s="113"/>
      <c r="BQ104" s="133"/>
      <c r="BR104" s="133"/>
      <c r="BS104" s="133"/>
      <c r="BT104" s="133"/>
      <c r="BU104" s="133"/>
      <c r="BV104" s="47"/>
      <c r="BW104" s="140"/>
      <c r="CO104" s="18"/>
      <c r="CP104" s="10" t="s">
        <v>245</v>
      </c>
      <c r="CQ104" s="11">
        <f t="shared" si="8"/>
        <v>36</v>
      </c>
    </row>
    <row r="105" spans="1:95">
      <c r="A105" s="18" t="s">
        <v>47</v>
      </c>
      <c r="B105" s="234" t="s">
        <v>38</v>
      </c>
      <c r="C105" s="235"/>
      <c r="D105" s="235"/>
      <c r="E105" s="235"/>
      <c r="F105" s="235"/>
      <c r="G105" s="235"/>
      <c r="H105" s="235"/>
      <c r="I105" s="235"/>
      <c r="J105" s="235"/>
      <c r="K105" s="235"/>
      <c r="L105" s="235"/>
      <c r="M105" s="235"/>
      <c r="N105" s="236"/>
      <c r="O105" s="237" t="s">
        <v>479</v>
      </c>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9"/>
      <c r="AK105" s="8" t="s">
        <v>70</v>
      </c>
      <c r="AL105" s="139"/>
      <c r="BD105" s="116"/>
      <c r="BE105" s="116"/>
      <c r="BF105" s="116"/>
      <c r="BG105" s="116"/>
      <c r="BH105" s="116"/>
      <c r="BI105" s="116"/>
      <c r="BJ105" s="116"/>
      <c r="BK105" s="246"/>
      <c r="BL105" s="141" t="s">
        <v>281</v>
      </c>
      <c r="BM105" s="119" t="s">
        <v>24</v>
      </c>
      <c r="BN105" s="142" t="s">
        <v>194</v>
      </c>
      <c r="BO105" s="113" t="s">
        <v>195</v>
      </c>
      <c r="BP105" s="113"/>
      <c r="BQ105" s="133"/>
      <c r="BR105" s="133"/>
      <c r="BS105" s="133"/>
      <c r="BT105" s="133"/>
      <c r="BU105" s="133"/>
      <c r="BV105" s="47"/>
      <c r="BW105" s="140"/>
      <c r="CO105" s="18"/>
      <c r="CP105" s="10" t="s">
        <v>295</v>
      </c>
      <c r="CQ105" s="11">
        <f t="shared" si="8"/>
        <v>37</v>
      </c>
    </row>
    <row r="106" spans="1:95">
      <c r="A106" s="18" t="s">
        <v>48</v>
      </c>
      <c r="B106" s="234" t="s">
        <v>39</v>
      </c>
      <c r="C106" s="235"/>
      <c r="D106" s="235"/>
      <c r="E106" s="235"/>
      <c r="F106" s="235"/>
      <c r="G106" s="235"/>
      <c r="H106" s="235"/>
      <c r="I106" s="235"/>
      <c r="J106" s="235"/>
      <c r="K106" s="235"/>
      <c r="L106" s="235"/>
      <c r="M106" s="235"/>
      <c r="N106" s="236"/>
      <c r="O106" s="237" t="s">
        <v>474</v>
      </c>
      <c r="P106" s="238"/>
      <c r="Q106" s="238"/>
      <c r="R106" s="238"/>
      <c r="S106" s="238"/>
      <c r="T106" s="238"/>
      <c r="U106" s="238"/>
      <c r="V106" s="238"/>
      <c r="W106" s="238"/>
      <c r="X106" s="238"/>
      <c r="Y106" s="238"/>
      <c r="Z106" s="238"/>
      <c r="AA106" s="238"/>
      <c r="AB106" s="238"/>
      <c r="AC106" s="238"/>
      <c r="AD106" s="238"/>
      <c r="AE106" s="238"/>
      <c r="AF106" s="238"/>
      <c r="AG106" s="238"/>
      <c r="AH106" s="238"/>
      <c r="AI106" s="238"/>
      <c r="AJ106" s="239"/>
      <c r="AK106" s="8" t="s">
        <v>70</v>
      </c>
      <c r="AL106" s="139"/>
      <c r="BD106" s="116"/>
      <c r="BE106" s="116"/>
      <c r="BF106" s="116"/>
      <c r="BG106" s="116"/>
      <c r="BH106" s="116"/>
      <c r="BI106" s="116"/>
      <c r="BJ106" s="116"/>
      <c r="BK106" s="246"/>
      <c r="BL106" s="141" t="s">
        <v>282</v>
      </c>
      <c r="BM106" s="119" t="s">
        <v>24</v>
      </c>
      <c r="BN106" s="142" t="s">
        <v>194</v>
      </c>
      <c r="BO106" s="113" t="s">
        <v>195</v>
      </c>
      <c r="BP106" s="113"/>
      <c r="BQ106" s="133"/>
      <c r="BR106" s="133"/>
      <c r="BS106" s="133"/>
      <c r="BT106" s="133"/>
      <c r="BU106" s="133"/>
      <c r="BV106" s="47"/>
      <c r="BW106" s="140"/>
      <c r="CO106" s="18"/>
      <c r="CP106" s="10" t="s">
        <v>296</v>
      </c>
      <c r="CQ106" s="11">
        <f t="shared" si="8"/>
        <v>35</v>
      </c>
    </row>
    <row r="107" spans="1:95">
      <c r="A107" s="18" t="s">
        <v>49</v>
      </c>
      <c r="B107" s="234" t="s">
        <v>40</v>
      </c>
      <c r="C107" s="235"/>
      <c r="D107" s="235"/>
      <c r="E107" s="235"/>
      <c r="F107" s="235"/>
      <c r="G107" s="235"/>
      <c r="H107" s="235"/>
      <c r="I107" s="235"/>
      <c r="J107" s="235"/>
      <c r="K107" s="235"/>
      <c r="L107" s="235"/>
      <c r="M107" s="235"/>
      <c r="N107" s="236"/>
      <c r="O107" s="237" t="s">
        <v>475</v>
      </c>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9"/>
      <c r="AK107" s="8" t="s">
        <v>70</v>
      </c>
      <c r="AL107" s="139"/>
      <c r="BD107" s="116"/>
      <c r="BE107" s="116"/>
      <c r="BF107" s="116"/>
      <c r="BG107" s="116"/>
      <c r="BH107" s="116"/>
      <c r="BI107" s="116"/>
      <c r="BJ107" s="116"/>
      <c r="BK107" s="246"/>
      <c r="BL107" s="141" t="s">
        <v>283</v>
      </c>
      <c r="BM107" s="119" t="s">
        <v>24</v>
      </c>
      <c r="BN107" s="142" t="s">
        <v>194</v>
      </c>
      <c r="BO107" s="113" t="s">
        <v>195</v>
      </c>
      <c r="BP107" s="113"/>
      <c r="BQ107" s="133"/>
      <c r="BR107" s="133"/>
      <c r="BS107" s="133"/>
      <c r="BT107" s="133"/>
      <c r="BU107" s="133"/>
      <c r="BV107" s="47"/>
      <c r="BW107" s="140"/>
      <c r="CO107" s="18"/>
      <c r="CP107" s="10" t="s">
        <v>297</v>
      </c>
      <c r="CQ107" s="11">
        <f t="shared" si="8"/>
        <v>37</v>
      </c>
    </row>
    <row r="108" spans="1:95">
      <c r="A108" s="18" t="s">
        <v>50</v>
      </c>
      <c r="B108" s="234" t="s">
        <v>41</v>
      </c>
      <c r="C108" s="235"/>
      <c r="D108" s="235"/>
      <c r="E108" s="235"/>
      <c r="F108" s="235"/>
      <c r="G108" s="235"/>
      <c r="H108" s="235"/>
      <c r="I108" s="235"/>
      <c r="J108" s="235"/>
      <c r="K108" s="235"/>
      <c r="L108" s="235"/>
      <c r="M108" s="235"/>
      <c r="N108" s="236"/>
      <c r="O108" s="237" t="s">
        <v>476</v>
      </c>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9"/>
      <c r="AK108" s="8" t="s">
        <v>70</v>
      </c>
      <c r="AL108" s="139"/>
      <c r="BE108" s="116"/>
      <c r="BF108" s="116"/>
      <c r="BG108" s="116"/>
      <c r="BH108" s="116"/>
      <c r="BI108" s="116"/>
      <c r="BJ108" s="116"/>
      <c r="BK108" s="246"/>
      <c r="BL108" s="141" t="s">
        <v>284</v>
      </c>
      <c r="BM108" s="119" t="s">
        <v>24</v>
      </c>
      <c r="BN108" s="142" t="s">
        <v>194</v>
      </c>
      <c r="BO108" s="113" t="s">
        <v>195</v>
      </c>
      <c r="BP108" s="113"/>
      <c r="BQ108" s="133"/>
      <c r="BR108" s="133"/>
      <c r="BS108" s="133"/>
      <c r="CH108" s="18"/>
      <c r="CI108" s="10" t="s">
        <v>298</v>
      </c>
      <c r="CJ108" s="11">
        <f>CE81</f>
        <v>35</v>
      </c>
    </row>
    <row r="109" spans="1:95">
      <c r="A109" s="38" t="s">
        <v>51</v>
      </c>
      <c r="B109" s="234" t="s">
        <v>317</v>
      </c>
      <c r="C109" s="235"/>
      <c r="D109" s="235"/>
      <c r="E109" s="235"/>
      <c r="F109" s="235"/>
      <c r="G109" s="235"/>
      <c r="H109" s="235"/>
      <c r="I109" s="235"/>
      <c r="J109" s="235"/>
      <c r="K109" s="235"/>
      <c r="L109" s="235"/>
      <c r="M109" s="235"/>
      <c r="N109" s="236"/>
      <c r="O109" s="237" t="s">
        <v>76</v>
      </c>
      <c r="P109" s="238"/>
      <c r="Q109" s="238"/>
      <c r="R109" s="238"/>
      <c r="S109" s="238"/>
      <c r="T109" s="238"/>
      <c r="U109" s="238"/>
      <c r="V109" s="238"/>
      <c r="W109" s="238"/>
      <c r="X109" s="238"/>
      <c r="Y109" s="238"/>
      <c r="Z109" s="238"/>
      <c r="AA109" s="238"/>
      <c r="AB109" s="238"/>
      <c r="AC109" s="238"/>
      <c r="AD109" s="238"/>
      <c r="AE109" s="238"/>
      <c r="AF109" s="238"/>
      <c r="AG109" s="238"/>
      <c r="AH109" s="238"/>
      <c r="AI109" s="238"/>
      <c r="AJ109" s="239"/>
      <c r="AK109" s="8" t="s">
        <v>69</v>
      </c>
      <c r="AL109" s="139"/>
      <c r="AM109" s="20"/>
      <c r="BH109" s="140"/>
      <c r="BI109" s="140"/>
      <c r="BJ109" s="8"/>
      <c r="CH109" s="18"/>
      <c r="CI109" s="10" t="s">
        <v>299</v>
      </c>
      <c r="CJ109" s="11">
        <f>CE82</f>
        <v>37</v>
      </c>
    </row>
    <row r="110" spans="1:95">
      <c r="A110" s="18" t="s">
        <v>52</v>
      </c>
      <c r="B110" s="234" t="s">
        <v>42</v>
      </c>
      <c r="C110" s="235"/>
      <c r="D110" s="235"/>
      <c r="E110" s="235"/>
      <c r="F110" s="235"/>
      <c r="G110" s="235"/>
      <c r="H110" s="235"/>
      <c r="I110" s="235"/>
      <c r="J110" s="235"/>
      <c r="K110" s="235"/>
      <c r="L110" s="235"/>
      <c r="M110" s="235"/>
      <c r="N110" s="236"/>
      <c r="O110" s="237" t="s">
        <v>477</v>
      </c>
      <c r="P110" s="238"/>
      <c r="Q110" s="238"/>
      <c r="R110" s="238"/>
      <c r="S110" s="238"/>
      <c r="T110" s="238"/>
      <c r="U110" s="238"/>
      <c r="V110" s="238"/>
      <c r="W110" s="238"/>
      <c r="X110" s="238"/>
      <c r="Y110" s="238"/>
      <c r="Z110" s="238"/>
      <c r="AA110" s="238"/>
      <c r="AB110" s="238"/>
      <c r="AC110" s="238"/>
      <c r="AD110" s="238"/>
      <c r="AE110" s="238"/>
      <c r="AF110" s="238"/>
      <c r="AG110" s="238"/>
      <c r="AH110" s="238"/>
      <c r="AI110" s="238"/>
      <c r="AJ110" s="239"/>
      <c r="AK110" s="8" t="s">
        <v>70</v>
      </c>
      <c r="AL110" s="139"/>
      <c r="BH110" s="140"/>
      <c r="BI110" s="140"/>
      <c r="BJ110" s="8"/>
      <c r="CH110" s="18"/>
      <c r="CI110" s="10" t="s">
        <v>300</v>
      </c>
      <c r="CJ110" s="11">
        <f>CE83</f>
        <v>35</v>
      </c>
    </row>
    <row r="111" spans="1:95">
      <c r="A111" s="18" t="s">
        <v>53</v>
      </c>
      <c r="B111" s="234" t="s">
        <v>43</v>
      </c>
      <c r="C111" s="235"/>
      <c r="D111" s="235"/>
      <c r="E111" s="235"/>
      <c r="F111" s="235"/>
      <c r="G111" s="235"/>
      <c r="H111" s="235"/>
      <c r="I111" s="235"/>
      <c r="J111" s="235"/>
      <c r="K111" s="235"/>
      <c r="L111" s="235"/>
      <c r="M111" s="235"/>
      <c r="N111" s="236"/>
      <c r="O111" s="237" t="s">
        <v>77</v>
      </c>
      <c r="P111" s="238"/>
      <c r="Q111" s="238"/>
      <c r="R111" s="238"/>
      <c r="S111" s="238"/>
      <c r="T111" s="238"/>
      <c r="U111" s="238"/>
      <c r="V111" s="238"/>
      <c r="W111" s="238"/>
      <c r="X111" s="238"/>
      <c r="Y111" s="238"/>
      <c r="Z111" s="238"/>
      <c r="AA111" s="238"/>
      <c r="AB111" s="238"/>
      <c r="AC111" s="238"/>
      <c r="AD111" s="238"/>
      <c r="AE111" s="238"/>
      <c r="AF111" s="238"/>
      <c r="AG111" s="238"/>
      <c r="AH111" s="238"/>
      <c r="AI111" s="238"/>
      <c r="AJ111" s="239"/>
      <c r="AK111" s="8" t="s">
        <v>70</v>
      </c>
      <c r="AO111" s="8"/>
      <c r="BF111" s="26" t="s">
        <v>24</v>
      </c>
      <c r="BG111" s="7" t="s">
        <v>25</v>
      </c>
      <c r="BH111" s="7" t="s">
        <v>26</v>
      </c>
      <c r="BI111" s="7" t="s">
        <v>31</v>
      </c>
      <c r="BJ111" s="7" t="s">
        <v>32</v>
      </c>
      <c r="BL111" s="7" t="s">
        <v>33</v>
      </c>
      <c r="CH111" s="18"/>
      <c r="CI111" s="10" t="s">
        <v>301</v>
      </c>
      <c r="CJ111" s="11">
        <f>CE84</f>
        <v>37</v>
      </c>
    </row>
    <row r="112" spans="1:95">
      <c r="A112" s="364" t="s">
        <v>54</v>
      </c>
      <c r="B112" s="350" t="s">
        <v>44</v>
      </c>
      <c r="C112" s="366"/>
      <c r="D112" s="366"/>
      <c r="E112" s="366"/>
      <c r="F112" s="366"/>
      <c r="G112" s="366"/>
      <c r="H112" s="366"/>
      <c r="I112" s="366"/>
      <c r="J112" s="366"/>
      <c r="K112" s="366"/>
      <c r="L112" s="366"/>
      <c r="M112" s="367"/>
      <c r="N112" s="368"/>
      <c r="O112" s="314" t="s">
        <v>78</v>
      </c>
      <c r="P112" s="315"/>
      <c r="Q112" s="315"/>
      <c r="R112" s="315"/>
      <c r="S112" s="315"/>
      <c r="T112" s="315"/>
      <c r="U112" s="315"/>
      <c r="V112" s="315"/>
      <c r="W112" s="315"/>
      <c r="X112" s="315"/>
      <c r="Y112" s="315"/>
      <c r="Z112" s="315"/>
      <c r="AA112" s="315"/>
      <c r="AB112" s="315"/>
      <c r="AC112" s="315"/>
      <c r="AD112" s="315"/>
      <c r="AE112" s="315"/>
      <c r="AF112" s="315"/>
      <c r="AG112" s="315"/>
      <c r="AH112" s="315"/>
      <c r="AI112" s="315"/>
      <c r="AJ112" s="316"/>
      <c r="AL112" s="8"/>
      <c r="BH112" s="140"/>
      <c r="BI112" s="140"/>
      <c r="BJ112" s="8"/>
      <c r="BK112" s="7" t="s">
        <v>27</v>
      </c>
      <c r="CH112" s="18"/>
      <c r="CI112" s="10" t="s">
        <v>302</v>
      </c>
      <c r="CJ112" s="11">
        <f>CE85</f>
        <v>35</v>
      </c>
    </row>
    <row r="113" spans="1:88">
      <c r="A113" s="365"/>
      <c r="B113" s="369"/>
      <c r="C113" s="370"/>
      <c r="D113" s="370"/>
      <c r="E113" s="370"/>
      <c r="F113" s="370"/>
      <c r="G113" s="370"/>
      <c r="H113" s="370"/>
      <c r="I113" s="370"/>
      <c r="J113" s="370"/>
      <c r="K113" s="370"/>
      <c r="L113" s="370"/>
      <c r="M113" s="371"/>
      <c r="N113" s="372"/>
      <c r="O113" s="317"/>
      <c r="P113" s="318"/>
      <c r="Q113" s="318"/>
      <c r="R113" s="318"/>
      <c r="S113" s="318"/>
      <c r="T113" s="318"/>
      <c r="U113" s="318"/>
      <c r="V113" s="318"/>
      <c r="W113" s="318"/>
      <c r="X113" s="318"/>
      <c r="Y113" s="318"/>
      <c r="Z113" s="318"/>
      <c r="AA113" s="318"/>
      <c r="AB113" s="318"/>
      <c r="AC113" s="318"/>
      <c r="AD113" s="318"/>
      <c r="AE113" s="318"/>
      <c r="AF113" s="318"/>
      <c r="AG113" s="318"/>
      <c r="AH113" s="318"/>
      <c r="AI113" s="318"/>
      <c r="AJ113" s="319"/>
      <c r="AL113" s="8"/>
      <c r="BH113" s="140"/>
      <c r="BI113" s="140"/>
      <c r="BJ113" s="8"/>
      <c r="CH113" s="18"/>
      <c r="CI113" s="10" t="s">
        <v>246</v>
      </c>
      <c r="CJ113" s="11">
        <f t="shared" ref="CJ113:CJ123" si="9">CB49</f>
        <v>537</v>
      </c>
    </row>
    <row r="114" spans="1:88">
      <c r="A114" s="39" t="s">
        <v>431</v>
      </c>
      <c r="H114" s="53"/>
      <c r="AL114" s="8"/>
      <c r="AM114" s="20"/>
      <c r="CH114" s="18"/>
      <c r="CI114" s="10" t="s">
        <v>247</v>
      </c>
      <c r="CJ114" s="11">
        <f t="shared" si="9"/>
        <v>684</v>
      </c>
    </row>
    <row r="115" spans="1:88">
      <c r="A115" s="237" t="s">
        <v>79</v>
      </c>
      <c r="B115" s="238"/>
      <c r="C115" s="238"/>
      <c r="D115" s="238"/>
      <c r="E115" s="238"/>
      <c r="F115" s="238"/>
      <c r="G115" s="238"/>
      <c r="H115" s="238"/>
      <c r="I115" s="238"/>
      <c r="J115" s="238"/>
      <c r="K115" s="238"/>
      <c r="L115" s="238"/>
      <c r="M115" s="239"/>
      <c r="N115" s="309" t="s">
        <v>83</v>
      </c>
      <c r="O115" s="310"/>
      <c r="P115" s="309" t="s">
        <v>0</v>
      </c>
      <c r="Q115" s="310"/>
      <c r="R115" s="224"/>
      <c r="S115" s="22" t="s">
        <v>3</v>
      </c>
      <c r="T115" s="224"/>
      <c r="U115" s="23" t="s">
        <v>2</v>
      </c>
      <c r="V115" s="308"/>
      <c r="W115" s="308"/>
      <c r="X115" s="22" t="s">
        <v>1</v>
      </c>
      <c r="Y115" s="22" t="s">
        <v>82</v>
      </c>
      <c r="Z115" s="309" t="s">
        <v>84</v>
      </c>
      <c r="AA115" s="310"/>
      <c r="AB115" s="309" t="s">
        <v>0</v>
      </c>
      <c r="AC115" s="310"/>
      <c r="AD115" s="224"/>
      <c r="AE115" s="22" t="s">
        <v>3</v>
      </c>
      <c r="AF115" s="224"/>
      <c r="AG115" s="23" t="s">
        <v>2</v>
      </c>
      <c r="AH115" s="308"/>
      <c r="AI115" s="308"/>
      <c r="AJ115" s="24" t="s">
        <v>1</v>
      </c>
      <c r="CH115" s="18"/>
      <c r="CI115" s="10" t="s">
        <v>248</v>
      </c>
      <c r="CJ115" s="11">
        <f t="shared" si="9"/>
        <v>889</v>
      </c>
    </row>
    <row r="116" spans="1:88">
      <c r="A116" s="237" t="s">
        <v>80</v>
      </c>
      <c r="B116" s="238"/>
      <c r="C116" s="238"/>
      <c r="D116" s="238"/>
      <c r="E116" s="238"/>
      <c r="F116" s="238"/>
      <c r="G116" s="238"/>
      <c r="H116" s="238"/>
      <c r="I116" s="238"/>
      <c r="J116" s="238"/>
      <c r="K116" s="238"/>
      <c r="L116" s="238"/>
      <c r="M116" s="239"/>
      <c r="N116" s="299"/>
      <c r="O116" s="300"/>
      <c r="P116" s="300"/>
      <c r="Q116" s="300"/>
      <c r="R116" s="300"/>
      <c r="S116" s="300"/>
      <c r="T116" s="300"/>
      <c r="U116" s="300"/>
      <c r="V116" s="300"/>
      <c r="W116" s="300"/>
      <c r="X116" s="300"/>
      <c r="Y116" s="300"/>
      <c r="Z116" s="300"/>
      <c r="AA116" s="300"/>
      <c r="AB116" s="300"/>
      <c r="AC116" s="300"/>
      <c r="AD116" s="300"/>
      <c r="AE116" s="300"/>
      <c r="AF116" s="300"/>
      <c r="AG116" s="300"/>
      <c r="AH116" s="300"/>
      <c r="AI116" s="300"/>
      <c r="AJ116" s="301"/>
      <c r="CH116" s="18"/>
      <c r="CI116" s="10" t="s">
        <v>249</v>
      </c>
      <c r="CJ116" s="11">
        <f t="shared" si="9"/>
        <v>231</v>
      </c>
    </row>
    <row r="117" spans="1:88">
      <c r="A117" s="237" t="s">
        <v>81</v>
      </c>
      <c r="B117" s="238"/>
      <c r="C117" s="238"/>
      <c r="D117" s="238"/>
      <c r="E117" s="238"/>
      <c r="F117" s="238"/>
      <c r="G117" s="238"/>
      <c r="H117" s="238"/>
      <c r="I117" s="238"/>
      <c r="J117" s="238"/>
      <c r="K117" s="238"/>
      <c r="L117" s="238"/>
      <c r="M117" s="239"/>
      <c r="N117" s="302"/>
      <c r="O117" s="303"/>
      <c r="P117" s="303"/>
      <c r="Q117" s="303"/>
      <c r="R117" s="303"/>
      <c r="S117" s="303"/>
      <c r="T117" s="303"/>
      <c r="U117" s="303"/>
      <c r="V117" s="303"/>
      <c r="W117" s="303"/>
      <c r="X117" s="303"/>
      <c r="Y117" s="303"/>
      <c r="Z117" s="303"/>
      <c r="AA117" s="303"/>
      <c r="AB117" s="303"/>
      <c r="AC117" s="303"/>
      <c r="AD117" s="303"/>
      <c r="AE117" s="303"/>
      <c r="AF117" s="303"/>
      <c r="AG117" s="303"/>
      <c r="AH117" s="303"/>
      <c r="AI117" s="303"/>
      <c r="AJ117" s="304"/>
      <c r="BT117" s="48"/>
      <c r="BU117" s="48"/>
      <c r="BV117" s="48"/>
      <c r="CH117" s="18"/>
      <c r="CI117" s="10" t="s">
        <v>250</v>
      </c>
      <c r="CJ117" s="11">
        <f t="shared" si="9"/>
        <v>226</v>
      </c>
    </row>
    <row r="118" spans="1:88">
      <c r="BM118" s="48"/>
      <c r="BN118" s="48"/>
      <c r="BO118" s="48"/>
      <c r="BP118" s="48"/>
      <c r="BQ118" s="48"/>
      <c r="BR118" s="48"/>
      <c r="BS118" s="48"/>
      <c r="CH118" s="18"/>
      <c r="CI118" s="10" t="s">
        <v>251</v>
      </c>
      <c r="CJ118" s="11">
        <f t="shared" si="9"/>
        <v>564</v>
      </c>
    </row>
    <row r="119" spans="1:88">
      <c r="A119" s="246" t="s">
        <v>59</v>
      </c>
      <c r="B119" s="247"/>
      <c r="C119" s="246" t="s">
        <v>62</v>
      </c>
      <c r="D119" s="247"/>
      <c r="E119" s="247"/>
      <c r="F119" s="247"/>
      <c r="G119" s="251" t="s">
        <v>67</v>
      </c>
      <c r="H119" s="252"/>
      <c r="I119" s="252"/>
      <c r="J119" s="252"/>
      <c r="K119" s="252"/>
      <c r="L119" s="252"/>
      <c r="M119" s="252"/>
      <c r="N119" s="252"/>
      <c r="O119" s="252"/>
      <c r="P119" s="252"/>
      <c r="Q119" s="252"/>
      <c r="R119" s="252"/>
      <c r="S119" s="252"/>
      <c r="T119" s="252"/>
      <c r="U119" s="252"/>
      <c r="V119" s="252"/>
      <c r="W119" s="252"/>
      <c r="X119" s="252"/>
      <c r="Y119" s="252"/>
      <c r="Z119" s="252"/>
      <c r="AA119" s="252"/>
      <c r="AB119" s="252"/>
      <c r="AC119" s="252"/>
      <c r="AD119" s="252"/>
      <c r="AE119" s="252"/>
      <c r="AF119" s="252"/>
      <c r="AG119" s="252"/>
      <c r="AH119" s="238"/>
      <c r="AI119" s="238"/>
      <c r="AJ119" s="239"/>
      <c r="AN119" s="362"/>
      <c r="AO119" s="363"/>
      <c r="AP119" s="359"/>
      <c r="AQ119" s="360"/>
      <c r="AR119" s="360"/>
      <c r="AS119" s="360"/>
      <c r="AT119" s="48"/>
      <c r="AU119" s="48"/>
      <c r="AV119" s="48"/>
      <c r="AW119" s="48"/>
      <c r="AX119" s="48"/>
      <c r="AY119" s="48"/>
      <c r="AZ119" s="48"/>
      <c r="BA119" s="48"/>
      <c r="BB119" s="48"/>
      <c r="BC119" s="48"/>
      <c r="BD119" s="48"/>
      <c r="CH119" s="18"/>
      <c r="CI119" s="10" t="s">
        <v>252</v>
      </c>
      <c r="CJ119" s="11">
        <f t="shared" si="9"/>
        <v>710</v>
      </c>
    </row>
    <row r="120" spans="1:88">
      <c r="A120" s="233"/>
      <c r="B120" s="240"/>
      <c r="C120" s="241"/>
      <c r="D120" s="242"/>
      <c r="E120" s="242"/>
      <c r="F120" s="242"/>
      <c r="G120" s="243"/>
      <c r="H120" s="244"/>
      <c r="I120" s="244"/>
      <c r="J120" s="244"/>
      <c r="K120" s="244"/>
      <c r="L120" s="244"/>
      <c r="M120" s="244"/>
      <c r="N120" s="244"/>
      <c r="O120" s="244"/>
      <c r="P120" s="244"/>
      <c r="Q120" s="244"/>
      <c r="R120" s="244"/>
      <c r="S120" s="244"/>
      <c r="T120" s="244"/>
      <c r="U120" s="244"/>
      <c r="V120" s="244"/>
      <c r="W120" s="244"/>
      <c r="X120" s="244"/>
      <c r="Y120" s="244"/>
      <c r="Z120" s="244"/>
      <c r="AA120" s="244"/>
      <c r="AB120" s="244"/>
      <c r="AC120" s="244"/>
      <c r="AD120" s="244"/>
      <c r="AE120" s="244"/>
      <c r="AF120" s="244"/>
      <c r="AG120" s="244"/>
      <c r="AH120" s="244"/>
      <c r="AI120" s="244"/>
      <c r="AJ120" s="245"/>
      <c r="BE120" s="48"/>
      <c r="BF120" s="120"/>
      <c r="BG120" s="48"/>
      <c r="BH120" s="120"/>
      <c r="BI120" s="120"/>
      <c r="BJ120" s="48"/>
      <c r="BL120" s="48"/>
      <c r="CH120" s="18"/>
      <c r="CI120" s="10" t="s">
        <v>253</v>
      </c>
      <c r="CJ120" s="11">
        <f t="shared" si="9"/>
        <v>1133</v>
      </c>
    </row>
    <row r="121" spans="1:88">
      <c r="A121" s="233"/>
      <c r="B121" s="240"/>
      <c r="C121" s="241"/>
      <c r="D121" s="242"/>
      <c r="E121" s="242"/>
      <c r="F121" s="242"/>
      <c r="G121" s="243"/>
      <c r="H121" s="244"/>
      <c r="I121" s="244"/>
      <c r="J121" s="244"/>
      <c r="K121" s="244"/>
      <c r="L121" s="244"/>
      <c r="M121" s="244"/>
      <c r="N121" s="244"/>
      <c r="O121" s="244"/>
      <c r="P121" s="244"/>
      <c r="Q121" s="244"/>
      <c r="R121" s="244"/>
      <c r="S121" s="244"/>
      <c r="T121" s="244"/>
      <c r="U121" s="244"/>
      <c r="V121" s="244"/>
      <c r="W121" s="244"/>
      <c r="X121" s="244"/>
      <c r="Y121" s="244"/>
      <c r="Z121" s="244"/>
      <c r="AA121" s="244"/>
      <c r="AB121" s="244"/>
      <c r="AC121" s="244"/>
      <c r="AD121" s="244"/>
      <c r="AE121" s="244"/>
      <c r="AF121" s="244"/>
      <c r="AG121" s="244"/>
      <c r="AH121" s="244"/>
      <c r="AI121" s="244"/>
      <c r="AJ121" s="245"/>
      <c r="BK121" s="48"/>
      <c r="CH121" s="18"/>
      <c r="CI121" s="10" t="s">
        <v>254</v>
      </c>
      <c r="CJ121" s="11">
        <f t="shared" si="9"/>
        <v>537</v>
      </c>
    </row>
    <row r="122" spans="1:88">
      <c r="A122" s="233"/>
      <c r="B122" s="240"/>
      <c r="C122" s="241"/>
      <c r="D122" s="242"/>
      <c r="E122" s="242"/>
      <c r="F122" s="242"/>
      <c r="G122" s="243"/>
      <c r="H122" s="244"/>
      <c r="I122" s="244"/>
      <c r="J122" s="244"/>
      <c r="K122" s="244"/>
      <c r="L122" s="244"/>
      <c r="M122" s="244"/>
      <c r="N122" s="244"/>
      <c r="O122" s="244"/>
      <c r="P122" s="244"/>
      <c r="Q122" s="244"/>
      <c r="R122" s="244"/>
      <c r="S122" s="244"/>
      <c r="T122" s="244"/>
      <c r="U122" s="244"/>
      <c r="V122" s="244"/>
      <c r="W122" s="244"/>
      <c r="X122" s="244"/>
      <c r="Y122" s="244"/>
      <c r="Z122" s="244"/>
      <c r="AA122" s="244"/>
      <c r="AB122" s="244"/>
      <c r="AC122" s="244"/>
      <c r="AD122" s="244"/>
      <c r="AE122" s="244"/>
      <c r="AF122" s="244"/>
      <c r="AG122" s="244"/>
      <c r="AH122" s="244"/>
      <c r="AI122" s="244"/>
      <c r="AJ122" s="245"/>
      <c r="CH122" s="18"/>
      <c r="CI122" s="10" t="s">
        <v>255</v>
      </c>
      <c r="CJ122" s="11">
        <f t="shared" si="9"/>
        <v>27</v>
      </c>
    </row>
    <row r="123" spans="1:88">
      <c r="A123" s="297"/>
      <c r="B123" s="298"/>
      <c r="C123" s="241"/>
      <c r="D123" s="242"/>
      <c r="E123" s="242"/>
      <c r="F123" s="242"/>
      <c r="G123" s="243"/>
      <c r="H123" s="244"/>
      <c r="I123" s="244"/>
      <c r="J123" s="244"/>
      <c r="K123" s="244"/>
      <c r="L123" s="244"/>
      <c r="M123" s="244"/>
      <c r="N123" s="244"/>
      <c r="O123" s="244"/>
      <c r="P123" s="244"/>
      <c r="Q123" s="244"/>
      <c r="R123" s="244"/>
      <c r="S123" s="244"/>
      <c r="T123" s="244"/>
      <c r="U123" s="244"/>
      <c r="V123" s="244"/>
      <c r="W123" s="244"/>
      <c r="X123" s="244"/>
      <c r="Y123" s="244"/>
      <c r="Z123" s="244"/>
      <c r="AA123" s="244"/>
      <c r="AB123" s="244"/>
      <c r="AC123" s="244"/>
      <c r="AD123" s="244"/>
      <c r="AE123" s="244"/>
      <c r="AF123" s="244"/>
      <c r="AG123" s="244"/>
      <c r="AH123" s="244"/>
      <c r="AI123" s="244"/>
      <c r="AJ123" s="245"/>
      <c r="CH123" s="18"/>
      <c r="CI123" s="10" t="s">
        <v>256</v>
      </c>
      <c r="CJ123" s="11">
        <f t="shared" si="9"/>
        <v>27</v>
      </c>
    </row>
    <row r="124" spans="1:88">
      <c r="A124" s="297"/>
      <c r="B124" s="298"/>
      <c r="C124" s="241"/>
      <c r="D124" s="242"/>
      <c r="E124" s="242"/>
      <c r="F124" s="242"/>
      <c r="G124" s="243"/>
      <c r="H124" s="244"/>
      <c r="I124" s="244"/>
      <c r="J124" s="244"/>
      <c r="K124" s="244"/>
      <c r="L124" s="244"/>
      <c r="M124" s="244"/>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4"/>
      <c r="AI124" s="244"/>
      <c r="AJ124" s="245"/>
      <c r="CH124" s="18"/>
      <c r="CI124" s="10" t="s">
        <v>257</v>
      </c>
      <c r="CJ124" s="11">
        <f>CB70</f>
        <v>475</v>
      </c>
    </row>
    <row r="125" spans="1:88">
      <c r="A125" s="246" t="s">
        <v>73</v>
      </c>
      <c r="B125" s="247"/>
      <c r="C125" s="248" t="str">
        <f>IF(COUNTIF(BE2:BE10,G62)=1,IF(AND(E64&lt;&gt;A70,E64&lt;&gt;A68),"対象外",SUM(C120:F124)),"対象外")</f>
        <v>対象外</v>
      </c>
      <c r="D125" s="249"/>
      <c r="E125" s="249"/>
      <c r="F125" s="249"/>
      <c r="G125" s="250"/>
      <c r="H125" s="238"/>
      <c r="I125" s="238"/>
      <c r="J125" s="238"/>
      <c r="K125" s="238"/>
      <c r="L125" s="238"/>
      <c r="M125" s="238"/>
      <c r="N125" s="238"/>
      <c r="O125" s="238"/>
      <c r="P125" s="238"/>
      <c r="Q125" s="238"/>
      <c r="R125" s="238"/>
      <c r="S125" s="238"/>
      <c r="T125" s="238"/>
      <c r="U125" s="238"/>
      <c r="V125" s="238"/>
      <c r="W125" s="238"/>
      <c r="X125" s="238"/>
      <c r="Y125" s="238"/>
      <c r="Z125" s="238"/>
      <c r="AA125" s="238"/>
      <c r="AB125" s="238"/>
      <c r="AC125" s="238"/>
      <c r="AD125" s="238"/>
      <c r="AE125" s="238"/>
      <c r="AF125" s="238"/>
      <c r="AG125" s="238"/>
      <c r="AH125" s="238"/>
      <c r="AI125" s="238"/>
      <c r="AJ125" s="239"/>
      <c r="CH125" s="18"/>
      <c r="CI125" s="10" t="s">
        <v>258</v>
      </c>
      <c r="CJ125" s="11">
        <f>CI71</f>
        <v>638</v>
      </c>
    </row>
    <row r="126" spans="1:88">
      <c r="CH126" s="18"/>
      <c r="CI126" s="10" t="s">
        <v>259</v>
      </c>
      <c r="CJ126" s="11">
        <f>CI77</f>
        <v>36</v>
      </c>
    </row>
    <row r="127" spans="1:88">
      <c r="A127" s="18" t="s">
        <v>71</v>
      </c>
      <c r="B127" s="251" t="s">
        <v>72</v>
      </c>
      <c r="C127" s="252"/>
      <c r="D127" s="252"/>
      <c r="E127" s="252"/>
      <c r="F127" s="252"/>
      <c r="G127" s="252"/>
      <c r="H127" s="252"/>
      <c r="I127" s="252"/>
      <c r="J127" s="252"/>
      <c r="K127" s="252"/>
      <c r="L127" s="252"/>
      <c r="M127" s="252"/>
      <c r="N127" s="253"/>
      <c r="O127" s="251" t="s">
        <v>74</v>
      </c>
      <c r="P127" s="252"/>
      <c r="Q127" s="252"/>
      <c r="R127" s="252"/>
      <c r="S127" s="252"/>
      <c r="T127" s="252"/>
      <c r="U127" s="252"/>
      <c r="V127" s="252"/>
      <c r="W127" s="252"/>
      <c r="X127" s="252"/>
      <c r="Y127" s="252"/>
      <c r="Z127" s="252"/>
      <c r="AA127" s="252"/>
      <c r="AB127" s="252"/>
      <c r="AC127" s="252"/>
      <c r="AD127" s="252"/>
      <c r="AE127" s="252"/>
      <c r="AF127" s="252"/>
      <c r="AG127" s="252"/>
      <c r="AH127" s="252"/>
      <c r="AI127" s="252"/>
      <c r="AJ127" s="253"/>
      <c r="CH127" s="18"/>
      <c r="CI127" s="10" t="s">
        <v>260</v>
      </c>
      <c r="CJ127" s="11">
        <f>CD70</f>
        <v>475</v>
      </c>
    </row>
    <row r="128" spans="1:88">
      <c r="A128" s="19" t="s">
        <v>45</v>
      </c>
      <c r="B128" s="305" t="s">
        <v>36</v>
      </c>
      <c r="C128" s="306"/>
      <c r="D128" s="306"/>
      <c r="E128" s="306"/>
      <c r="F128" s="306"/>
      <c r="G128" s="306"/>
      <c r="H128" s="306"/>
      <c r="I128" s="306"/>
      <c r="J128" s="306"/>
      <c r="K128" s="306"/>
      <c r="L128" s="306"/>
      <c r="M128" s="306"/>
      <c r="N128" s="306"/>
      <c r="O128" s="237" t="s">
        <v>85</v>
      </c>
      <c r="P128" s="238"/>
      <c r="Q128" s="238"/>
      <c r="R128" s="238"/>
      <c r="S128" s="238"/>
      <c r="T128" s="238"/>
      <c r="U128" s="238"/>
      <c r="V128" s="238"/>
      <c r="W128" s="238"/>
      <c r="X128" s="238"/>
      <c r="Y128" s="238"/>
      <c r="Z128" s="238"/>
      <c r="AA128" s="238"/>
      <c r="AB128" s="238"/>
      <c r="AC128" s="238"/>
      <c r="AD128" s="238"/>
      <c r="AE128" s="238"/>
      <c r="AF128" s="238"/>
      <c r="AG128" s="238"/>
      <c r="AH128" s="238"/>
      <c r="AI128" s="238"/>
      <c r="AJ128" s="239"/>
      <c r="CH128" s="18"/>
      <c r="CI128" s="10" t="s">
        <v>261</v>
      </c>
      <c r="CJ128" s="11">
        <f>CK71</f>
        <v>638</v>
      </c>
    </row>
    <row r="129" spans="1:95">
      <c r="A129" s="19" t="s">
        <v>46</v>
      </c>
      <c r="B129" s="305" t="s">
        <v>37</v>
      </c>
      <c r="C129" s="306"/>
      <c r="D129" s="306"/>
      <c r="E129" s="306"/>
      <c r="F129" s="306"/>
      <c r="G129" s="306"/>
      <c r="H129" s="306"/>
      <c r="I129" s="306"/>
      <c r="J129" s="306"/>
      <c r="K129" s="306"/>
      <c r="L129" s="306"/>
      <c r="M129" s="306"/>
      <c r="N129" s="306"/>
      <c r="O129" s="250" t="s">
        <v>86</v>
      </c>
      <c r="P129" s="343"/>
      <c r="Q129" s="343"/>
      <c r="R129" s="343"/>
      <c r="S129" s="343"/>
      <c r="T129" s="343"/>
      <c r="U129" s="343"/>
      <c r="V129" s="343"/>
      <c r="W129" s="343"/>
      <c r="X129" s="343"/>
      <c r="Y129" s="343"/>
      <c r="Z129" s="343"/>
      <c r="AA129" s="343"/>
      <c r="AB129" s="343"/>
      <c r="AC129" s="343"/>
      <c r="AD129" s="343"/>
      <c r="AE129" s="343"/>
      <c r="AF129" s="343"/>
      <c r="AG129" s="343"/>
      <c r="AH129" s="343"/>
      <c r="AI129" s="343"/>
      <c r="AJ129" s="344"/>
      <c r="CH129" s="18"/>
      <c r="CI129" s="10" t="s">
        <v>262</v>
      </c>
      <c r="CJ129" s="11">
        <f t="shared" ref="CJ129" si="10">CK72</f>
        <v>38</v>
      </c>
    </row>
    <row r="130" spans="1:95">
      <c r="A130" s="19" t="s">
        <v>47</v>
      </c>
      <c r="B130" s="305" t="s">
        <v>38</v>
      </c>
      <c r="C130" s="306"/>
      <c r="D130" s="306"/>
      <c r="E130" s="306"/>
      <c r="F130" s="306"/>
      <c r="G130" s="306"/>
      <c r="H130" s="306"/>
      <c r="I130" s="306"/>
      <c r="J130" s="306"/>
      <c r="K130" s="306"/>
      <c r="L130" s="306"/>
      <c r="M130" s="306"/>
      <c r="N130" s="306"/>
      <c r="O130" s="250" t="s">
        <v>484</v>
      </c>
      <c r="P130" s="343"/>
      <c r="Q130" s="343"/>
      <c r="R130" s="343"/>
      <c r="S130" s="343"/>
      <c r="T130" s="343"/>
      <c r="U130" s="343"/>
      <c r="V130" s="343"/>
      <c r="W130" s="343"/>
      <c r="X130" s="343"/>
      <c r="Y130" s="343"/>
      <c r="Z130" s="343"/>
      <c r="AA130" s="343"/>
      <c r="AB130" s="343"/>
      <c r="AC130" s="343"/>
      <c r="AD130" s="343"/>
      <c r="AE130" s="343"/>
      <c r="AF130" s="343"/>
      <c r="AG130" s="343"/>
      <c r="AH130" s="343"/>
      <c r="AI130" s="343"/>
      <c r="AJ130" s="344"/>
      <c r="CH130" s="18"/>
      <c r="CI130" s="10" t="s">
        <v>263</v>
      </c>
      <c r="CJ130" s="11">
        <f t="shared" ref="CJ130" si="11">CK73</f>
        <v>40</v>
      </c>
    </row>
    <row r="131" spans="1:95">
      <c r="A131" s="19" t="s">
        <v>48</v>
      </c>
      <c r="B131" s="336" t="s">
        <v>39</v>
      </c>
      <c r="C131" s="337"/>
      <c r="D131" s="337"/>
      <c r="E131" s="337"/>
      <c r="F131" s="337"/>
      <c r="G131" s="337"/>
      <c r="H131" s="337"/>
      <c r="I131" s="337"/>
      <c r="J131" s="337"/>
      <c r="K131" s="337"/>
      <c r="L131" s="337"/>
      <c r="M131" s="337"/>
      <c r="N131" s="338"/>
      <c r="O131" s="237" t="s">
        <v>474</v>
      </c>
      <c r="P131" s="238"/>
      <c r="Q131" s="238"/>
      <c r="R131" s="238"/>
      <c r="S131" s="238"/>
      <c r="T131" s="238"/>
      <c r="U131" s="238"/>
      <c r="V131" s="238"/>
      <c r="W131" s="238"/>
      <c r="X131" s="238"/>
      <c r="Y131" s="238"/>
      <c r="Z131" s="238"/>
      <c r="AA131" s="238"/>
      <c r="AB131" s="238"/>
      <c r="AC131" s="238"/>
      <c r="AD131" s="238"/>
      <c r="AE131" s="238"/>
      <c r="AF131" s="238"/>
      <c r="AG131" s="238"/>
      <c r="AH131" s="238"/>
      <c r="AI131" s="238"/>
      <c r="AJ131" s="239"/>
      <c r="BV131" s="46"/>
      <c r="CH131" s="18"/>
      <c r="CI131" s="10" t="s">
        <v>264</v>
      </c>
      <c r="CJ131" s="11">
        <f t="shared" ref="CJ131" si="12">CK74</f>
        <v>38</v>
      </c>
    </row>
    <row r="132" spans="1:95" ht="24" customHeight="1">
      <c r="A132" s="19" t="s">
        <v>49</v>
      </c>
      <c r="B132" s="336" t="s">
        <v>56</v>
      </c>
      <c r="C132" s="337"/>
      <c r="D132" s="337"/>
      <c r="E132" s="337"/>
      <c r="F132" s="337"/>
      <c r="G132" s="337"/>
      <c r="H132" s="337"/>
      <c r="I132" s="337"/>
      <c r="J132" s="337"/>
      <c r="K132" s="337"/>
      <c r="L132" s="337"/>
      <c r="M132" s="337"/>
      <c r="N132" s="338"/>
      <c r="O132" s="250" t="s">
        <v>480</v>
      </c>
      <c r="P132" s="341"/>
      <c r="Q132" s="341"/>
      <c r="R132" s="341"/>
      <c r="S132" s="341"/>
      <c r="T132" s="341"/>
      <c r="U132" s="341"/>
      <c r="V132" s="341"/>
      <c r="W132" s="341"/>
      <c r="X132" s="341"/>
      <c r="Y132" s="341"/>
      <c r="Z132" s="341"/>
      <c r="AA132" s="341"/>
      <c r="AB132" s="341"/>
      <c r="AC132" s="341"/>
      <c r="AD132" s="341"/>
      <c r="AE132" s="341"/>
      <c r="AF132" s="341"/>
      <c r="AG132" s="341"/>
      <c r="AH132" s="341"/>
      <c r="AI132" s="341"/>
      <c r="AJ132" s="342"/>
      <c r="BM132" s="46"/>
      <c r="BN132" s="46"/>
      <c r="BO132" s="46"/>
      <c r="BP132" s="46"/>
      <c r="CH132" s="18"/>
      <c r="CI132" s="10" t="s">
        <v>265</v>
      </c>
      <c r="CJ132" s="11">
        <f t="shared" ref="CJ132" si="13">CK75</f>
        <v>48</v>
      </c>
    </row>
    <row r="133" spans="1:95" s="46" customFormat="1" ht="24" customHeight="1">
      <c r="A133" s="19" t="s">
        <v>50</v>
      </c>
      <c r="B133" s="336" t="s">
        <v>148</v>
      </c>
      <c r="C133" s="337"/>
      <c r="D133" s="337"/>
      <c r="E133" s="337"/>
      <c r="F133" s="337"/>
      <c r="G133" s="337"/>
      <c r="H133" s="337"/>
      <c r="I133" s="337"/>
      <c r="J133" s="337"/>
      <c r="K133" s="337"/>
      <c r="L133" s="337"/>
      <c r="M133" s="337"/>
      <c r="N133" s="338"/>
      <c r="O133" s="250" t="s">
        <v>481</v>
      </c>
      <c r="P133" s="341"/>
      <c r="Q133" s="341"/>
      <c r="R133" s="341"/>
      <c r="S133" s="341"/>
      <c r="T133" s="341"/>
      <c r="U133" s="341"/>
      <c r="V133" s="341"/>
      <c r="W133" s="341"/>
      <c r="X133" s="341"/>
      <c r="Y133" s="341"/>
      <c r="Z133" s="341"/>
      <c r="AA133" s="341"/>
      <c r="AB133" s="341"/>
      <c r="AC133" s="341"/>
      <c r="AD133" s="341"/>
      <c r="AE133" s="341"/>
      <c r="AF133" s="341"/>
      <c r="AG133" s="341"/>
      <c r="AH133" s="341"/>
      <c r="AI133" s="341"/>
      <c r="AJ133" s="342"/>
      <c r="AK133" s="8"/>
      <c r="BE133" s="6"/>
      <c r="BF133" s="26"/>
      <c r="BG133" s="6"/>
      <c r="BH133" s="7"/>
      <c r="BI133" s="7"/>
      <c r="BJ133" s="6"/>
      <c r="BK133" s="6"/>
      <c r="BL133" s="6"/>
      <c r="BM133" s="6"/>
      <c r="BN133" s="6"/>
      <c r="BO133" s="6"/>
      <c r="BP133" s="6"/>
      <c r="BQ133" s="139"/>
      <c r="BR133" s="139"/>
      <c r="BS133" s="139"/>
      <c r="BT133" s="139"/>
      <c r="BU133" s="139"/>
      <c r="BV133" s="6"/>
      <c r="BW133" s="7"/>
      <c r="BX133" s="7"/>
      <c r="BY133" s="7"/>
      <c r="BZ133" s="7"/>
      <c r="CA133" s="7"/>
      <c r="CB133" s="7"/>
      <c r="CC133" s="7"/>
      <c r="CD133" s="7"/>
      <c r="CE133" s="7"/>
      <c r="CF133" s="7"/>
      <c r="CG133" s="7"/>
      <c r="CH133" s="18"/>
      <c r="CI133" s="10" t="s">
        <v>266</v>
      </c>
      <c r="CJ133" s="11">
        <f t="shared" ref="CJ133" si="14">CK76</f>
        <v>43</v>
      </c>
      <c r="CK133" s="6"/>
      <c r="CL133" s="6"/>
      <c r="CM133" s="6"/>
      <c r="CN133" s="6"/>
      <c r="CO133" s="6"/>
      <c r="CP133" s="6"/>
      <c r="CQ133" s="6"/>
    </row>
    <row r="134" spans="1:95" ht="24" customHeight="1">
      <c r="A134" s="19" t="s">
        <v>51</v>
      </c>
      <c r="B134" s="305" t="s">
        <v>57</v>
      </c>
      <c r="C134" s="306"/>
      <c r="D134" s="306"/>
      <c r="E134" s="306"/>
      <c r="F134" s="306"/>
      <c r="G134" s="306"/>
      <c r="H134" s="306"/>
      <c r="I134" s="306"/>
      <c r="J134" s="306"/>
      <c r="K134" s="306"/>
      <c r="L134" s="306"/>
      <c r="M134" s="306"/>
      <c r="N134" s="306"/>
      <c r="O134" s="250" t="s">
        <v>87</v>
      </c>
      <c r="P134" s="343"/>
      <c r="Q134" s="343"/>
      <c r="R134" s="343"/>
      <c r="S134" s="343"/>
      <c r="T134" s="343"/>
      <c r="U134" s="343"/>
      <c r="V134" s="343"/>
      <c r="W134" s="343"/>
      <c r="X134" s="343"/>
      <c r="Y134" s="343"/>
      <c r="Z134" s="343"/>
      <c r="AA134" s="343"/>
      <c r="AB134" s="343"/>
      <c r="AC134" s="343"/>
      <c r="AD134" s="343"/>
      <c r="AE134" s="343"/>
      <c r="AF134" s="343"/>
      <c r="AG134" s="343"/>
      <c r="AH134" s="343"/>
      <c r="AI134" s="343"/>
      <c r="AJ134" s="344"/>
      <c r="BE134" s="46"/>
      <c r="BG134" s="46"/>
      <c r="BJ134" s="46"/>
      <c r="BL134" s="46"/>
      <c r="BW134" s="135"/>
      <c r="BY134" s="135"/>
      <c r="BZ134" s="361" t="str">
        <f>IFERROR(VLOOKUP(AN119,A147:AK157,37,FALSE),"")</f>
        <v/>
      </c>
      <c r="CA134" s="361"/>
      <c r="CB134" s="361"/>
      <c r="CH134" s="18"/>
      <c r="CI134" s="10" t="s">
        <v>267</v>
      </c>
      <c r="CJ134" s="11">
        <f t="shared" ref="CJ134" si="15">CK77</f>
        <v>36</v>
      </c>
    </row>
    <row r="135" spans="1:95">
      <c r="A135" s="260" t="s">
        <v>52</v>
      </c>
      <c r="B135" s="283" t="s">
        <v>149</v>
      </c>
      <c r="C135" s="284"/>
      <c r="D135" s="284"/>
      <c r="E135" s="284"/>
      <c r="F135" s="284"/>
      <c r="G135" s="284"/>
      <c r="H135" s="284"/>
      <c r="I135" s="284"/>
      <c r="J135" s="284"/>
      <c r="K135" s="284"/>
      <c r="L135" s="284"/>
      <c r="M135" s="284"/>
      <c r="N135" s="285"/>
      <c r="O135" s="289" t="s">
        <v>494</v>
      </c>
      <c r="P135" s="290"/>
      <c r="Q135" s="290"/>
      <c r="R135" s="290"/>
      <c r="S135" s="290"/>
      <c r="T135" s="290"/>
      <c r="U135" s="290"/>
      <c r="V135" s="290"/>
      <c r="W135" s="290"/>
      <c r="X135" s="290"/>
      <c r="Y135" s="290"/>
      <c r="Z135" s="290"/>
      <c r="AA135" s="290"/>
      <c r="AB135" s="290"/>
      <c r="AC135" s="290"/>
      <c r="AD135" s="290"/>
      <c r="AE135" s="290"/>
      <c r="AF135" s="290"/>
      <c r="AG135" s="290"/>
      <c r="AH135" s="290"/>
      <c r="AI135" s="290"/>
      <c r="AJ135" s="291"/>
      <c r="BK135" s="46"/>
      <c r="BX135" s="135"/>
      <c r="CH135" s="18"/>
      <c r="CI135" s="10" t="s">
        <v>303</v>
      </c>
      <c r="CJ135" s="11">
        <f t="shared" ref="CJ135" si="16">CK78</f>
        <v>37</v>
      </c>
    </row>
    <row r="136" spans="1:95" ht="24" customHeight="1">
      <c r="A136" s="261"/>
      <c r="B136" s="286"/>
      <c r="C136" s="287"/>
      <c r="D136" s="287"/>
      <c r="E136" s="287"/>
      <c r="F136" s="287"/>
      <c r="G136" s="287"/>
      <c r="H136" s="287"/>
      <c r="I136" s="287"/>
      <c r="J136" s="287"/>
      <c r="K136" s="287"/>
      <c r="L136" s="287"/>
      <c r="M136" s="287"/>
      <c r="N136" s="288"/>
      <c r="O136" s="292"/>
      <c r="P136" s="293"/>
      <c r="Q136" s="293"/>
      <c r="R136" s="293"/>
      <c r="S136" s="293"/>
      <c r="T136" s="293"/>
      <c r="U136" s="293"/>
      <c r="V136" s="293"/>
      <c r="W136" s="293"/>
      <c r="X136" s="293"/>
      <c r="Y136" s="293"/>
      <c r="Z136" s="293"/>
      <c r="AA136" s="293"/>
      <c r="AB136" s="293"/>
      <c r="AC136" s="293"/>
      <c r="AD136" s="293"/>
      <c r="AE136" s="293"/>
      <c r="AF136" s="293"/>
      <c r="AG136" s="293"/>
      <c r="AH136" s="293"/>
      <c r="AI136" s="293"/>
      <c r="AJ136" s="294"/>
      <c r="CH136" s="18"/>
      <c r="CI136" s="10" t="s">
        <v>304</v>
      </c>
      <c r="CJ136" s="11">
        <f t="shared" ref="CJ136" si="17">CK79</f>
        <v>35</v>
      </c>
    </row>
    <row r="137" spans="1:95">
      <c r="A137" s="246" t="s">
        <v>53</v>
      </c>
      <c r="B137" s="295" t="s">
        <v>58</v>
      </c>
      <c r="C137" s="295"/>
      <c r="D137" s="295"/>
      <c r="E137" s="295"/>
      <c r="F137" s="295"/>
      <c r="G137" s="295"/>
      <c r="H137" s="295"/>
      <c r="I137" s="295"/>
      <c r="J137" s="295"/>
      <c r="K137" s="295"/>
      <c r="L137" s="295"/>
      <c r="M137" s="295"/>
      <c r="N137" s="295"/>
      <c r="O137" s="295" t="s">
        <v>482</v>
      </c>
      <c r="P137" s="295"/>
      <c r="Q137" s="295"/>
      <c r="R137" s="295"/>
      <c r="S137" s="295"/>
      <c r="T137" s="295"/>
      <c r="U137" s="295"/>
      <c r="V137" s="295"/>
      <c r="W137" s="295"/>
      <c r="X137" s="295"/>
      <c r="Y137" s="295"/>
      <c r="Z137" s="295"/>
      <c r="AA137" s="295"/>
      <c r="AB137" s="295"/>
      <c r="AC137" s="295"/>
      <c r="AD137" s="295"/>
      <c r="AE137" s="295"/>
      <c r="AF137" s="295"/>
      <c r="AG137" s="295"/>
      <c r="AH137" s="295"/>
      <c r="AI137" s="295"/>
      <c r="AJ137" s="295"/>
      <c r="CH137" s="18"/>
      <c r="CI137" s="10" t="s">
        <v>305</v>
      </c>
      <c r="CJ137" s="11">
        <f t="shared" ref="CJ137" si="18">CK80</f>
        <v>37</v>
      </c>
    </row>
    <row r="138" spans="1:95">
      <c r="A138" s="246"/>
      <c r="B138" s="295"/>
      <c r="C138" s="295"/>
      <c r="D138" s="295"/>
      <c r="E138" s="295"/>
      <c r="F138" s="295"/>
      <c r="G138" s="295"/>
      <c r="H138" s="295"/>
      <c r="I138" s="295"/>
      <c r="J138" s="295"/>
      <c r="K138" s="295"/>
      <c r="L138" s="295"/>
      <c r="M138" s="295"/>
      <c r="N138" s="295"/>
      <c r="O138" s="295"/>
      <c r="P138" s="295"/>
      <c r="Q138" s="295"/>
      <c r="R138" s="295"/>
      <c r="S138" s="295"/>
      <c r="T138" s="295"/>
      <c r="U138" s="295"/>
      <c r="V138" s="295"/>
      <c r="W138" s="295"/>
      <c r="X138" s="295"/>
      <c r="Y138" s="295"/>
      <c r="Z138" s="295"/>
      <c r="AA138" s="295"/>
      <c r="AB138" s="295"/>
      <c r="AC138" s="295"/>
      <c r="AD138" s="295"/>
      <c r="AE138" s="295"/>
      <c r="AF138" s="295"/>
      <c r="AG138" s="295"/>
      <c r="AH138" s="295"/>
      <c r="AI138" s="295"/>
      <c r="AJ138" s="295"/>
      <c r="CH138" s="18"/>
      <c r="CI138" s="10" t="s">
        <v>306</v>
      </c>
      <c r="CJ138" s="11">
        <f t="shared" ref="CJ138" si="19">CK81</f>
        <v>35</v>
      </c>
    </row>
    <row r="139" spans="1:95">
      <c r="A139" s="26"/>
      <c r="B139" s="131"/>
      <c r="C139" s="131"/>
      <c r="D139" s="131"/>
      <c r="E139" s="131"/>
      <c r="F139" s="131"/>
      <c r="G139" s="131"/>
      <c r="H139" s="131"/>
      <c r="I139" s="131"/>
      <c r="J139" s="131"/>
      <c r="K139" s="131"/>
      <c r="L139" s="131"/>
      <c r="M139" s="131"/>
      <c r="N139" s="131"/>
      <c r="O139" s="131"/>
      <c r="P139" s="131"/>
      <c r="Q139" s="131"/>
      <c r="R139" s="131"/>
      <c r="S139" s="131"/>
      <c r="T139" s="131"/>
      <c r="U139" s="131"/>
      <c r="V139" s="131"/>
      <c r="W139" s="131"/>
      <c r="X139" s="131"/>
      <c r="Y139" s="131"/>
      <c r="Z139" s="131"/>
      <c r="AA139" s="131"/>
      <c r="AB139" s="131"/>
      <c r="AC139" s="131"/>
      <c r="AD139" s="131"/>
      <c r="AE139" s="131"/>
      <c r="AF139" s="131"/>
      <c r="AG139" s="131"/>
      <c r="AH139" s="131"/>
      <c r="AI139" s="131"/>
      <c r="AJ139" s="131"/>
      <c r="AL139" s="8"/>
      <c r="CH139" s="18"/>
      <c r="CI139" s="10" t="s">
        <v>307</v>
      </c>
      <c r="CJ139" s="11">
        <f t="shared" ref="CJ139" si="20">CK82</f>
        <v>37</v>
      </c>
    </row>
    <row r="140" spans="1:95">
      <c r="A140" s="39" t="s">
        <v>483</v>
      </c>
      <c r="B140" s="60"/>
      <c r="C140" s="60"/>
      <c r="D140" s="60"/>
      <c r="E140" s="60"/>
      <c r="F140" s="60"/>
      <c r="G140" s="60"/>
      <c r="H140" s="60"/>
      <c r="I140" s="60"/>
      <c r="J140" s="60"/>
      <c r="K140" s="60"/>
      <c r="L140" s="60"/>
      <c r="M140" s="60"/>
      <c r="N140" s="60"/>
      <c r="O140" s="60"/>
      <c r="P140" s="60"/>
      <c r="Q140" s="60"/>
      <c r="R140" s="60"/>
      <c r="S140" s="60"/>
      <c r="T140" s="60"/>
      <c r="V140" s="60"/>
      <c r="W140" s="60"/>
      <c r="X140" s="60"/>
      <c r="Y140" s="131"/>
      <c r="Z140" s="131"/>
      <c r="AA140" s="131"/>
      <c r="AB140" s="131"/>
      <c r="AC140" s="131"/>
      <c r="AD140" s="131"/>
      <c r="AE140" s="131"/>
      <c r="AF140" s="131"/>
      <c r="AG140" s="131"/>
      <c r="AH140" s="131"/>
      <c r="AI140" s="131"/>
      <c r="AJ140" s="131"/>
      <c r="AL140" s="8"/>
      <c r="CH140" s="18"/>
      <c r="CI140" s="10" t="s">
        <v>308</v>
      </c>
      <c r="CJ140" s="11">
        <f t="shared" ref="CJ140" si="21">CK83</f>
        <v>35</v>
      </c>
    </row>
    <row r="141" spans="1:95">
      <c r="B141" s="307" t="s">
        <v>488</v>
      </c>
      <c r="C141" s="307"/>
      <c r="D141" s="307"/>
      <c r="E141" s="307"/>
      <c r="F141" s="307"/>
      <c r="G141" s="307"/>
      <c r="H141" s="307"/>
      <c r="I141" s="307"/>
      <c r="J141" s="307"/>
      <c r="K141" s="307"/>
      <c r="L141" s="307"/>
      <c r="M141" s="307"/>
      <c r="N141" s="307"/>
      <c r="O141" s="307"/>
      <c r="P141" s="307"/>
      <c r="Q141" s="307"/>
      <c r="R141" s="307"/>
      <c r="S141" s="307"/>
      <c r="T141" s="307"/>
      <c r="U141" s="307"/>
      <c r="V141" s="307"/>
      <c r="W141" s="307"/>
      <c r="X141" s="307"/>
      <c r="Y141" s="51"/>
      <c r="Z141" s="51"/>
      <c r="AA141" s="51"/>
      <c r="AB141" s="51"/>
      <c r="AC141" s="51"/>
      <c r="AD141" s="51"/>
      <c r="AE141" s="51"/>
      <c r="AF141" s="51"/>
      <c r="AG141" s="51"/>
      <c r="AH141" s="51"/>
      <c r="AI141" s="51"/>
      <c r="AJ141" s="51"/>
      <c r="AL141" s="8"/>
      <c r="CH141" s="18"/>
      <c r="CI141" s="10" t="s">
        <v>309</v>
      </c>
      <c r="CJ141" s="11">
        <f t="shared" ref="CJ141" si="22">CK84</f>
        <v>37</v>
      </c>
    </row>
    <row r="142" spans="1:95">
      <c r="CH142" s="18"/>
      <c r="CI142" s="10" t="s">
        <v>310</v>
      </c>
      <c r="CJ142" s="11">
        <f t="shared" ref="CJ142" si="23">CK85</f>
        <v>35</v>
      </c>
    </row>
    <row r="143" spans="1:95">
      <c r="A143" s="39" t="s">
        <v>328</v>
      </c>
      <c r="AK143" s="1"/>
      <c r="CH143" s="18"/>
      <c r="CI143" s="10" t="s">
        <v>268</v>
      </c>
      <c r="CJ143" s="11">
        <f>CF49</f>
        <v>537</v>
      </c>
    </row>
    <row r="144" spans="1:95">
      <c r="A144" s="237" t="s">
        <v>88</v>
      </c>
      <c r="B144" s="339"/>
      <c r="C144" s="339"/>
      <c r="D144" s="339"/>
      <c r="E144" s="339"/>
      <c r="F144" s="339"/>
      <c r="G144" s="339"/>
      <c r="H144" s="339"/>
      <c r="I144" s="339"/>
      <c r="J144" s="339"/>
      <c r="K144" s="339"/>
      <c r="L144" s="339"/>
      <c r="M144" s="340"/>
      <c r="N144" s="309" t="s">
        <v>83</v>
      </c>
      <c r="O144" s="310"/>
      <c r="P144" s="309" t="s">
        <v>0</v>
      </c>
      <c r="Q144" s="310"/>
      <c r="R144" s="224"/>
      <c r="S144" s="22" t="s">
        <v>3</v>
      </c>
      <c r="T144" s="224"/>
      <c r="U144" s="23" t="s">
        <v>2</v>
      </c>
      <c r="V144" s="308"/>
      <c r="W144" s="308"/>
      <c r="X144" s="22" t="s">
        <v>1</v>
      </c>
      <c r="Y144" s="22" t="s">
        <v>82</v>
      </c>
      <c r="Z144" s="309" t="s">
        <v>84</v>
      </c>
      <c r="AA144" s="310"/>
      <c r="AB144" s="309" t="s">
        <v>0</v>
      </c>
      <c r="AC144" s="310"/>
      <c r="AD144" s="224"/>
      <c r="AE144" s="22" t="s">
        <v>3</v>
      </c>
      <c r="AF144" s="224">
        <v>8</v>
      </c>
      <c r="AG144" s="23" t="s">
        <v>2</v>
      </c>
      <c r="AH144" s="308"/>
      <c r="AI144" s="308"/>
      <c r="AJ144" s="24" t="s">
        <v>1</v>
      </c>
      <c r="AP144" s="215"/>
      <c r="AQ144" s="215"/>
      <c r="CH144" s="18"/>
      <c r="CI144" s="10" t="s">
        <v>269</v>
      </c>
      <c r="CJ144" s="11">
        <f t="shared" ref="CJ144" si="24">CF50</f>
        <v>684</v>
      </c>
    </row>
    <row r="145" spans="1:95">
      <c r="A145" s="314" t="s">
        <v>147</v>
      </c>
      <c r="B145" s="345"/>
      <c r="C145" s="345"/>
      <c r="D145" s="345"/>
      <c r="E145" s="345"/>
      <c r="F145" s="345"/>
      <c r="G145" s="345"/>
      <c r="H145" s="345"/>
      <c r="I145" s="345"/>
      <c r="J145" s="345"/>
      <c r="K145" s="345"/>
      <c r="L145" s="345"/>
      <c r="M145" s="346"/>
      <c r="N145" s="299"/>
      <c r="O145" s="300"/>
      <c r="P145" s="300"/>
      <c r="Q145" s="300"/>
      <c r="R145" s="300"/>
      <c r="S145" s="300"/>
      <c r="T145" s="300"/>
      <c r="U145" s="300"/>
      <c r="V145" s="300"/>
      <c r="W145" s="300"/>
      <c r="X145" s="300"/>
      <c r="Y145" s="300"/>
      <c r="Z145" s="300"/>
      <c r="AA145" s="300"/>
      <c r="AB145" s="300"/>
      <c r="AC145" s="300"/>
      <c r="AD145" s="300"/>
      <c r="AE145" s="300"/>
      <c r="AF145" s="300"/>
      <c r="AG145" s="300"/>
      <c r="AH145" s="300"/>
      <c r="AI145" s="300"/>
      <c r="AJ145" s="301"/>
      <c r="CH145" s="18"/>
      <c r="CI145" s="10" t="s">
        <v>270</v>
      </c>
      <c r="CJ145" s="11">
        <f t="shared" ref="CJ145" si="25">CF51</f>
        <v>889</v>
      </c>
    </row>
    <row r="146" spans="1:95">
      <c r="A146" s="347"/>
      <c r="B146" s="348"/>
      <c r="C146" s="348"/>
      <c r="D146" s="348"/>
      <c r="E146" s="348"/>
      <c r="F146" s="348"/>
      <c r="G146" s="348"/>
      <c r="H146" s="348"/>
      <c r="I146" s="348"/>
      <c r="J146" s="348"/>
      <c r="K146" s="348"/>
      <c r="L146" s="348"/>
      <c r="M146" s="349"/>
      <c r="N146" s="356"/>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8"/>
      <c r="CH146" s="18"/>
      <c r="CI146" s="10" t="s">
        <v>271</v>
      </c>
      <c r="CJ146" s="11">
        <f t="shared" ref="CJ146" si="26">CF52</f>
        <v>231</v>
      </c>
    </row>
    <row r="147" spans="1:95">
      <c r="CH147" s="18"/>
      <c r="CI147" s="10" t="s">
        <v>272</v>
      </c>
      <c r="CJ147" s="11">
        <f t="shared" ref="CJ147" si="27">CF53</f>
        <v>226</v>
      </c>
    </row>
    <row r="148" spans="1:95">
      <c r="A148" s="251" t="s">
        <v>59</v>
      </c>
      <c r="B148" s="296"/>
      <c r="C148" s="246" t="s">
        <v>62</v>
      </c>
      <c r="D148" s="247"/>
      <c r="E148" s="247"/>
      <c r="F148" s="247"/>
      <c r="G148" s="251" t="s">
        <v>67</v>
      </c>
      <c r="H148" s="252"/>
      <c r="I148" s="252"/>
      <c r="J148" s="252"/>
      <c r="K148" s="252"/>
      <c r="L148" s="252"/>
      <c r="M148" s="252"/>
      <c r="N148" s="252"/>
      <c r="O148" s="252"/>
      <c r="P148" s="252"/>
      <c r="Q148" s="252"/>
      <c r="R148" s="252"/>
      <c r="S148" s="252"/>
      <c r="T148" s="252"/>
      <c r="U148" s="252"/>
      <c r="V148" s="252"/>
      <c r="W148" s="252"/>
      <c r="X148" s="252"/>
      <c r="Y148" s="252"/>
      <c r="Z148" s="252"/>
      <c r="AA148" s="252"/>
      <c r="AB148" s="252"/>
      <c r="AC148" s="252"/>
      <c r="AD148" s="252"/>
      <c r="AE148" s="252"/>
      <c r="AF148" s="252"/>
      <c r="AG148" s="252"/>
      <c r="AH148" s="238"/>
      <c r="AI148" s="238"/>
      <c r="AJ148" s="239"/>
      <c r="CH148" s="18"/>
      <c r="CI148" s="10" t="s">
        <v>273</v>
      </c>
      <c r="CJ148" s="11">
        <f t="shared" ref="CJ148" si="28">CF54</f>
        <v>564</v>
      </c>
    </row>
    <row r="149" spans="1:95">
      <c r="A149" s="233"/>
      <c r="B149" s="240"/>
      <c r="C149" s="241"/>
      <c r="D149" s="242"/>
      <c r="E149" s="242"/>
      <c r="F149" s="242"/>
      <c r="G149" s="243"/>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5"/>
      <c r="CH149" s="18"/>
      <c r="CI149" s="10" t="s">
        <v>274</v>
      </c>
      <c r="CJ149" s="11">
        <f t="shared" ref="CJ149" si="29">CF55</f>
        <v>710</v>
      </c>
    </row>
    <row r="150" spans="1:95">
      <c r="A150" s="233"/>
      <c r="B150" s="240"/>
      <c r="C150" s="241"/>
      <c r="D150" s="242"/>
      <c r="E150" s="242"/>
      <c r="F150" s="242"/>
      <c r="G150" s="243"/>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5"/>
      <c r="CH150" s="45"/>
      <c r="CI150" s="10" t="s">
        <v>275</v>
      </c>
      <c r="CJ150" s="11">
        <f t="shared" ref="CJ150" si="30">CF56</f>
        <v>1133</v>
      </c>
      <c r="CK150" s="46"/>
      <c r="CL150" s="46"/>
      <c r="CM150" s="46"/>
      <c r="CN150" s="46"/>
      <c r="CO150" s="46"/>
      <c r="CP150" s="46"/>
    </row>
    <row r="151" spans="1:95">
      <c r="A151" s="233"/>
      <c r="B151" s="240"/>
      <c r="C151" s="241"/>
      <c r="D151" s="242"/>
      <c r="E151" s="242"/>
      <c r="F151" s="242"/>
      <c r="G151" s="243"/>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5"/>
      <c r="CH151" s="18"/>
      <c r="CI151" s="10" t="s">
        <v>276</v>
      </c>
      <c r="CJ151" s="11">
        <f t="shared" ref="CJ151" si="31">CF57</f>
        <v>537</v>
      </c>
    </row>
    <row r="152" spans="1:95">
      <c r="A152" s="297"/>
      <c r="B152" s="298"/>
      <c r="C152" s="241"/>
      <c r="D152" s="242"/>
      <c r="E152" s="242"/>
      <c r="F152" s="242"/>
      <c r="G152" s="243"/>
      <c r="H152" s="244"/>
      <c r="I152" s="244"/>
      <c r="J152" s="244"/>
      <c r="K152" s="244"/>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5"/>
      <c r="CH152" s="18"/>
      <c r="CI152" s="10"/>
      <c r="CJ152" s="11"/>
      <c r="CQ152" s="46"/>
    </row>
    <row r="153" spans="1:95">
      <c r="A153" s="297"/>
      <c r="B153" s="298"/>
      <c r="C153" s="241"/>
      <c r="D153" s="242"/>
      <c r="E153" s="242"/>
      <c r="F153" s="242"/>
      <c r="G153" s="243"/>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5"/>
      <c r="CH153" s="18"/>
      <c r="CI153" s="10"/>
      <c r="CJ153" s="11"/>
    </row>
    <row r="154" spans="1:95">
      <c r="A154" s="251" t="s">
        <v>73</v>
      </c>
      <c r="B154" s="296"/>
      <c r="C154" s="248" t="str">
        <f>IF(E64&lt;&gt;A75,"対象外",SUM(C149:F153))</f>
        <v>対象外</v>
      </c>
      <c r="D154" s="249"/>
      <c r="E154" s="249"/>
      <c r="F154" s="249"/>
      <c r="G154" s="250"/>
      <c r="H154" s="238"/>
      <c r="I154" s="238"/>
      <c r="J154" s="238"/>
      <c r="K154" s="238"/>
      <c r="L154" s="238"/>
      <c r="M154" s="238"/>
      <c r="N154" s="238"/>
      <c r="O154" s="238"/>
      <c r="P154" s="238"/>
      <c r="Q154" s="238"/>
      <c r="R154" s="238"/>
      <c r="S154" s="238"/>
      <c r="T154" s="238"/>
      <c r="U154" s="238"/>
      <c r="V154" s="238"/>
      <c r="W154" s="238"/>
      <c r="X154" s="238"/>
      <c r="Y154" s="238"/>
      <c r="Z154" s="238"/>
      <c r="AA154" s="238"/>
      <c r="AB154" s="238"/>
      <c r="AC154" s="238"/>
      <c r="AD154" s="238"/>
      <c r="AE154" s="238"/>
      <c r="AF154" s="238"/>
      <c r="AG154" s="238"/>
      <c r="AH154" s="238"/>
      <c r="AI154" s="238"/>
      <c r="AJ154" s="239"/>
      <c r="CH154" s="18"/>
      <c r="CI154" s="10"/>
      <c r="CJ154" s="11"/>
    </row>
    <row r="155" spans="1:95">
      <c r="CH155" s="18"/>
      <c r="CI155" s="10"/>
      <c r="CJ155" s="11"/>
    </row>
    <row r="156" spans="1:95">
      <c r="A156" s="18" t="s">
        <v>71</v>
      </c>
      <c r="B156" s="246" t="s">
        <v>72</v>
      </c>
      <c r="C156" s="247"/>
      <c r="D156" s="247"/>
      <c r="E156" s="247"/>
      <c r="F156" s="247"/>
      <c r="G156" s="247"/>
      <c r="H156" s="247"/>
      <c r="I156" s="247"/>
      <c r="J156" s="247"/>
      <c r="K156" s="247"/>
      <c r="L156" s="247"/>
      <c r="M156" s="247"/>
      <c r="N156" s="247"/>
      <c r="O156" s="246" t="s">
        <v>74</v>
      </c>
      <c r="P156" s="247"/>
      <c r="Q156" s="247"/>
      <c r="R156" s="247"/>
      <c r="S156" s="247"/>
      <c r="T156" s="247"/>
      <c r="U156" s="247"/>
      <c r="V156" s="247"/>
      <c r="W156" s="247"/>
      <c r="X156" s="247"/>
      <c r="Y156" s="247"/>
      <c r="Z156" s="247"/>
      <c r="AA156" s="247"/>
      <c r="AB156" s="247"/>
      <c r="AC156" s="247"/>
      <c r="AD156" s="247"/>
      <c r="AE156" s="247"/>
      <c r="AF156" s="247"/>
      <c r="AG156" s="247"/>
      <c r="AH156" s="247"/>
      <c r="AI156" s="247"/>
      <c r="AJ156" s="247"/>
      <c r="CH156" s="18"/>
      <c r="CI156" s="10"/>
      <c r="CJ156" s="11"/>
    </row>
    <row r="157" spans="1:95">
      <c r="A157" s="19" t="s">
        <v>45</v>
      </c>
      <c r="B157" s="305" t="s">
        <v>36</v>
      </c>
      <c r="C157" s="306"/>
      <c r="D157" s="306"/>
      <c r="E157" s="306"/>
      <c r="F157" s="306"/>
      <c r="G157" s="306"/>
      <c r="H157" s="306"/>
      <c r="I157" s="306"/>
      <c r="J157" s="306"/>
      <c r="K157" s="306"/>
      <c r="L157" s="306"/>
      <c r="M157" s="306"/>
      <c r="N157" s="306"/>
      <c r="O157" s="237" t="s">
        <v>495</v>
      </c>
      <c r="P157" s="238"/>
      <c r="Q157" s="238"/>
      <c r="R157" s="238"/>
      <c r="S157" s="238"/>
      <c r="T157" s="238"/>
      <c r="U157" s="238"/>
      <c r="V157" s="238"/>
      <c r="W157" s="238"/>
      <c r="X157" s="238"/>
      <c r="Y157" s="238"/>
      <c r="Z157" s="238"/>
      <c r="AA157" s="238"/>
      <c r="AB157" s="238"/>
      <c r="AC157" s="238"/>
      <c r="AD157" s="238"/>
      <c r="AE157" s="238"/>
      <c r="AF157" s="238"/>
      <c r="AG157" s="238"/>
      <c r="AH157" s="238"/>
      <c r="AI157" s="238"/>
      <c r="AJ157" s="239"/>
      <c r="BV157" s="46"/>
      <c r="CH157" s="18"/>
      <c r="CI157" s="10"/>
      <c r="CJ157" s="11"/>
    </row>
    <row r="158" spans="1:95">
      <c r="A158" s="19" t="s">
        <v>46</v>
      </c>
      <c r="B158" s="305" t="s">
        <v>37</v>
      </c>
      <c r="C158" s="306"/>
      <c r="D158" s="306"/>
      <c r="E158" s="306"/>
      <c r="F158" s="306"/>
      <c r="G158" s="306"/>
      <c r="H158" s="306"/>
      <c r="I158" s="306"/>
      <c r="J158" s="306"/>
      <c r="K158" s="306"/>
      <c r="L158" s="306"/>
      <c r="M158" s="306"/>
      <c r="N158" s="306"/>
      <c r="O158" s="250" t="s">
        <v>89</v>
      </c>
      <c r="P158" s="343"/>
      <c r="Q158" s="343"/>
      <c r="R158" s="343"/>
      <c r="S158" s="343"/>
      <c r="T158" s="343"/>
      <c r="U158" s="343"/>
      <c r="V158" s="343"/>
      <c r="W158" s="343"/>
      <c r="X158" s="343"/>
      <c r="Y158" s="343"/>
      <c r="Z158" s="343"/>
      <c r="AA158" s="343"/>
      <c r="AB158" s="343"/>
      <c r="AC158" s="343"/>
      <c r="AD158" s="343"/>
      <c r="AE158" s="343"/>
      <c r="AF158" s="343"/>
      <c r="AG158" s="343"/>
      <c r="AH158" s="343"/>
      <c r="AI158" s="343"/>
      <c r="AJ158" s="344"/>
      <c r="BM158" s="46"/>
      <c r="BN158" s="46"/>
      <c r="BO158" s="46"/>
      <c r="BP158" s="46"/>
      <c r="BV158" s="46"/>
      <c r="CH158" s="18"/>
      <c r="CI158" s="10"/>
      <c r="CJ158" s="11"/>
    </row>
    <row r="159" spans="1:95" s="46" customFormat="1" ht="24" customHeight="1">
      <c r="A159" s="19" t="s">
        <v>47</v>
      </c>
      <c r="B159" s="305" t="s">
        <v>55</v>
      </c>
      <c r="C159" s="306"/>
      <c r="D159" s="306"/>
      <c r="E159" s="306"/>
      <c r="F159" s="306"/>
      <c r="G159" s="306"/>
      <c r="H159" s="306"/>
      <c r="I159" s="306"/>
      <c r="J159" s="306"/>
      <c r="K159" s="306"/>
      <c r="L159" s="306"/>
      <c r="M159" s="306"/>
      <c r="N159" s="306"/>
      <c r="O159" s="250" t="s">
        <v>485</v>
      </c>
      <c r="P159" s="343"/>
      <c r="Q159" s="343"/>
      <c r="R159" s="343"/>
      <c r="S159" s="343"/>
      <c r="T159" s="343"/>
      <c r="U159" s="343"/>
      <c r="V159" s="343"/>
      <c r="W159" s="343"/>
      <c r="X159" s="343"/>
      <c r="Y159" s="343"/>
      <c r="Z159" s="343"/>
      <c r="AA159" s="343"/>
      <c r="AB159" s="343"/>
      <c r="AC159" s="343"/>
      <c r="AD159" s="343"/>
      <c r="AE159" s="343"/>
      <c r="AF159" s="343"/>
      <c r="AG159" s="343"/>
      <c r="AH159" s="343"/>
      <c r="AI159" s="343"/>
      <c r="AJ159" s="344"/>
      <c r="AK159" s="8"/>
      <c r="BE159" s="6"/>
      <c r="BF159" s="26"/>
      <c r="BG159" s="6"/>
      <c r="BH159" s="7"/>
      <c r="BI159" s="7"/>
      <c r="BJ159" s="6"/>
      <c r="BK159" s="6"/>
      <c r="BL159" s="6"/>
      <c r="BQ159" s="139"/>
      <c r="BR159" s="139"/>
      <c r="BS159" s="139"/>
      <c r="BT159" s="139"/>
      <c r="BU159" s="139"/>
      <c r="BV159" s="6"/>
      <c r="BW159" s="7"/>
      <c r="BX159" s="7"/>
      <c r="BY159" s="7"/>
      <c r="BZ159" s="7"/>
      <c r="CA159" s="7"/>
      <c r="CB159" s="7"/>
      <c r="CC159" s="7"/>
      <c r="CD159" s="7"/>
      <c r="CE159" s="7"/>
      <c r="CF159" s="7"/>
      <c r="CG159" s="7"/>
      <c r="CH159" s="18"/>
      <c r="CI159" s="10"/>
      <c r="CJ159" s="11"/>
      <c r="CK159" s="6"/>
      <c r="CL159" s="6"/>
      <c r="CM159" s="6"/>
      <c r="CN159" s="6"/>
      <c r="CO159" s="6"/>
      <c r="CP159" s="6"/>
      <c r="CQ159" s="6"/>
    </row>
    <row r="160" spans="1:95" s="46" customFormat="1" ht="24" customHeight="1">
      <c r="A160" s="19" t="s">
        <v>48</v>
      </c>
      <c r="B160" s="336" t="s">
        <v>39</v>
      </c>
      <c r="C160" s="337"/>
      <c r="D160" s="337"/>
      <c r="E160" s="337"/>
      <c r="F160" s="337"/>
      <c r="G160" s="337"/>
      <c r="H160" s="337"/>
      <c r="I160" s="337"/>
      <c r="J160" s="337"/>
      <c r="K160" s="337"/>
      <c r="L160" s="337"/>
      <c r="M160" s="337"/>
      <c r="N160" s="338"/>
      <c r="O160" s="250" t="s">
        <v>486</v>
      </c>
      <c r="P160" s="341"/>
      <c r="Q160" s="341"/>
      <c r="R160" s="341"/>
      <c r="S160" s="341"/>
      <c r="T160" s="341"/>
      <c r="U160" s="341"/>
      <c r="V160" s="341"/>
      <c r="W160" s="341"/>
      <c r="X160" s="341"/>
      <c r="Y160" s="341"/>
      <c r="Z160" s="341"/>
      <c r="AA160" s="341"/>
      <c r="AB160" s="341"/>
      <c r="AC160" s="341"/>
      <c r="AD160" s="341"/>
      <c r="AE160" s="341"/>
      <c r="AF160" s="341"/>
      <c r="AG160" s="341"/>
      <c r="AH160" s="341"/>
      <c r="AI160" s="341"/>
      <c r="AJ160" s="342"/>
      <c r="AK160" s="8"/>
      <c r="BF160" s="26"/>
      <c r="BH160" s="7"/>
      <c r="BI160" s="7"/>
      <c r="BK160" s="6"/>
      <c r="BM160" s="6"/>
      <c r="BN160" s="6"/>
      <c r="BO160" s="6"/>
      <c r="BP160" s="6"/>
      <c r="BQ160" s="139"/>
      <c r="BR160" s="139"/>
      <c r="BS160" s="139"/>
      <c r="BT160" s="139"/>
      <c r="BU160" s="139"/>
      <c r="BV160" s="6"/>
      <c r="BW160" s="7"/>
      <c r="BX160" s="7"/>
      <c r="BY160" s="7"/>
      <c r="BZ160" s="7"/>
      <c r="CA160" s="7"/>
      <c r="CB160" s="7"/>
      <c r="CC160" s="7"/>
      <c r="CD160" s="7"/>
      <c r="CE160" s="7"/>
      <c r="CF160" s="7"/>
      <c r="CG160" s="7"/>
      <c r="CH160" s="18"/>
      <c r="CI160" s="10"/>
      <c r="CJ160" s="11"/>
      <c r="CK160" s="6"/>
      <c r="CL160" s="6"/>
      <c r="CM160" s="6"/>
      <c r="CN160" s="6"/>
      <c r="CO160" s="6"/>
      <c r="CP160" s="6"/>
      <c r="CQ160" s="6"/>
    </row>
    <row r="161" spans="1:94" ht="24" customHeight="1">
      <c r="A161" s="19" t="s">
        <v>49</v>
      </c>
      <c r="B161" s="336" t="s">
        <v>56</v>
      </c>
      <c r="C161" s="337"/>
      <c r="D161" s="337"/>
      <c r="E161" s="337"/>
      <c r="F161" s="337"/>
      <c r="G161" s="337"/>
      <c r="H161" s="337"/>
      <c r="I161" s="337"/>
      <c r="J161" s="337"/>
      <c r="K161" s="337"/>
      <c r="L161" s="337"/>
      <c r="M161" s="337"/>
      <c r="N161" s="338"/>
      <c r="O161" s="250" t="s">
        <v>480</v>
      </c>
      <c r="P161" s="341"/>
      <c r="Q161" s="341"/>
      <c r="R161" s="341"/>
      <c r="S161" s="341"/>
      <c r="T161" s="341"/>
      <c r="U161" s="341"/>
      <c r="V161" s="341"/>
      <c r="W161" s="341"/>
      <c r="X161" s="341"/>
      <c r="Y161" s="341"/>
      <c r="Z161" s="341"/>
      <c r="AA161" s="341"/>
      <c r="AB161" s="341"/>
      <c r="AC161" s="341"/>
      <c r="AD161" s="341"/>
      <c r="AE161" s="341"/>
      <c r="AF161" s="341"/>
      <c r="AG161" s="341"/>
      <c r="AH161" s="341"/>
      <c r="AI161" s="341"/>
      <c r="AJ161" s="342"/>
      <c r="BE161" s="46"/>
      <c r="BG161" s="46"/>
      <c r="BJ161" s="46"/>
      <c r="BK161" s="46"/>
      <c r="BL161" s="46"/>
      <c r="CH161" s="18"/>
      <c r="CI161" s="10"/>
      <c r="CJ161" s="11"/>
    </row>
    <row r="162" spans="1:94">
      <c r="A162" s="19" t="s">
        <v>50</v>
      </c>
      <c r="B162" s="336" t="s">
        <v>148</v>
      </c>
      <c r="C162" s="337"/>
      <c r="D162" s="337"/>
      <c r="E162" s="337"/>
      <c r="F162" s="337"/>
      <c r="G162" s="337"/>
      <c r="H162" s="337"/>
      <c r="I162" s="337"/>
      <c r="J162" s="337"/>
      <c r="K162" s="337"/>
      <c r="L162" s="337"/>
      <c r="M162" s="337"/>
      <c r="N162" s="338"/>
      <c r="O162" s="250" t="s">
        <v>487</v>
      </c>
      <c r="P162" s="341"/>
      <c r="Q162" s="341"/>
      <c r="R162" s="341"/>
      <c r="S162" s="341"/>
      <c r="T162" s="341"/>
      <c r="U162" s="341"/>
      <c r="V162" s="341"/>
      <c r="W162" s="341"/>
      <c r="X162" s="341"/>
      <c r="Y162" s="341"/>
      <c r="Z162" s="341"/>
      <c r="AA162" s="341"/>
      <c r="AB162" s="341"/>
      <c r="AC162" s="341"/>
      <c r="AD162" s="341"/>
      <c r="AE162" s="341"/>
      <c r="AF162" s="341"/>
      <c r="AG162" s="341"/>
      <c r="AH162" s="341"/>
      <c r="AI162" s="341"/>
      <c r="AJ162" s="342"/>
      <c r="BK162" s="46"/>
      <c r="CH162" s="18"/>
      <c r="CI162" s="10"/>
      <c r="CJ162" s="11"/>
    </row>
    <row r="163" spans="1:94">
      <c r="A163" s="19" t="s">
        <v>51</v>
      </c>
      <c r="B163" s="305" t="s">
        <v>57</v>
      </c>
      <c r="C163" s="306"/>
      <c r="D163" s="306"/>
      <c r="E163" s="306"/>
      <c r="F163" s="306"/>
      <c r="G163" s="306"/>
      <c r="H163" s="306"/>
      <c r="I163" s="306"/>
      <c r="J163" s="306"/>
      <c r="K163" s="306"/>
      <c r="L163" s="306"/>
      <c r="M163" s="306"/>
      <c r="N163" s="306"/>
      <c r="O163" s="250" t="s">
        <v>87</v>
      </c>
      <c r="P163" s="343"/>
      <c r="Q163" s="343"/>
      <c r="R163" s="343"/>
      <c r="S163" s="343"/>
      <c r="T163" s="343"/>
      <c r="U163" s="343"/>
      <c r="V163" s="343"/>
      <c r="W163" s="343"/>
      <c r="X163" s="343"/>
      <c r="Y163" s="343"/>
      <c r="Z163" s="343"/>
      <c r="AA163" s="343"/>
      <c r="AB163" s="343"/>
      <c r="AC163" s="343"/>
      <c r="AD163" s="343"/>
      <c r="AE163" s="343"/>
      <c r="AF163" s="343"/>
      <c r="AG163" s="343"/>
      <c r="AH163" s="343"/>
      <c r="AI163" s="343"/>
      <c r="AJ163" s="344"/>
      <c r="CH163" s="18"/>
      <c r="CI163" s="10"/>
      <c r="CJ163" s="11"/>
    </row>
    <row r="164" spans="1:94">
      <c r="A164" s="260" t="s">
        <v>52</v>
      </c>
      <c r="B164" s="283" t="s">
        <v>149</v>
      </c>
      <c r="C164" s="284"/>
      <c r="D164" s="284"/>
      <c r="E164" s="284"/>
      <c r="F164" s="284"/>
      <c r="G164" s="284"/>
      <c r="H164" s="284"/>
      <c r="I164" s="284"/>
      <c r="J164" s="284"/>
      <c r="K164" s="284"/>
      <c r="L164" s="284"/>
      <c r="M164" s="284"/>
      <c r="N164" s="285"/>
      <c r="O164" s="289" t="s">
        <v>494</v>
      </c>
      <c r="P164" s="290"/>
      <c r="Q164" s="290"/>
      <c r="R164" s="290"/>
      <c r="S164" s="290"/>
      <c r="T164" s="290"/>
      <c r="U164" s="290"/>
      <c r="V164" s="290"/>
      <c r="W164" s="290"/>
      <c r="X164" s="290"/>
      <c r="Y164" s="290"/>
      <c r="Z164" s="290"/>
      <c r="AA164" s="290"/>
      <c r="AB164" s="290"/>
      <c r="AC164" s="290"/>
      <c r="AD164" s="290"/>
      <c r="AE164" s="290"/>
      <c r="AF164" s="290"/>
      <c r="AG164" s="290"/>
      <c r="AH164" s="290"/>
      <c r="AI164" s="290"/>
      <c r="AJ164" s="291"/>
      <c r="CH164" s="18"/>
      <c r="CI164" s="10"/>
      <c r="CJ164" s="11"/>
    </row>
    <row r="165" spans="1:94">
      <c r="A165" s="261"/>
      <c r="B165" s="286"/>
      <c r="C165" s="287"/>
      <c r="D165" s="287"/>
      <c r="E165" s="287"/>
      <c r="F165" s="287"/>
      <c r="G165" s="287"/>
      <c r="H165" s="287"/>
      <c r="I165" s="287"/>
      <c r="J165" s="287"/>
      <c r="K165" s="287"/>
      <c r="L165" s="287"/>
      <c r="M165" s="287"/>
      <c r="N165" s="288"/>
      <c r="O165" s="292"/>
      <c r="P165" s="293"/>
      <c r="Q165" s="293"/>
      <c r="R165" s="293"/>
      <c r="S165" s="293"/>
      <c r="T165" s="293"/>
      <c r="U165" s="293"/>
      <c r="V165" s="293"/>
      <c r="W165" s="293"/>
      <c r="X165" s="293"/>
      <c r="Y165" s="293"/>
      <c r="Z165" s="293"/>
      <c r="AA165" s="293"/>
      <c r="AB165" s="293"/>
      <c r="AC165" s="293"/>
      <c r="AD165" s="293"/>
      <c r="AE165" s="293"/>
      <c r="AF165" s="293"/>
      <c r="AG165" s="293"/>
      <c r="AH165" s="293"/>
      <c r="AI165" s="293"/>
      <c r="AJ165" s="294"/>
      <c r="CH165" s="18"/>
      <c r="CI165" s="10"/>
      <c r="CJ165" s="11"/>
    </row>
    <row r="166" spans="1:94">
      <c r="A166" s="255" t="s">
        <v>53</v>
      </c>
      <c r="B166" s="350" t="s">
        <v>58</v>
      </c>
      <c r="C166" s="351"/>
      <c r="D166" s="351"/>
      <c r="E166" s="351"/>
      <c r="F166" s="351"/>
      <c r="G166" s="351"/>
      <c r="H166" s="351"/>
      <c r="I166" s="351"/>
      <c r="J166" s="351"/>
      <c r="K166" s="351"/>
      <c r="L166" s="351"/>
      <c r="M166" s="351"/>
      <c r="N166" s="352"/>
      <c r="O166" s="289" t="s">
        <v>482</v>
      </c>
      <c r="P166" s="290"/>
      <c r="Q166" s="290"/>
      <c r="R166" s="290"/>
      <c r="S166" s="290"/>
      <c r="T166" s="290"/>
      <c r="U166" s="290"/>
      <c r="V166" s="290"/>
      <c r="W166" s="290"/>
      <c r="X166" s="290"/>
      <c r="Y166" s="290"/>
      <c r="Z166" s="290"/>
      <c r="AA166" s="290"/>
      <c r="AB166" s="290"/>
      <c r="AC166" s="290"/>
      <c r="AD166" s="290"/>
      <c r="AE166" s="290"/>
      <c r="AF166" s="290"/>
      <c r="AG166" s="290"/>
      <c r="AH166" s="290"/>
      <c r="AI166" s="290"/>
      <c r="AJ166" s="291"/>
      <c r="CH166" s="18"/>
      <c r="CI166" s="10"/>
      <c r="CJ166" s="11"/>
    </row>
    <row r="167" spans="1:94">
      <c r="A167" s="306"/>
      <c r="B167" s="353"/>
      <c r="C167" s="354"/>
      <c r="D167" s="354"/>
      <c r="E167" s="354"/>
      <c r="F167" s="354"/>
      <c r="G167" s="354"/>
      <c r="H167" s="354"/>
      <c r="I167" s="354"/>
      <c r="J167" s="354"/>
      <c r="K167" s="354"/>
      <c r="L167" s="354"/>
      <c r="M167" s="354"/>
      <c r="N167" s="355"/>
      <c r="O167" s="292"/>
      <c r="P167" s="293"/>
      <c r="Q167" s="293"/>
      <c r="R167" s="293"/>
      <c r="S167" s="293"/>
      <c r="T167" s="293"/>
      <c r="U167" s="293"/>
      <c r="V167" s="293"/>
      <c r="W167" s="293"/>
      <c r="X167" s="293"/>
      <c r="Y167" s="293"/>
      <c r="Z167" s="293"/>
      <c r="AA167" s="293"/>
      <c r="AB167" s="293"/>
      <c r="AC167" s="293"/>
      <c r="AD167" s="293"/>
      <c r="AE167" s="293"/>
      <c r="AF167" s="293"/>
      <c r="AG167" s="293"/>
      <c r="AH167" s="293"/>
      <c r="AI167" s="293"/>
      <c r="AJ167" s="294"/>
      <c r="CH167" s="18"/>
      <c r="CI167" s="10"/>
      <c r="CJ167" s="11"/>
    </row>
    <row r="168" spans="1:94">
      <c r="CH168" s="18"/>
      <c r="CI168" s="10"/>
      <c r="CJ168" s="11"/>
    </row>
    <row r="169" spans="1:94">
      <c r="CH169" s="18"/>
      <c r="CI169" s="10"/>
      <c r="CJ169" s="11"/>
    </row>
    <row r="170" spans="1:94">
      <c r="Y170" s="60"/>
      <c r="Z170" s="60"/>
      <c r="AA170" s="60"/>
      <c r="AB170" s="60"/>
      <c r="AC170" s="60"/>
      <c r="AD170" s="60"/>
      <c r="AE170" s="60"/>
      <c r="AF170" s="60"/>
      <c r="AG170" s="60"/>
      <c r="AH170" s="60"/>
      <c r="AI170" s="60"/>
      <c r="AJ170" s="60"/>
      <c r="CH170" s="18"/>
      <c r="CI170" s="10"/>
      <c r="CJ170" s="11"/>
    </row>
    <row r="171" spans="1:94">
      <c r="Y171" s="67"/>
      <c r="Z171" s="67"/>
      <c r="AA171" s="67"/>
      <c r="AB171" s="67"/>
      <c r="AC171" s="63"/>
      <c r="AD171" s="59"/>
      <c r="AE171" s="67"/>
      <c r="AF171" s="59"/>
      <c r="AG171" s="59"/>
      <c r="AH171" s="67"/>
      <c r="AI171" s="63"/>
      <c r="AJ171" s="67"/>
      <c r="CH171" s="18"/>
      <c r="CI171" s="10"/>
      <c r="CJ171" s="11"/>
    </row>
    <row r="172" spans="1:94">
      <c r="A172" s="25"/>
      <c r="B172" s="25"/>
      <c r="C172" s="25"/>
      <c r="D172" s="25"/>
      <c r="E172" s="25"/>
      <c r="F172" s="25"/>
      <c r="G172" s="25"/>
      <c r="H172" s="25"/>
      <c r="I172" s="60"/>
      <c r="J172" s="60"/>
      <c r="K172" s="60"/>
      <c r="L172" s="60"/>
      <c r="M172" s="25"/>
      <c r="N172" s="25"/>
      <c r="O172" s="25"/>
      <c r="P172" s="25"/>
      <c r="Q172" s="25"/>
      <c r="R172" s="25"/>
      <c r="S172" s="25"/>
      <c r="T172" s="25"/>
      <c r="U172" s="25"/>
      <c r="V172" s="25"/>
      <c r="W172" s="67"/>
      <c r="X172" s="67"/>
      <c r="Y172" s="67"/>
      <c r="Z172" s="67"/>
      <c r="AA172" s="67"/>
      <c r="AB172" s="67"/>
      <c r="AC172" s="63"/>
      <c r="AD172" s="63"/>
      <c r="AE172" s="63"/>
      <c r="AF172" s="63"/>
      <c r="AG172" s="63"/>
      <c r="AH172" s="63"/>
      <c r="AI172" s="63"/>
      <c r="AJ172" s="63"/>
      <c r="CH172" s="18"/>
      <c r="CI172" s="10"/>
      <c r="CJ172" s="11"/>
    </row>
    <row r="173" spans="1:94">
      <c r="A173" s="25"/>
      <c r="B173" s="25"/>
      <c r="C173" s="25"/>
      <c r="D173" s="25"/>
      <c r="E173" s="25"/>
      <c r="F173" s="25"/>
      <c r="G173" s="25"/>
      <c r="H173" s="25"/>
      <c r="I173" s="25"/>
      <c r="J173" s="25"/>
      <c r="K173" s="25"/>
      <c r="L173" s="25"/>
      <c r="M173" s="25"/>
      <c r="N173" s="25"/>
      <c r="O173" s="63"/>
      <c r="P173" s="63"/>
      <c r="Q173" s="63"/>
      <c r="R173" s="63"/>
      <c r="S173" s="63"/>
      <c r="T173" s="63"/>
      <c r="U173" s="63"/>
      <c r="V173" s="63"/>
      <c r="W173" s="63"/>
      <c r="X173" s="63"/>
      <c r="Y173" s="63"/>
      <c r="Z173" s="63"/>
      <c r="AA173" s="63"/>
      <c r="AB173" s="63"/>
      <c r="AC173" s="63"/>
      <c r="AD173" s="63"/>
      <c r="AE173" s="63"/>
      <c r="AF173" s="63"/>
      <c r="AG173" s="63"/>
      <c r="AH173" s="63"/>
      <c r="AI173" s="63"/>
      <c r="AJ173" s="63"/>
      <c r="CH173" s="18"/>
      <c r="CI173" s="10"/>
      <c r="CJ173" s="11"/>
    </row>
    <row r="174" spans="1:94" ht="25.5">
      <c r="A174" s="130" t="s">
        <v>400</v>
      </c>
      <c r="B174" s="25"/>
      <c r="C174" s="25"/>
      <c r="D174" s="25"/>
      <c r="E174" s="25"/>
      <c r="F174" s="25"/>
      <c r="G174" s="25"/>
      <c r="H174" s="25"/>
      <c r="I174" s="25"/>
      <c r="J174" s="25"/>
      <c r="K174" s="25"/>
      <c r="L174" s="25"/>
      <c r="M174" s="25"/>
      <c r="N174" s="25"/>
      <c r="O174" s="60"/>
      <c r="P174" s="60"/>
      <c r="Q174" s="60"/>
      <c r="R174" s="60"/>
      <c r="S174" s="60"/>
      <c r="T174" s="60"/>
      <c r="V174" s="60"/>
      <c r="W174" s="60"/>
      <c r="X174" s="60"/>
      <c r="Y174" s="60"/>
      <c r="Z174" s="60"/>
      <c r="AA174" s="60"/>
      <c r="AB174" s="60"/>
      <c r="CH174" s="18"/>
      <c r="CI174" s="10"/>
      <c r="CJ174" s="11"/>
    </row>
    <row r="175" spans="1:94">
      <c r="A175" s="257" t="s">
        <v>380</v>
      </c>
      <c r="B175" s="258"/>
      <c r="C175" s="258"/>
      <c r="D175" s="258"/>
      <c r="E175" s="258"/>
      <c r="F175" s="258"/>
      <c r="G175" s="258"/>
      <c r="H175" s="258"/>
      <c r="I175" s="258"/>
      <c r="J175" s="258"/>
      <c r="K175" s="258"/>
      <c r="L175" s="258"/>
      <c r="M175" s="258"/>
      <c r="N175" s="258"/>
      <c r="O175" s="258"/>
      <c r="P175" s="258"/>
      <c r="Q175" s="258"/>
      <c r="R175" s="258"/>
      <c r="S175" s="258"/>
      <c r="T175" s="258"/>
      <c r="U175" s="258"/>
      <c r="V175" s="258"/>
      <c r="W175" s="258"/>
      <c r="X175" s="258"/>
      <c r="Y175" s="258"/>
      <c r="Z175" s="258"/>
      <c r="AA175" s="258"/>
      <c r="AB175" s="258"/>
      <c r="AC175" s="258"/>
      <c r="AD175" s="258"/>
      <c r="AE175" s="258"/>
      <c r="AF175" s="258"/>
      <c r="AG175" s="258"/>
      <c r="AH175" s="258"/>
      <c r="AI175" s="258"/>
      <c r="AJ175" s="258"/>
      <c r="CH175" s="18"/>
      <c r="CI175" s="10"/>
      <c r="CJ175" s="11"/>
    </row>
    <row r="176" spans="1:94">
      <c r="A176" s="258"/>
      <c r="B176" s="258"/>
      <c r="C176" s="258"/>
      <c r="D176" s="258"/>
      <c r="E176" s="258"/>
      <c r="F176" s="258"/>
      <c r="G176" s="258"/>
      <c r="H176" s="258"/>
      <c r="I176" s="258"/>
      <c r="J176" s="258"/>
      <c r="K176" s="258"/>
      <c r="L176" s="258"/>
      <c r="M176" s="258"/>
      <c r="N176" s="258"/>
      <c r="O176" s="258"/>
      <c r="P176" s="258"/>
      <c r="Q176" s="258"/>
      <c r="R176" s="258"/>
      <c r="S176" s="258"/>
      <c r="T176" s="258"/>
      <c r="U176" s="258"/>
      <c r="V176" s="258"/>
      <c r="W176" s="258"/>
      <c r="X176" s="258"/>
      <c r="Y176" s="258"/>
      <c r="Z176" s="258"/>
      <c r="AA176" s="258"/>
      <c r="AB176" s="258"/>
      <c r="AC176" s="258"/>
      <c r="AD176" s="258"/>
      <c r="AE176" s="258"/>
      <c r="AF176" s="258"/>
      <c r="AG176" s="258"/>
      <c r="AH176" s="258"/>
      <c r="AI176" s="258"/>
      <c r="AJ176" s="258"/>
      <c r="CH176" s="45"/>
      <c r="CI176" s="10"/>
      <c r="CJ176" s="10"/>
      <c r="CK176" s="46"/>
      <c r="CL176" s="46"/>
      <c r="CM176" s="46"/>
      <c r="CN176" s="46"/>
      <c r="CO176" s="46"/>
      <c r="CP176" s="46"/>
    </row>
    <row r="177" spans="1:95">
      <c r="A177" s="111"/>
      <c r="B177" s="111"/>
      <c r="C177" s="111"/>
      <c r="D177" s="111"/>
      <c r="E177" s="111"/>
      <c r="F177" s="111"/>
      <c r="G177" s="111"/>
      <c r="H177" s="111"/>
      <c r="I177" s="111"/>
      <c r="J177" s="111"/>
      <c r="K177" s="111"/>
      <c r="L177" s="111"/>
      <c r="M177" s="111"/>
      <c r="N177" s="111"/>
      <c r="O177" s="111"/>
      <c r="P177" s="111"/>
      <c r="Q177" s="111"/>
      <c r="R177" s="111"/>
      <c r="S177" s="111"/>
      <c r="T177" s="111"/>
      <c r="U177" s="111"/>
      <c r="V177" s="111"/>
      <c r="W177" s="111"/>
      <c r="X177" s="111"/>
      <c r="Y177" s="111"/>
      <c r="Z177" s="111"/>
      <c r="AA177" s="111"/>
      <c r="AB177" s="111"/>
      <c r="AC177" s="111"/>
      <c r="AD177" s="111"/>
      <c r="AE177" s="111"/>
      <c r="AF177" s="111"/>
      <c r="AG177" s="111"/>
      <c r="AH177" s="111"/>
      <c r="AI177" s="111"/>
      <c r="AJ177" s="111"/>
      <c r="CH177" s="45"/>
      <c r="CI177" s="10"/>
      <c r="CJ177" s="10"/>
      <c r="CK177" s="46"/>
      <c r="CL177" s="46"/>
      <c r="CM177" s="46"/>
      <c r="CN177" s="46"/>
      <c r="CO177" s="46"/>
      <c r="CP177" s="46"/>
    </row>
    <row r="178" spans="1:95">
      <c r="A178" s="8" t="s">
        <v>389</v>
      </c>
      <c r="B178" s="112"/>
      <c r="C178" s="112"/>
      <c r="D178" s="112"/>
      <c r="E178" s="112"/>
      <c r="F178" s="112"/>
      <c r="G178" s="112"/>
      <c r="H178" s="112"/>
      <c r="I178" s="112"/>
      <c r="J178" s="112"/>
      <c r="K178" s="112"/>
      <c r="L178" s="112"/>
      <c r="M178" s="112"/>
      <c r="N178" s="112"/>
      <c r="O178" s="112"/>
      <c r="P178" s="112"/>
      <c r="Q178" s="112"/>
      <c r="R178" s="112"/>
      <c r="S178" s="112"/>
      <c r="T178" s="112"/>
      <c r="V178" s="112"/>
      <c r="W178" s="112"/>
      <c r="X178" s="112"/>
      <c r="Y178" s="112"/>
      <c r="Z178" s="112"/>
      <c r="AA178" s="112"/>
      <c r="AB178" s="112"/>
      <c r="AC178" s="112"/>
      <c r="AD178" s="112"/>
      <c r="AE178" s="112"/>
      <c r="AF178" s="112"/>
      <c r="AG178" s="112"/>
      <c r="AH178" s="112"/>
      <c r="AI178" s="112"/>
      <c r="AJ178" s="112"/>
      <c r="CH178" s="18"/>
      <c r="CI178" s="10"/>
      <c r="CJ178" s="11"/>
      <c r="CQ178" s="46"/>
    </row>
    <row r="179" spans="1:95">
      <c r="A179" s="259" t="s">
        <v>16</v>
      </c>
      <c r="B179" s="260"/>
      <c r="C179" s="260"/>
      <c r="D179" s="260"/>
      <c r="E179" s="262"/>
      <c r="F179" s="263"/>
      <c r="G179" s="263"/>
      <c r="H179" s="263"/>
      <c r="I179" s="263"/>
      <c r="J179" s="263"/>
      <c r="K179" s="263"/>
      <c r="L179" s="263"/>
      <c r="M179" s="264"/>
      <c r="N179" s="259" t="s">
        <v>23</v>
      </c>
      <c r="O179" s="259"/>
      <c r="P179" s="259"/>
      <c r="Q179" s="259"/>
      <c r="R179" s="269"/>
      <c r="S179" s="270"/>
      <c r="T179" s="270"/>
      <c r="U179" s="270"/>
      <c r="V179" s="270"/>
      <c r="W179" s="270"/>
      <c r="X179" s="270"/>
      <c r="Y179" s="270"/>
      <c r="Z179" s="270"/>
      <c r="AA179" s="270"/>
      <c r="AB179" s="270"/>
      <c r="AC179" s="270"/>
      <c r="AD179" s="270"/>
      <c r="AE179" s="270"/>
      <c r="AF179" s="270"/>
      <c r="AG179" s="270"/>
      <c r="AH179" s="270"/>
      <c r="AI179" s="270"/>
      <c r="AJ179" s="271"/>
      <c r="CH179" s="18"/>
      <c r="CI179" s="10"/>
      <c r="CJ179" s="11"/>
      <c r="CQ179" s="46"/>
    </row>
    <row r="180" spans="1:95">
      <c r="A180" s="261"/>
      <c r="B180" s="261"/>
      <c r="C180" s="261"/>
      <c r="D180" s="261"/>
      <c r="E180" s="265"/>
      <c r="F180" s="266"/>
      <c r="G180" s="266"/>
      <c r="H180" s="266"/>
      <c r="I180" s="266"/>
      <c r="J180" s="266"/>
      <c r="K180" s="266"/>
      <c r="L180" s="266"/>
      <c r="M180" s="267"/>
      <c r="N180" s="268"/>
      <c r="O180" s="268"/>
      <c r="P180" s="268"/>
      <c r="Q180" s="268"/>
      <c r="R180" s="272"/>
      <c r="S180" s="273"/>
      <c r="T180" s="273"/>
      <c r="U180" s="273"/>
      <c r="V180" s="273"/>
      <c r="W180" s="273"/>
      <c r="X180" s="273"/>
      <c r="Y180" s="273"/>
      <c r="Z180" s="273"/>
      <c r="AA180" s="273"/>
      <c r="AB180" s="273"/>
      <c r="AC180" s="273"/>
      <c r="AD180" s="273"/>
      <c r="AE180" s="273"/>
      <c r="AF180" s="273"/>
      <c r="AG180" s="273"/>
      <c r="AH180" s="273"/>
      <c r="AI180" s="273"/>
      <c r="AJ180" s="274"/>
      <c r="CH180" s="18"/>
      <c r="CI180" s="10"/>
      <c r="CJ180" s="11"/>
    </row>
    <row r="181" spans="1:95">
      <c r="A181" s="259" t="s">
        <v>381</v>
      </c>
      <c r="B181" s="260"/>
      <c r="C181" s="260"/>
      <c r="D181" s="260"/>
      <c r="E181" s="275"/>
      <c r="F181" s="276"/>
      <c r="G181" s="278" t="str">
        <f>IFERROR(VLOOKUP(E181,A187:AJ189,2,FALSE),"")</f>
        <v/>
      </c>
      <c r="H181" s="279"/>
      <c r="I181" s="279"/>
      <c r="J181" s="279"/>
      <c r="K181" s="279"/>
      <c r="L181" s="279"/>
      <c r="M181" s="279"/>
      <c r="N181" s="279"/>
      <c r="O181" s="279"/>
      <c r="P181" s="279"/>
      <c r="Q181" s="279"/>
      <c r="R181" s="279"/>
      <c r="S181" s="279"/>
      <c r="T181" s="279"/>
      <c r="U181" s="279"/>
      <c r="V181" s="279"/>
      <c r="W181" s="279"/>
      <c r="X181" s="279"/>
      <c r="Y181" s="279"/>
      <c r="Z181" s="279"/>
      <c r="AA181" s="279"/>
      <c r="AB181" s="279"/>
      <c r="AC181" s="279"/>
      <c r="AD181" s="279"/>
      <c r="AE181" s="279"/>
      <c r="AF181" s="279"/>
      <c r="AG181" s="279"/>
      <c r="AH181" s="279"/>
      <c r="AI181" s="279"/>
      <c r="AJ181" s="279"/>
      <c r="CH181" s="18"/>
      <c r="CI181" s="10"/>
      <c r="CJ181" s="11"/>
    </row>
    <row r="182" spans="1:95">
      <c r="A182" s="261"/>
      <c r="B182" s="261"/>
      <c r="C182" s="261"/>
      <c r="D182" s="261"/>
      <c r="E182" s="277"/>
      <c r="F182" s="277"/>
      <c r="G182" s="280"/>
      <c r="H182" s="280"/>
      <c r="I182" s="280"/>
      <c r="J182" s="280"/>
      <c r="K182" s="280"/>
      <c r="L182" s="280"/>
      <c r="M182" s="280"/>
      <c r="N182" s="280"/>
      <c r="O182" s="280"/>
      <c r="P182" s="280"/>
      <c r="Q182" s="280"/>
      <c r="R182" s="280"/>
      <c r="S182" s="280"/>
      <c r="T182" s="280"/>
      <c r="U182" s="280"/>
      <c r="V182" s="280"/>
      <c r="W182" s="280"/>
      <c r="X182" s="280"/>
      <c r="Y182" s="280"/>
      <c r="Z182" s="280"/>
      <c r="AA182" s="280"/>
      <c r="AB182" s="280"/>
      <c r="AC182" s="280"/>
      <c r="AD182" s="280"/>
      <c r="AE182" s="280"/>
      <c r="AF182" s="280"/>
      <c r="AG182" s="280"/>
      <c r="AH182" s="280"/>
      <c r="AI182" s="280"/>
      <c r="AJ182" s="280"/>
      <c r="CH182" s="18"/>
      <c r="CI182" s="10"/>
      <c r="CJ182" s="11"/>
    </row>
    <row r="183" spans="1:95" s="148" customFormat="1">
      <c r="A183" s="259" t="s">
        <v>552</v>
      </c>
      <c r="B183" s="260"/>
      <c r="C183" s="260"/>
      <c r="D183" s="260"/>
      <c r="E183" s="474"/>
      <c r="F183" s="270"/>
      <c r="G183" s="270"/>
      <c r="H183" s="270"/>
      <c r="I183" s="270"/>
      <c r="J183" s="270"/>
      <c r="K183" s="270"/>
      <c r="L183" s="270"/>
      <c r="M183" s="270"/>
      <c r="N183" s="270"/>
      <c r="O183" s="270"/>
      <c r="P183" s="270"/>
      <c r="Q183" s="270"/>
      <c r="R183" s="271"/>
      <c r="S183" s="475" t="s">
        <v>556</v>
      </c>
      <c r="T183" s="475"/>
      <c r="U183" s="475"/>
      <c r="V183" s="475"/>
      <c r="W183" s="474"/>
      <c r="X183" s="270"/>
      <c r="Y183" s="270"/>
      <c r="Z183" s="270"/>
      <c r="AA183" s="270"/>
      <c r="AB183" s="270"/>
      <c r="AC183" s="270"/>
      <c r="AD183" s="270"/>
      <c r="AE183" s="270"/>
      <c r="AF183" s="270"/>
      <c r="AG183" s="270"/>
      <c r="AH183" s="270"/>
      <c r="AI183" s="270"/>
      <c r="AJ183" s="271"/>
      <c r="AK183" s="8"/>
      <c r="BF183" s="26"/>
      <c r="BH183" s="7"/>
      <c r="BI183" s="7"/>
      <c r="BW183" s="7"/>
      <c r="BX183" s="7"/>
      <c r="BY183" s="7"/>
      <c r="BZ183" s="7"/>
      <c r="CA183" s="7"/>
      <c r="CB183" s="7"/>
      <c r="CC183" s="7"/>
      <c r="CD183" s="7"/>
      <c r="CE183" s="7"/>
      <c r="CF183" s="7"/>
      <c r="CG183" s="7"/>
      <c r="CH183" s="147"/>
      <c r="CI183" s="10"/>
      <c r="CJ183" s="11"/>
    </row>
    <row r="184" spans="1:95">
      <c r="A184" s="261"/>
      <c r="B184" s="261"/>
      <c r="C184" s="261"/>
      <c r="D184" s="261"/>
      <c r="E184" s="272"/>
      <c r="F184" s="273"/>
      <c r="G184" s="273"/>
      <c r="H184" s="273"/>
      <c r="I184" s="273"/>
      <c r="J184" s="273"/>
      <c r="K184" s="273"/>
      <c r="L184" s="273"/>
      <c r="M184" s="273"/>
      <c r="N184" s="273"/>
      <c r="O184" s="273"/>
      <c r="P184" s="273"/>
      <c r="Q184" s="273"/>
      <c r="R184" s="274"/>
      <c r="S184" s="475"/>
      <c r="T184" s="475"/>
      <c r="U184" s="475"/>
      <c r="V184" s="475"/>
      <c r="W184" s="272"/>
      <c r="X184" s="273"/>
      <c r="Y184" s="273"/>
      <c r="Z184" s="273"/>
      <c r="AA184" s="273"/>
      <c r="AB184" s="273"/>
      <c r="AC184" s="273"/>
      <c r="AD184" s="273"/>
      <c r="AE184" s="273"/>
      <c r="AF184" s="273"/>
      <c r="AG184" s="273"/>
      <c r="AH184" s="273"/>
      <c r="AI184" s="273"/>
      <c r="AJ184" s="274"/>
      <c r="CH184" s="18"/>
      <c r="CI184" s="10"/>
      <c r="CJ184" s="11"/>
    </row>
    <row r="185" spans="1:95" s="148" customFormat="1">
      <c r="A185" s="26"/>
      <c r="B185" s="26"/>
      <c r="C185" s="26"/>
      <c r="D185" s="26"/>
      <c r="U185" s="7"/>
      <c r="AK185" s="8"/>
      <c r="BF185" s="26"/>
      <c r="BH185" s="7"/>
      <c r="BI185" s="7"/>
      <c r="BW185" s="7"/>
      <c r="BX185" s="7"/>
      <c r="BY185" s="7"/>
      <c r="BZ185" s="7"/>
      <c r="CA185" s="7"/>
      <c r="CB185" s="7"/>
      <c r="CC185" s="7"/>
      <c r="CD185" s="7"/>
      <c r="CE185" s="7"/>
      <c r="CF185" s="7"/>
      <c r="CG185" s="7"/>
      <c r="CH185" s="147"/>
      <c r="CI185" s="10"/>
      <c r="CJ185" s="11"/>
    </row>
    <row r="186" spans="1:95">
      <c r="A186" s="281" t="s">
        <v>382</v>
      </c>
      <c r="B186" s="282"/>
      <c r="C186" s="282"/>
      <c r="D186" s="282"/>
      <c r="E186" s="282"/>
      <c r="F186" s="282"/>
      <c r="G186" s="282"/>
      <c r="H186" s="282"/>
      <c r="I186" s="282"/>
      <c r="J186" s="282"/>
      <c r="K186" s="282"/>
      <c r="L186" s="282"/>
      <c r="M186" s="282"/>
      <c r="N186" s="282"/>
      <c r="O186" s="282"/>
      <c r="P186" s="282"/>
      <c r="Q186" s="282"/>
      <c r="R186" s="282"/>
      <c r="S186" s="282"/>
      <c r="T186" s="282"/>
      <c r="U186" s="282"/>
      <c r="V186" s="282"/>
      <c r="W186" s="282"/>
      <c r="X186" s="282"/>
      <c r="Y186" s="282"/>
      <c r="Z186" s="282"/>
      <c r="AA186" s="282"/>
      <c r="AB186" s="282"/>
      <c r="AC186" s="282"/>
      <c r="AD186" s="282"/>
      <c r="AE186" s="282"/>
      <c r="AF186" s="282"/>
      <c r="AG186" s="282"/>
      <c r="AH186" s="282"/>
      <c r="AI186" s="282"/>
      <c r="AJ186" s="282"/>
      <c r="CH186" s="18"/>
      <c r="CI186" s="10"/>
      <c r="CJ186" s="11"/>
    </row>
    <row r="187" spans="1:95">
      <c r="A187" s="110" t="s">
        <v>24</v>
      </c>
      <c r="B187" s="255" t="s">
        <v>383</v>
      </c>
      <c r="C187" s="256"/>
      <c r="D187" s="256"/>
      <c r="E187" s="256"/>
      <c r="F187" s="256"/>
      <c r="G187" s="256"/>
      <c r="H187" s="256"/>
      <c r="I187" s="256"/>
      <c r="J187" s="256"/>
      <c r="K187" s="256"/>
      <c r="L187" s="256"/>
      <c r="M187" s="256"/>
      <c r="N187" s="256"/>
      <c r="O187" s="256"/>
      <c r="P187" s="256"/>
      <c r="Q187" s="256"/>
      <c r="R187" s="256"/>
      <c r="S187" s="256"/>
      <c r="T187" s="256"/>
      <c r="U187" s="256"/>
      <c r="V187" s="256"/>
      <c r="W187" s="256"/>
      <c r="X187" s="256"/>
      <c r="Y187" s="256"/>
      <c r="Z187" s="256"/>
      <c r="AA187" s="256"/>
      <c r="AB187" s="256"/>
      <c r="AC187" s="256"/>
      <c r="AD187" s="256"/>
      <c r="AE187" s="256"/>
      <c r="AF187" s="256"/>
      <c r="AG187" s="256"/>
      <c r="AH187" s="256"/>
      <c r="AI187" s="256"/>
      <c r="AJ187" s="256"/>
      <c r="CH187" s="18"/>
      <c r="CI187" s="10"/>
      <c r="CJ187" s="11"/>
    </row>
    <row r="188" spans="1:95">
      <c r="A188" s="110" t="s">
        <v>25</v>
      </c>
      <c r="B188" s="255" t="s">
        <v>384</v>
      </c>
      <c r="C188" s="256"/>
      <c r="D188" s="256"/>
      <c r="E188" s="256"/>
      <c r="F188" s="256"/>
      <c r="G188" s="256"/>
      <c r="H188" s="256"/>
      <c r="I188" s="256"/>
      <c r="J188" s="256"/>
      <c r="K188" s="256"/>
      <c r="L188" s="256"/>
      <c r="M188" s="256"/>
      <c r="N188" s="256"/>
      <c r="O188" s="256"/>
      <c r="P188" s="256"/>
      <c r="Q188" s="256"/>
      <c r="R188" s="256"/>
      <c r="S188" s="256"/>
      <c r="T188" s="256"/>
      <c r="U188" s="256"/>
      <c r="V188" s="256"/>
      <c r="W188" s="256"/>
      <c r="X188" s="256"/>
      <c r="Y188" s="256"/>
      <c r="Z188" s="256"/>
      <c r="AA188" s="256"/>
      <c r="AB188" s="256"/>
      <c r="AC188" s="256"/>
      <c r="AD188" s="256"/>
      <c r="AE188" s="256"/>
      <c r="AF188" s="256"/>
      <c r="AG188" s="256"/>
      <c r="AH188" s="256"/>
      <c r="AI188" s="256"/>
      <c r="AJ188" s="256"/>
      <c r="CH188" s="18"/>
      <c r="CI188" s="10"/>
      <c r="CJ188" s="11"/>
    </row>
    <row r="189" spans="1:95">
      <c r="A189" s="109" t="s">
        <v>26</v>
      </c>
      <c r="B189" s="255" t="s">
        <v>385</v>
      </c>
      <c r="C189" s="256"/>
      <c r="D189" s="256"/>
      <c r="E189" s="256"/>
      <c r="F189" s="256"/>
      <c r="G189" s="256"/>
      <c r="H189" s="256"/>
      <c r="I189" s="256"/>
      <c r="J189" s="256"/>
      <c r="K189" s="256"/>
      <c r="L189" s="256"/>
      <c r="M189" s="256"/>
      <c r="N189" s="256"/>
      <c r="O189" s="256"/>
      <c r="P189" s="256"/>
      <c r="Q189" s="256"/>
      <c r="R189" s="256"/>
      <c r="S189" s="256"/>
      <c r="T189" s="256"/>
      <c r="U189" s="256"/>
      <c r="V189" s="256"/>
      <c r="W189" s="256"/>
      <c r="X189" s="256"/>
      <c r="Y189" s="256"/>
      <c r="Z189" s="256"/>
      <c r="AA189" s="256"/>
      <c r="AB189" s="256"/>
      <c r="AC189" s="256"/>
      <c r="AD189" s="256"/>
      <c r="AE189" s="256"/>
      <c r="AF189" s="256"/>
      <c r="AG189" s="256"/>
      <c r="AH189" s="256"/>
      <c r="AI189" s="256"/>
      <c r="AJ189" s="256"/>
      <c r="CH189" s="18"/>
      <c r="CI189" s="10"/>
      <c r="CJ189" s="11"/>
    </row>
    <row r="190" spans="1:95">
      <c r="A190" s="8"/>
      <c r="B190" s="25"/>
      <c r="C190" s="128"/>
      <c r="D190" s="128"/>
      <c r="E190" s="128"/>
      <c r="F190" s="128"/>
      <c r="G190" s="128"/>
      <c r="H190" s="128"/>
      <c r="I190" s="128"/>
      <c r="J190" s="128"/>
      <c r="K190" s="128"/>
      <c r="L190" s="128"/>
      <c r="M190" s="128"/>
      <c r="N190" s="128"/>
      <c r="O190" s="128"/>
      <c r="P190" s="128"/>
      <c r="Q190" s="128"/>
      <c r="R190" s="128"/>
      <c r="S190" s="128"/>
      <c r="T190" s="128"/>
      <c r="U190" s="128"/>
      <c r="V190" s="128"/>
      <c r="W190" s="128"/>
      <c r="X190" s="128"/>
      <c r="Y190" s="128"/>
      <c r="Z190" s="128"/>
      <c r="AA190" s="128"/>
      <c r="AB190" s="128"/>
      <c r="AC190" s="128"/>
      <c r="AD190" s="128"/>
      <c r="AE190" s="128"/>
      <c r="AF190" s="128"/>
      <c r="AG190" s="128"/>
      <c r="AH190" s="128"/>
      <c r="AI190" s="128"/>
      <c r="AJ190" s="128"/>
      <c r="CH190" s="18"/>
      <c r="CI190" s="10"/>
      <c r="CJ190" s="11"/>
    </row>
    <row r="191" spans="1:95">
      <c r="A191" s="8" t="s">
        <v>63</v>
      </c>
      <c r="B191" s="112"/>
      <c r="C191" s="112"/>
      <c r="D191" s="112"/>
      <c r="E191" s="112"/>
      <c r="F191" s="112"/>
      <c r="G191" s="112"/>
      <c r="H191" s="112"/>
      <c r="I191" s="112"/>
      <c r="J191" s="112"/>
      <c r="K191" s="112"/>
      <c r="L191" s="112"/>
      <c r="M191" s="112"/>
      <c r="N191" s="112"/>
      <c r="O191" s="112"/>
      <c r="P191" s="112"/>
      <c r="Q191" s="112"/>
      <c r="R191" s="112"/>
      <c r="S191" s="112"/>
      <c r="T191" s="112"/>
      <c r="V191" s="112"/>
      <c r="W191" s="112"/>
      <c r="X191" s="112"/>
      <c r="Y191" s="112"/>
      <c r="Z191" s="112"/>
      <c r="AA191" s="112"/>
      <c r="AB191" s="112"/>
      <c r="AC191" s="112"/>
      <c r="AD191" s="112"/>
      <c r="AE191" s="112"/>
      <c r="AF191" s="112"/>
      <c r="AG191" s="112"/>
      <c r="AH191" s="112"/>
      <c r="AI191" s="112"/>
      <c r="AJ191" s="112"/>
      <c r="CH191" s="18"/>
      <c r="CI191" s="10"/>
      <c r="CJ191" s="11"/>
    </row>
    <row r="192" spans="1:95">
      <c r="A192" s="246" t="s">
        <v>109</v>
      </c>
      <c r="B192" s="247"/>
      <c r="C192" s="246" t="s">
        <v>62</v>
      </c>
      <c r="D192" s="247"/>
      <c r="E192" s="247"/>
      <c r="F192" s="247"/>
      <c r="G192" s="251" t="s">
        <v>67</v>
      </c>
      <c r="H192" s="252"/>
      <c r="I192" s="252"/>
      <c r="J192" s="252"/>
      <c r="K192" s="252"/>
      <c r="L192" s="252"/>
      <c r="M192" s="252"/>
      <c r="N192" s="252"/>
      <c r="O192" s="252"/>
      <c r="P192" s="252"/>
      <c r="Q192" s="252"/>
      <c r="R192" s="252"/>
      <c r="S192" s="252"/>
      <c r="T192" s="252"/>
      <c r="U192" s="252"/>
      <c r="V192" s="252"/>
      <c r="W192" s="252"/>
      <c r="X192" s="252"/>
      <c r="Y192" s="252"/>
      <c r="Z192" s="252"/>
      <c r="AA192" s="252"/>
      <c r="AB192" s="252"/>
      <c r="AC192" s="252"/>
      <c r="AD192" s="252"/>
      <c r="AE192" s="252"/>
      <c r="AF192" s="252"/>
      <c r="AG192" s="252"/>
      <c r="AH192" s="252"/>
      <c r="AI192" s="252"/>
      <c r="AJ192" s="253"/>
      <c r="CH192" s="18"/>
      <c r="CI192" s="10"/>
      <c r="CJ192" s="11"/>
    </row>
    <row r="193" spans="1:88">
      <c r="A193" s="233"/>
      <c r="B193" s="240"/>
      <c r="C193" s="241"/>
      <c r="D193" s="242"/>
      <c r="E193" s="242"/>
      <c r="F193" s="242"/>
      <c r="G193" s="243"/>
      <c r="H193" s="254"/>
      <c r="I193" s="254"/>
      <c r="J193" s="254"/>
      <c r="K193" s="254"/>
      <c r="L193" s="254"/>
      <c r="M193" s="254"/>
      <c r="N193" s="254"/>
      <c r="O193" s="254"/>
      <c r="P193" s="254"/>
      <c r="Q193" s="254"/>
      <c r="R193" s="254"/>
      <c r="S193" s="254"/>
      <c r="T193" s="254"/>
      <c r="U193" s="254"/>
      <c r="V193" s="254"/>
      <c r="W193" s="254"/>
      <c r="X193" s="254"/>
      <c r="Y193" s="254"/>
      <c r="Z193" s="254"/>
      <c r="AA193" s="254"/>
      <c r="AB193" s="254"/>
      <c r="AC193" s="254"/>
      <c r="AD193" s="254"/>
      <c r="AE193" s="254"/>
      <c r="AF193" s="254"/>
      <c r="AG193" s="254"/>
      <c r="AH193" s="244"/>
      <c r="AI193" s="244"/>
      <c r="AJ193" s="245"/>
      <c r="CH193" s="18"/>
      <c r="CI193" s="10"/>
      <c r="CJ193" s="11"/>
    </row>
    <row r="194" spans="1:88">
      <c r="A194" s="233"/>
      <c r="B194" s="240"/>
      <c r="C194" s="241"/>
      <c r="D194" s="242"/>
      <c r="E194" s="242"/>
      <c r="F194" s="242"/>
      <c r="G194" s="243"/>
      <c r="H194" s="254"/>
      <c r="I194" s="254"/>
      <c r="J194" s="254"/>
      <c r="K194" s="254"/>
      <c r="L194" s="254"/>
      <c r="M194" s="254"/>
      <c r="N194" s="254"/>
      <c r="O194" s="254"/>
      <c r="P194" s="254"/>
      <c r="Q194" s="254"/>
      <c r="R194" s="254"/>
      <c r="S194" s="254"/>
      <c r="T194" s="254"/>
      <c r="U194" s="254"/>
      <c r="V194" s="254"/>
      <c r="W194" s="254"/>
      <c r="X194" s="254"/>
      <c r="Y194" s="254"/>
      <c r="Z194" s="254"/>
      <c r="AA194" s="254"/>
      <c r="AB194" s="254"/>
      <c r="AC194" s="254"/>
      <c r="AD194" s="254"/>
      <c r="AE194" s="254"/>
      <c r="AF194" s="254"/>
      <c r="AG194" s="254"/>
      <c r="AH194" s="244"/>
      <c r="AI194" s="244"/>
      <c r="AJ194" s="245"/>
      <c r="CH194" s="18"/>
      <c r="CI194" s="10"/>
      <c r="CJ194" s="11"/>
    </row>
    <row r="195" spans="1:88">
      <c r="A195" s="233"/>
      <c r="B195" s="240"/>
      <c r="C195" s="241"/>
      <c r="D195" s="242"/>
      <c r="E195" s="242"/>
      <c r="F195" s="242"/>
      <c r="G195" s="243"/>
      <c r="H195" s="244"/>
      <c r="I195" s="244"/>
      <c r="J195" s="244"/>
      <c r="K195" s="244"/>
      <c r="L195" s="244"/>
      <c r="M195" s="244"/>
      <c r="N195" s="244"/>
      <c r="O195" s="244"/>
      <c r="P195" s="244"/>
      <c r="Q195" s="244"/>
      <c r="R195" s="244"/>
      <c r="S195" s="244"/>
      <c r="T195" s="244"/>
      <c r="U195" s="244"/>
      <c r="V195" s="244"/>
      <c r="W195" s="244"/>
      <c r="X195" s="244"/>
      <c r="Y195" s="244"/>
      <c r="Z195" s="244"/>
      <c r="AA195" s="244"/>
      <c r="AB195" s="244"/>
      <c r="AC195" s="244"/>
      <c r="AD195" s="244"/>
      <c r="AE195" s="244"/>
      <c r="AF195" s="244"/>
      <c r="AG195" s="244"/>
      <c r="AH195" s="244"/>
      <c r="AI195" s="244"/>
      <c r="AJ195" s="245"/>
      <c r="CH195" s="18"/>
      <c r="CI195" s="10"/>
      <c r="CJ195" s="11"/>
    </row>
    <row r="196" spans="1:88">
      <c r="A196" s="233"/>
      <c r="B196" s="240"/>
      <c r="C196" s="241"/>
      <c r="D196" s="242"/>
      <c r="E196" s="242"/>
      <c r="F196" s="242"/>
      <c r="G196" s="243"/>
      <c r="H196" s="244"/>
      <c r="I196" s="244"/>
      <c r="J196" s="244"/>
      <c r="K196" s="244"/>
      <c r="L196" s="244"/>
      <c r="M196" s="244"/>
      <c r="N196" s="244"/>
      <c r="O196" s="244"/>
      <c r="P196" s="244"/>
      <c r="Q196" s="244"/>
      <c r="R196" s="244"/>
      <c r="S196" s="244"/>
      <c r="T196" s="244"/>
      <c r="U196" s="244"/>
      <c r="V196" s="244"/>
      <c r="W196" s="244"/>
      <c r="X196" s="244"/>
      <c r="Y196" s="244"/>
      <c r="Z196" s="244"/>
      <c r="AA196" s="244"/>
      <c r="AB196" s="244"/>
      <c r="AC196" s="244"/>
      <c r="AD196" s="244"/>
      <c r="AE196" s="244"/>
      <c r="AF196" s="244"/>
      <c r="AG196" s="244"/>
      <c r="AH196" s="244"/>
      <c r="AI196" s="244"/>
      <c r="AJ196" s="245"/>
      <c r="CH196" s="18"/>
      <c r="CI196" s="10"/>
      <c r="CJ196" s="10"/>
    </row>
    <row r="197" spans="1:88">
      <c r="A197" s="233"/>
      <c r="B197" s="240"/>
      <c r="C197" s="241"/>
      <c r="D197" s="242"/>
      <c r="E197" s="242"/>
      <c r="F197" s="242"/>
      <c r="G197" s="243"/>
      <c r="H197" s="244"/>
      <c r="I197" s="244"/>
      <c r="J197" s="244"/>
      <c r="K197" s="244"/>
      <c r="L197" s="244"/>
      <c r="M197" s="244"/>
      <c r="N197" s="244"/>
      <c r="O197" s="244"/>
      <c r="P197" s="244"/>
      <c r="Q197" s="244"/>
      <c r="R197" s="244"/>
      <c r="S197" s="244"/>
      <c r="T197" s="244"/>
      <c r="U197" s="244"/>
      <c r="V197" s="244"/>
      <c r="W197" s="244"/>
      <c r="X197" s="244"/>
      <c r="Y197" s="244"/>
      <c r="Z197" s="244"/>
      <c r="AA197" s="244"/>
      <c r="AB197" s="244"/>
      <c r="AC197" s="244"/>
      <c r="AD197" s="244"/>
      <c r="AE197" s="244"/>
      <c r="AF197" s="244"/>
      <c r="AG197" s="244"/>
      <c r="AH197" s="244"/>
      <c r="AI197" s="244"/>
      <c r="AJ197" s="245"/>
      <c r="CH197" s="18"/>
      <c r="CI197" s="10"/>
      <c r="CJ197" s="10"/>
    </row>
    <row r="198" spans="1:88">
      <c r="A198" s="233"/>
      <c r="B198" s="240"/>
      <c r="C198" s="241"/>
      <c r="D198" s="242"/>
      <c r="E198" s="242"/>
      <c r="F198" s="242"/>
      <c r="G198" s="243"/>
      <c r="H198" s="244"/>
      <c r="I198" s="244"/>
      <c r="J198" s="244"/>
      <c r="K198" s="244"/>
      <c r="L198" s="244"/>
      <c r="M198" s="244"/>
      <c r="N198" s="244"/>
      <c r="O198" s="244"/>
      <c r="P198" s="244"/>
      <c r="Q198" s="244"/>
      <c r="R198" s="244"/>
      <c r="S198" s="244"/>
      <c r="T198" s="244"/>
      <c r="U198" s="244"/>
      <c r="V198" s="244"/>
      <c r="W198" s="244"/>
      <c r="X198" s="244"/>
      <c r="Y198" s="244"/>
      <c r="Z198" s="244"/>
      <c r="AA198" s="244"/>
      <c r="AB198" s="244"/>
      <c r="AC198" s="244"/>
      <c r="AD198" s="244"/>
      <c r="AE198" s="244"/>
      <c r="AF198" s="244"/>
      <c r="AG198" s="244"/>
      <c r="AH198" s="244"/>
      <c r="AI198" s="244"/>
      <c r="AJ198" s="245"/>
      <c r="CH198" s="18"/>
      <c r="CI198" s="10"/>
      <c r="CJ198" s="10"/>
    </row>
    <row r="199" spans="1:88">
      <c r="A199" s="233"/>
      <c r="B199" s="240"/>
      <c r="C199" s="241"/>
      <c r="D199" s="242"/>
      <c r="E199" s="242"/>
      <c r="F199" s="242"/>
      <c r="G199" s="243"/>
      <c r="H199" s="244"/>
      <c r="I199" s="244"/>
      <c r="J199" s="244"/>
      <c r="K199" s="244"/>
      <c r="L199" s="244"/>
      <c r="M199" s="244"/>
      <c r="N199" s="244"/>
      <c r="O199" s="244"/>
      <c r="P199" s="244"/>
      <c r="Q199" s="244"/>
      <c r="R199" s="244"/>
      <c r="S199" s="244"/>
      <c r="T199" s="244"/>
      <c r="U199" s="244"/>
      <c r="V199" s="244"/>
      <c r="W199" s="244"/>
      <c r="X199" s="244"/>
      <c r="Y199" s="244"/>
      <c r="Z199" s="244"/>
      <c r="AA199" s="244"/>
      <c r="AB199" s="244"/>
      <c r="AC199" s="244"/>
      <c r="AD199" s="244"/>
      <c r="AE199" s="244"/>
      <c r="AF199" s="244"/>
      <c r="AG199" s="244"/>
      <c r="AH199" s="244"/>
      <c r="AI199" s="244"/>
      <c r="AJ199" s="245"/>
      <c r="CH199" s="18"/>
      <c r="CI199" s="10"/>
      <c r="CJ199" s="10"/>
    </row>
    <row r="200" spans="1:88">
      <c r="A200" s="233"/>
      <c r="B200" s="240"/>
      <c r="C200" s="241"/>
      <c r="D200" s="242"/>
      <c r="E200" s="242"/>
      <c r="F200" s="242"/>
      <c r="G200" s="243"/>
      <c r="H200" s="244"/>
      <c r="I200" s="244"/>
      <c r="J200" s="244"/>
      <c r="K200" s="244"/>
      <c r="L200" s="244"/>
      <c r="M200" s="244"/>
      <c r="N200" s="244"/>
      <c r="O200" s="244"/>
      <c r="P200" s="244"/>
      <c r="Q200" s="244"/>
      <c r="R200" s="244"/>
      <c r="S200" s="244"/>
      <c r="T200" s="244"/>
      <c r="U200" s="244"/>
      <c r="V200" s="244"/>
      <c r="W200" s="244"/>
      <c r="X200" s="244"/>
      <c r="Y200" s="244"/>
      <c r="Z200" s="244"/>
      <c r="AA200" s="244"/>
      <c r="AB200" s="244"/>
      <c r="AC200" s="244"/>
      <c r="AD200" s="244"/>
      <c r="AE200" s="244"/>
      <c r="AF200" s="244"/>
      <c r="AG200" s="244"/>
      <c r="AH200" s="244"/>
      <c r="AI200" s="244"/>
      <c r="AJ200" s="245"/>
      <c r="CH200" s="18"/>
      <c r="CI200" s="10"/>
      <c r="CJ200" s="11"/>
    </row>
    <row r="201" spans="1:88">
      <c r="A201" s="233"/>
      <c r="B201" s="240"/>
      <c r="C201" s="241"/>
      <c r="D201" s="242"/>
      <c r="E201" s="242"/>
      <c r="F201" s="242"/>
      <c r="G201" s="243"/>
      <c r="H201" s="244"/>
      <c r="I201" s="244"/>
      <c r="J201" s="244"/>
      <c r="K201" s="244"/>
      <c r="L201" s="244"/>
      <c r="M201" s="244"/>
      <c r="N201" s="244"/>
      <c r="O201" s="244"/>
      <c r="P201" s="244"/>
      <c r="Q201" s="244"/>
      <c r="R201" s="244"/>
      <c r="S201" s="244"/>
      <c r="T201" s="244"/>
      <c r="U201" s="244"/>
      <c r="V201" s="244"/>
      <c r="W201" s="244"/>
      <c r="X201" s="244"/>
      <c r="Y201" s="244"/>
      <c r="Z201" s="244"/>
      <c r="AA201" s="244"/>
      <c r="AB201" s="244"/>
      <c r="AC201" s="244"/>
      <c r="AD201" s="244"/>
      <c r="AE201" s="244"/>
      <c r="AF201" s="244"/>
      <c r="AG201" s="244"/>
      <c r="AH201" s="244"/>
      <c r="AI201" s="244"/>
      <c r="AJ201" s="245"/>
      <c r="CH201" s="18"/>
      <c r="CI201" s="10"/>
      <c r="CJ201" s="10"/>
    </row>
    <row r="202" spans="1:88">
      <c r="A202" s="233"/>
      <c r="B202" s="240"/>
      <c r="C202" s="241"/>
      <c r="D202" s="242"/>
      <c r="E202" s="242"/>
      <c r="F202" s="242"/>
      <c r="G202" s="243"/>
      <c r="H202" s="244"/>
      <c r="I202" s="244"/>
      <c r="J202" s="244"/>
      <c r="K202" s="244"/>
      <c r="L202" s="244"/>
      <c r="M202" s="244"/>
      <c r="N202" s="244"/>
      <c r="O202" s="244"/>
      <c r="P202" s="244"/>
      <c r="Q202" s="244"/>
      <c r="R202" s="244"/>
      <c r="S202" s="244"/>
      <c r="T202" s="244"/>
      <c r="U202" s="244"/>
      <c r="V202" s="244"/>
      <c r="W202" s="244"/>
      <c r="X202" s="244"/>
      <c r="Y202" s="244"/>
      <c r="Z202" s="244"/>
      <c r="AA202" s="244"/>
      <c r="AB202" s="244"/>
      <c r="AC202" s="244"/>
      <c r="AD202" s="244"/>
      <c r="AE202" s="244"/>
      <c r="AF202" s="244"/>
      <c r="AG202" s="244"/>
      <c r="AH202" s="244"/>
      <c r="AI202" s="244"/>
      <c r="AJ202" s="245"/>
      <c r="CH202" s="18"/>
      <c r="CI202" s="10"/>
      <c r="CJ202" s="10"/>
    </row>
    <row r="203" spans="1:88">
      <c r="A203" s="233"/>
      <c r="B203" s="240"/>
      <c r="C203" s="241"/>
      <c r="D203" s="242"/>
      <c r="E203" s="242"/>
      <c r="F203" s="242"/>
      <c r="G203" s="243"/>
      <c r="H203" s="244"/>
      <c r="I203" s="244"/>
      <c r="J203" s="244"/>
      <c r="K203" s="244"/>
      <c r="L203" s="244"/>
      <c r="M203" s="244"/>
      <c r="N203" s="244"/>
      <c r="O203" s="244"/>
      <c r="P203" s="244"/>
      <c r="Q203" s="244"/>
      <c r="R203" s="244"/>
      <c r="S203" s="244"/>
      <c r="T203" s="244"/>
      <c r="U203" s="244"/>
      <c r="V203" s="244"/>
      <c r="W203" s="244"/>
      <c r="X203" s="244"/>
      <c r="Y203" s="244"/>
      <c r="Z203" s="244"/>
      <c r="AA203" s="244"/>
      <c r="AB203" s="244"/>
      <c r="AC203" s="244"/>
      <c r="AD203" s="244"/>
      <c r="AE203" s="244"/>
      <c r="AF203" s="244"/>
      <c r="AG203" s="244"/>
      <c r="AH203" s="244"/>
      <c r="AI203" s="244"/>
      <c r="AJ203" s="245"/>
      <c r="CH203" s="18"/>
      <c r="CI203" s="10"/>
      <c r="CJ203" s="10"/>
    </row>
    <row r="204" spans="1:88">
      <c r="A204" s="246" t="s">
        <v>73</v>
      </c>
      <c r="B204" s="247"/>
      <c r="C204" s="248">
        <f>SUM(C193:F203)</f>
        <v>0</v>
      </c>
      <c r="D204" s="249"/>
      <c r="E204" s="249"/>
      <c r="F204" s="249"/>
      <c r="G204" s="250" t="str">
        <f>IFERROR(VLOOKUP(A204,$A212:$AK222,37,FALSE),"")</f>
        <v/>
      </c>
      <c r="H204" s="238"/>
      <c r="I204" s="238"/>
      <c r="J204" s="238"/>
      <c r="K204" s="238"/>
      <c r="L204" s="238"/>
      <c r="M204" s="238"/>
      <c r="N204" s="238"/>
      <c r="O204" s="238"/>
      <c r="P204" s="238"/>
      <c r="Q204" s="238"/>
      <c r="R204" s="238"/>
      <c r="S204" s="238"/>
      <c r="T204" s="238"/>
      <c r="U204" s="238"/>
      <c r="V204" s="238"/>
      <c r="W204" s="238"/>
      <c r="X204" s="238"/>
      <c r="Y204" s="238"/>
      <c r="Z204" s="238"/>
      <c r="AA204" s="238"/>
      <c r="AB204" s="238"/>
      <c r="AC204" s="238"/>
      <c r="AD204" s="238"/>
      <c r="AE204" s="238"/>
      <c r="AF204" s="238"/>
      <c r="AG204" s="238"/>
      <c r="AH204" s="238"/>
      <c r="AI204" s="238"/>
      <c r="AJ204" s="239"/>
      <c r="CH204" s="18"/>
      <c r="CI204" s="10"/>
      <c r="CJ204" s="10"/>
    </row>
    <row r="205" spans="1:88">
      <c r="A205" s="112"/>
      <c r="B205" s="112"/>
      <c r="C205" s="112"/>
      <c r="D205" s="112"/>
      <c r="E205" s="112"/>
      <c r="F205" s="112"/>
      <c r="G205" s="112"/>
      <c r="H205" s="112"/>
      <c r="I205" s="112"/>
      <c r="J205" s="112"/>
      <c r="K205" s="112"/>
      <c r="L205" s="112"/>
      <c r="M205" s="112"/>
      <c r="N205" s="112"/>
      <c r="O205" s="112"/>
      <c r="P205" s="112"/>
      <c r="Q205" s="112"/>
      <c r="R205" s="112"/>
      <c r="S205" s="112"/>
      <c r="T205" s="112"/>
      <c r="V205" s="112"/>
      <c r="W205" s="112"/>
      <c r="X205" s="112"/>
      <c r="Y205" s="112"/>
      <c r="Z205" s="112"/>
      <c r="AA205" s="112"/>
      <c r="AB205" s="112"/>
      <c r="AC205" s="112"/>
      <c r="AD205" s="112"/>
      <c r="AE205" s="112"/>
      <c r="AF205" s="112"/>
      <c r="AG205" s="112"/>
      <c r="AH205" s="112"/>
      <c r="AI205" s="112"/>
      <c r="AJ205" s="112"/>
      <c r="CH205" s="18"/>
      <c r="CI205" s="10"/>
      <c r="CJ205" s="10"/>
    </row>
    <row r="206" spans="1:88">
      <c r="A206" s="109" t="s">
        <v>71</v>
      </c>
      <c r="B206" s="251" t="s">
        <v>72</v>
      </c>
      <c r="C206" s="252"/>
      <c r="D206" s="252"/>
      <c r="E206" s="252"/>
      <c r="F206" s="252"/>
      <c r="G206" s="252"/>
      <c r="H206" s="252"/>
      <c r="I206" s="252"/>
      <c r="J206" s="252"/>
      <c r="K206" s="252"/>
      <c r="L206" s="252"/>
      <c r="M206" s="252"/>
      <c r="N206" s="253"/>
      <c r="O206" s="251" t="s">
        <v>74</v>
      </c>
      <c r="P206" s="252"/>
      <c r="Q206" s="252"/>
      <c r="R206" s="252"/>
      <c r="S206" s="252"/>
      <c r="T206" s="252"/>
      <c r="U206" s="252"/>
      <c r="V206" s="252"/>
      <c r="W206" s="252"/>
      <c r="X206" s="252"/>
      <c r="Y206" s="252"/>
      <c r="Z206" s="252"/>
      <c r="AA206" s="252"/>
      <c r="AB206" s="252"/>
      <c r="AC206" s="252"/>
      <c r="AD206" s="252"/>
      <c r="AE206" s="252"/>
      <c r="AF206" s="252"/>
      <c r="AG206" s="252"/>
      <c r="AH206" s="252"/>
      <c r="AI206" s="252"/>
      <c r="AJ206" s="253"/>
      <c r="CH206" s="18"/>
      <c r="CI206" s="10"/>
      <c r="CJ206" s="10"/>
    </row>
    <row r="207" spans="1:88">
      <c r="A207" s="109" t="s">
        <v>45</v>
      </c>
      <c r="B207" s="234" t="s">
        <v>36</v>
      </c>
      <c r="C207" s="235"/>
      <c r="D207" s="235"/>
      <c r="E207" s="235"/>
      <c r="F207" s="235"/>
      <c r="G207" s="235"/>
      <c r="H207" s="235"/>
      <c r="I207" s="235"/>
      <c r="J207" s="235"/>
      <c r="K207" s="235"/>
      <c r="L207" s="235"/>
      <c r="M207" s="235"/>
      <c r="N207" s="236"/>
      <c r="O207" s="237" t="s">
        <v>504</v>
      </c>
      <c r="P207" s="238"/>
      <c r="Q207" s="238"/>
      <c r="R207" s="238"/>
      <c r="S207" s="238"/>
      <c r="T207" s="238"/>
      <c r="U207" s="238"/>
      <c r="V207" s="238"/>
      <c r="W207" s="238"/>
      <c r="X207" s="238"/>
      <c r="Y207" s="238"/>
      <c r="Z207" s="238"/>
      <c r="AA207" s="238"/>
      <c r="AB207" s="238"/>
      <c r="AC207" s="238"/>
      <c r="AD207" s="238"/>
      <c r="AE207" s="238"/>
      <c r="AF207" s="238"/>
      <c r="AG207" s="238"/>
      <c r="AH207" s="238"/>
      <c r="AI207" s="238"/>
      <c r="AJ207" s="239"/>
      <c r="CH207" s="18"/>
      <c r="CI207" s="10"/>
      <c r="CJ207" s="10"/>
    </row>
    <row r="208" spans="1:88">
      <c r="A208" s="109" t="s">
        <v>46</v>
      </c>
      <c r="B208" s="234" t="s">
        <v>37</v>
      </c>
      <c r="C208" s="235"/>
      <c r="D208" s="235"/>
      <c r="E208" s="235"/>
      <c r="F208" s="235"/>
      <c r="G208" s="235"/>
      <c r="H208" s="235"/>
      <c r="I208" s="235"/>
      <c r="J208" s="235"/>
      <c r="K208" s="235"/>
      <c r="L208" s="235"/>
      <c r="M208" s="235"/>
      <c r="N208" s="236"/>
      <c r="O208" s="237" t="s">
        <v>386</v>
      </c>
      <c r="P208" s="238"/>
      <c r="Q208" s="238"/>
      <c r="R208" s="238"/>
      <c r="S208" s="238"/>
      <c r="T208" s="238"/>
      <c r="U208" s="238"/>
      <c r="V208" s="238"/>
      <c r="W208" s="238"/>
      <c r="X208" s="238"/>
      <c r="Y208" s="238"/>
      <c r="Z208" s="238"/>
      <c r="AA208" s="238"/>
      <c r="AB208" s="238"/>
      <c r="AC208" s="238"/>
      <c r="AD208" s="238"/>
      <c r="AE208" s="238"/>
      <c r="AF208" s="238"/>
      <c r="AG208" s="238"/>
      <c r="AH208" s="238"/>
      <c r="AI208" s="238"/>
      <c r="AJ208" s="239"/>
      <c r="CH208" s="18"/>
      <c r="CI208" s="10"/>
      <c r="CJ208" s="10"/>
    </row>
    <row r="209" spans="1:88">
      <c r="A209" s="109" t="s">
        <v>47</v>
      </c>
      <c r="B209" s="234" t="s">
        <v>38</v>
      </c>
      <c r="C209" s="235"/>
      <c r="D209" s="235"/>
      <c r="E209" s="235"/>
      <c r="F209" s="235"/>
      <c r="G209" s="235"/>
      <c r="H209" s="235"/>
      <c r="I209" s="235"/>
      <c r="J209" s="235"/>
      <c r="K209" s="235"/>
      <c r="L209" s="235"/>
      <c r="M209" s="235"/>
      <c r="N209" s="236"/>
      <c r="O209" s="237" t="s">
        <v>489</v>
      </c>
      <c r="P209" s="238"/>
      <c r="Q209" s="238"/>
      <c r="R209" s="238"/>
      <c r="S209" s="238"/>
      <c r="T209" s="238"/>
      <c r="U209" s="238"/>
      <c r="V209" s="238"/>
      <c r="W209" s="238"/>
      <c r="X209" s="238"/>
      <c r="Y209" s="238"/>
      <c r="Z209" s="238"/>
      <c r="AA209" s="238"/>
      <c r="AB209" s="238"/>
      <c r="AC209" s="238"/>
      <c r="AD209" s="238"/>
      <c r="AE209" s="238"/>
      <c r="AF209" s="238"/>
      <c r="AG209" s="238"/>
      <c r="AH209" s="238"/>
      <c r="AI209" s="238"/>
      <c r="AJ209" s="239"/>
      <c r="CH209" s="18"/>
      <c r="CI209" s="10"/>
      <c r="CJ209" s="10"/>
    </row>
    <row r="210" spans="1:88">
      <c r="A210" s="109" t="s">
        <v>48</v>
      </c>
      <c r="B210" s="234" t="s">
        <v>387</v>
      </c>
      <c r="C210" s="235"/>
      <c r="D210" s="235"/>
      <c r="E210" s="235"/>
      <c r="F210" s="235"/>
      <c r="G210" s="235"/>
      <c r="H210" s="235"/>
      <c r="I210" s="235"/>
      <c r="J210" s="235"/>
      <c r="K210" s="235"/>
      <c r="L210" s="235"/>
      <c r="M210" s="235"/>
      <c r="N210" s="236"/>
      <c r="O210" s="237" t="s">
        <v>490</v>
      </c>
      <c r="P210" s="238"/>
      <c r="Q210" s="238"/>
      <c r="R210" s="238"/>
      <c r="S210" s="238"/>
      <c r="T210" s="238"/>
      <c r="U210" s="238"/>
      <c r="V210" s="238"/>
      <c r="W210" s="238"/>
      <c r="X210" s="238"/>
      <c r="Y210" s="238"/>
      <c r="Z210" s="238"/>
      <c r="AA210" s="238"/>
      <c r="AB210" s="238"/>
      <c r="AC210" s="238"/>
      <c r="AD210" s="238"/>
      <c r="AE210" s="238"/>
      <c r="AF210" s="238"/>
      <c r="AG210" s="238"/>
      <c r="AH210" s="238"/>
      <c r="AI210" s="238"/>
      <c r="AJ210" s="239"/>
      <c r="CH210" s="18"/>
      <c r="CI210" s="10"/>
      <c r="CJ210" s="10"/>
    </row>
    <row r="211" spans="1:88">
      <c r="A211" s="109" t="s">
        <v>49</v>
      </c>
      <c r="B211" s="234" t="s">
        <v>388</v>
      </c>
      <c r="C211" s="235"/>
      <c r="D211" s="235"/>
      <c r="E211" s="235"/>
      <c r="F211" s="235"/>
      <c r="G211" s="235"/>
      <c r="H211" s="235"/>
      <c r="I211" s="235"/>
      <c r="J211" s="235"/>
      <c r="K211" s="235"/>
      <c r="L211" s="235"/>
      <c r="M211" s="235"/>
      <c r="N211" s="236"/>
      <c r="O211" s="237" t="s">
        <v>491</v>
      </c>
      <c r="P211" s="238"/>
      <c r="Q211" s="238"/>
      <c r="R211" s="238"/>
      <c r="S211" s="238"/>
      <c r="T211" s="238"/>
      <c r="U211" s="238"/>
      <c r="V211" s="238"/>
      <c r="W211" s="238"/>
      <c r="X211" s="238"/>
      <c r="Y211" s="238"/>
      <c r="Z211" s="238"/>
      <c r="AA211" s="238"/>
      <c r="AB211" s="238"/>
      <c r="AC211" s="238"/>
      <c r="AD211" s="238"/>
      <c r="AE211" s="238"/>
      <c r="AF211" s="238"/>
      <c r="AG211" s="238"/>
      <c r="AH211" s="238"/>
      <c r="AI211" s="238"/>
      <c r="AJ211" s="239"/>
      <c r="CH211" s="18"/>
      <c r="CI211" s="10"/>
      <c r="CJ211" s="10"/>
    </row>
    <row r="212" spans="1:88">
      <c r="A212" s="109" t="s">
        <v>50</v>
      </c>
      <c r="B212" s="234" t="s">
        <v>39</v>
      </c>
      <c r="C212" s="235"/>
      <c r="D212" s="235"/>
      <c r="E212" s="235"/>
      <c r="F212" s="235"/>
      <c r="G212" s="235"/>
      <c r="H212" s="235"/>
      <c r="I212" s="235"/>
      <c r="J212" s="235"/>
      <c r="K212" s="235"/>
      <c r="L212" s="235"/>
      <c r="M212" s="235"/>
      <c r="N212" s="236"/>
      <c r="O212" s="237" t="s">
        <v>492</v>
      </c>
      <c r="P212" s="238"/>
      <c r="Q212" s="238"/>
      <c r="R212" s="238"/>
      <c r="S212" s="238"/>
      <c r="T212" s="238"/>
      <c r="U212" s="238"/>
      <c r="V212" s="238"/>
      <c r="W212" s="238"/>
      <c r="X212" s="238"/>
      <c r="Y212" s="238"/>
      <c r="Z212" s="238"/>
      <c r="AA212" s="238"/>
      <c r="AB212" s="238"/>
      <c r="AC212" s="238"/>
      <c r="AD212" s="238"/>
      <c r="AE212" s="238"/>
      <c r="AF212" s="238"/>
      <c r="AG212" s="238"/>
      <c r="AH212" s="238"/>
      <c r="AI212" s="238"/>
      <c r="AJ212" s="239"/>
      <c r="CH212" s="18"/>
      <c r="CI212" s="10"/>
      <c r="CJ212" s="10"/>
    </row>
    <row r="213" spans="1:88">
      <c r="CH213" s="18"/>
      <c r="CI213" s="10"/>
      <c r="CJ213" s="10"/>
    </row>
    <row r="214" spans="1:88">
      <c r="CH214" s="18"/>
      <c r="CI214" s="10"/>
      <c r="CJ214" s="10"/>
    </row>
    <row r="215" spans="1:88">
      <c r="CH215" s="18"/>
      <c r="CI215" s="10"/>
      <c r="CJ215" s="10"/>
    </row>
    <row r="216" spans="1:88">
      <c r="CH216" s="18"/>
      <c r="CI216" s="10"/>
      <c r="CJ216" s="10"/>
    </row>
    <row r="217" spans="1:88">
      <c r="CH217" s="18"/>
      <c r="CI217" s="10"/>
      <c r="CJ217" s="10"/>
    </row>
    <row r="218" spans="1:88">
      <c r="CH218" s="18"/>
      <c r="CI218" s="10"/>
      <c r="CJ218" s="10"/>
    </row>
    <row r="219" spans="1:88">
      <c r="CH219" s="18"/>
      <c r="CI219" s="10"/>
      <c r="CJ219" s="10"/>
    </row>
    <row r="220" spans="1:88">
      <c r="CH220" s="18"/>
      <c r="CI220" s="10"/>
      <c r="CJ220" s="10"/>
    </row>
    <row r="221" spans="1:88">
      <c r="CH221" s="18"/>
      <c r="CI221" s="10"/>
      <c r="CJ221" s="10"/>
    </row>
    <row r="222" spans="1:88">
      <c r="CH222" s="18"/>
      <c r="CI222" s="10"/>
      <c r="CJ222" s="10"/>
    </row>
    <row r="223" spans="1:88">
      <c r="CH223" s="18"/>
      <c r="CI223" s="10"/>
      <c r="CJ223" s="10"/>
    </row>
    <row r="224" spans="1:88">
      <c r="CH224" s="18"/>
      <c r="CI224" s="10"/>
      <c r="CJ224" s="10"/>
    </row>
    <row r="225" spans="86:88">
      <c r="CH225" s="18"/>
      <c r="CI225" s="10"/>
      <c r="CJ225" s="11"/>
    </row>
    <row r="226" spans="86:88">
      <c r="CH226" s="18"/>
      <c r="CI226" s="10"/>
      <c r="CJ226" s="11"/>
    </row>
    <row r="227" spans="86:88">
      <c r="CH227" s="18"/>
      <c r="CI227" s="10"/>
      <c r="CJ227" s="11"/>
    </row>
    <row r="228" spans="86:88">
      <c r="CH228" s="18"/>
      <c r="CI228" s="10"/>
      <c r="CJ228" s="11"/>
    </row>
    <row r="229" spans="86:88">
      <c r="CH229" s="18"/>
      <c r="CI229" s="10"/>
      <c r="CJ229" s="11"/>
    </row>
    <row r="230" spans="86:88">
      <c r="CH230" s="18"/>
      <c r="CI230" s="10"/>
      <c r="CJ230" s="11"/>
    </row>
    <row r="231" spans="86:88">
      <c r="CH231" s="18"/>
      <c r="CI231" s="10"/>
      <c r="CJ231" s="11"/>
    </row>
    <row r="232" spans="86:88">
      <c r="CH232" s="18"/>
      <c r="CI232" s="10"/>
      <c r="CJ232" s="11"/>
    </row>
    <row r="233" spans="86:88">
      <c r="CH233" s="18"/>
      <c r="CI233" s="10"/>
      <c r="CJ233" s="11"/>
    </row>
    <row r="234" spans="86:88">
      <c r="CH234" s="18"/>
      <c r="CI234" s="10"/>
      <c r="CJ234" s="11"/>
    </row>
    <row r="235" spans="86:88">
      <c r="CH235" s="18"/>
      <c r="CI235" s="10"/>
      <c r="CJ235" s="11"/>
    </row>
    <row r="236" spans="86:88">
      <c r="CH236" s="18"/>
      <c r="CI236" s="10"/>
      <c r="CJ236" s="11"/>
    </row>
    <row r="237" spans="86:88">
      <c r="CH237" s="18"/>
      <c r="CI237" s="10"/>
      <c r="CJ237" s="11"/>
    </row>
    <row r="238" spans="86:88">
      <c r="CH238" s="18"/>
      <c r="CI238" s="10"/>
      <c r="CJ238" s="11"/>
    </row>
    <row r="239" spans="86:88">
      <c r="CH239" s="18"/>
      <c r="CI239" s="10"/>
      <c r="CJ239" s="11"/>
    </row>
    <row r="240" spans="86:88">
      <c r="CH240" s="18"/>
      <c r="CI240" s="10"/>
      <c r="CJ240" s="11"/>
    </row>
    <row r="241" spans="86:88">
      <c r="CH241" s="18"/>
      <c r="CI241" s="10"/>
      <c r="CJ241" s="11"/>
    </row>
    <row r="242" spans="86:88">
      <c r="CH242" s="18"/>
      <c r="CI242" s="10"/>
      <c r="CJ242" s="11"/>
    </row>
    <row r="243" spans="86:88">
      <c r="CH243" s="18"/>
      <c r="CI243" s="10"/>
      <c r="CJ243" s="11"/>
    </row>
    <row r="244" spans="86:88">
      <c r="CH244" s="18"/>
      <c r="CI244" s="10"/>
      <c r="CJ244" s="11"/>
    </row>
    <row r="245" spans="86:88">
      <c r="CH245" s="18"/>
      <c r="CI245" s="10"/>
      <c r="CJ245" s="11"/>
    </row>
    <row r="246" spans="86:88">
      <c r="CH246" s="18"/>
      <c r="CI246" s="10"/>
      <c r="CJ246" s="11"/>
    </row>
    <row r="247" spans="86:88">
      <c r="CH247" s="18"/>
      <c r="CI247" s="10"/>
      <c r="CJ247" s="11"/>
    </row>
    <row r="248" spans="86:88">
      <c r="CH248" s="18"/>
      <c r="CI248" s="10"/>
      <c r="CJ248" s="11"/>
    </row>
    <row r="249" spans="86:88">
      <c r="CH249" s="18"/>
      <c r="CI249" s="10"/>
      <c r="CJ249" s="11"/>
    </row>
    <row r="250" spans="86:88">
      <c r="CH250" s="18"/>
      <c r="CI250" s="10"/>
      <c r="CJ250" s="11"/>
    </row>
    <row r="251" spans="86:88">
      <c r="CH251" s="18"/>
      <c r="CI251" s="10"/>
      <c r="CJ251" s="11"/>
    </row>
    <row r="252" spans="86:88">
      <c r="CH252" s="18"/>
      <c r="CI252" s="10"/>
      <c r="CJ252" s="11"/>
    </row>
    <row r="253" spans="86:88">
      <c r="CH253" s="18"/>
      <c r="CI253" s="10"/>
      <c r="CJ253" s="11"/>
    </row>
  </sheetData>
  <sheetProtection password="E189" sheet="1" objects="1" scenarios="1" formatCells="0" deleteColumns="0" deleteRows="0"/>
  <mergeCells count="381">
    <mergeCell ref="J15:K16"/>
    <mergeCell ref="L15:AJ16"/>
    <mergeCell ref="A183:D184"/>
    <mergeCell ref="E183:R184"/>
    <mergeCell ref="W183:AJ184"/>
    <mergeCell ref="S183:V184"/>
    <mergeCell ref="A19:E20"/>
    <mergeCell ref="A21:E22"/>
    <mergeCell ref="A36:H36"/>
    <mergeCell ref="A37:H38"/>
    <mergeCell ref="A39:H40"/>
    <mergeCell ref="A43:H44"/>
    <mergeCell ref="AD36:AJ36"/>
    <mergeCell ref="F21:I22"/>
    <mergeCell ref="W21:AJ22"/>
    <mergeCell ref="C69:AJ69"/>
    <mergeCell ref="C70:AJ70"/>
    <mergeCell ref="A71:B72"/>
    <mergeCell ref="C71:AJ72"/>
    <mergeCell ref="A73:B74"/>
    <mergeCell ref="C73:AJ74"/>
    <mergeCell ref="A94:B94"/>
    <mergeCell ref="A64:D65"/>
    <mergeCell ref="BK72:BK80"/>
    <mergeCell ref="BK81:BK82"/>
    <mergeCell ref="BK83:BK92"/>
    <mergeCell ref="BK93:BK94"/>
    <mergeCell ref="BK95:BK108"/>
    <mergeCell ref="E64:F65"/>
    <mergeCell ref="A68:B68"/>
    <mergeCell ref="C68:AJ68"/>
    <mergeCell ref="B51:F51"/>
    <mergeCell ref="B52:F52"/>
    <mergeCell ref="N55:AJ55"/>
    <mergeCell ref="G52:M52"/>
    <mergeCell ref="G57:AJ57"/>
    <mergeCell ref="G54:H54"/>
    <mergeCell ref="B53:AJ53"/>
    <mergeCell ref="C90:F90"/>
    <mergeCell ref="C91:F91"/>
    <mergeCell ref="C92:F92"/>
    <mergeCell ref="C93:F93"/>
    <mergeCell ref="C94:F94"/>
    <mergeCell ref="C89:F89"/>
    <mergeCell ref="A67:AJ67"/>
    <mergeCell ref="A69:B69"/>
    <mergeCell ref="A70:B70"/>
    <mergeCell ref="A62:D63"/>
    <mergeCell ref="A41:H42"/>
    <mergeCell ref="I41:O42"/>
    <mergeCell ref="E27:F28"/>
    <mergeCell ref="A29:D30"/>
    <mergeCell ref="F13:AJ14"/>
    <mergeCell ref="G32:R33"/>
    <mergeCell ref="B54:F54"/>
    <mergeCell ref="B55:F55"/>
    <mergeCell ref="A49:A57"/>
    <mergeCell ref="G51:W51"/>
    <mergeCell ref="K49:AJ49"/>
    <mergeCell ref="J50:AJ50"/>
    <mergeCell ref="X51:AJ51"/>
    <mergeCell ref="I36:O36"/>
    <mergeCell ref="W36:AC36"/>
    <mergeCell ref="E60:M61"/>
    <mergeCell ref="R60:AJ61"/>
    <mergeCell ref="N25:Q26"/>
    <mergeCell ref="A27:D28"/>
    <mergeCell ref="G29:AJ30"/>
    <mergeCell ref="S32:AD33"/>
    <mergeCell ref="A13:E14"/>
    <mergeCell ref="G15:I16"/>
    <mergeCell ref="AD64:AG65"/>
    <mergeCell ref="G62:AC63"/>
    <mergeCell ref="AD62:AG63"/>
    <mergeCell ref="G64:AC65"/>
    <mergeCell ref="F15:F16"/>
    <mergeCell ref="A1:AJ1"/>
    <mergeCell ref="E62:F63"/>
    <mergeCell ref="B56:F56"/>
    <mergeCell ref="B57:F57"/>
    <mergeCell ref="N52:AJ52"/>
    <mergeCell ref="AD43:AJ44"/>
    <mergeCell ref="P36:V36"/>
    <mergeCell ref="P43:V44"/>
    <mergeCell ref="AD37:AJ42"/>
    <mergeCell ref="W37:AC42"/>
    <mergeCell ref="P37:V42"/>
    <mergeCell ref="A15:E16"/>
    <mergeCell ref="A17:E18"/>
    <mergeCell ref="A3:AJ5"/>
    <mergeCell ref="A12:AJ12"/>
    <mergeCell ref="A11:AJ11"/>
    <mergeCell ref="I54:AJ54"/>
    <mergeCell ref="A25:D26"/>
    <mergeCell ref="E25:M26"/>
    <mergeCell ref="A10:AJ10"/>
    <mergeCell ref="A60:D61"/>
    <mergeCell ref="N60:Q61"/>
    <mergeCell ref="CE48:CF48"/>
    <mergeCell ref="BW48:BX48"/>
    <mergeCell ref="BY48:BZ48"/>
    <mergeCell ref="CA48:CB48"/>
    <mergeCell ref="Z6:AA7"/>
    <mergeCell ref="AB6:AC7"/>
    <mergeCell ref="AD6:AD7"/>
    <mergeCell ref="AE6:AF7"/>
    <mergeCell ref="AG6:AG7"/>
    <mergeCell ref="AH6:AI7"/>
    <mergeCell ref="AJ6:AJ7"/>
    <mergeCell ref="CC48:CD48"/>
    <mergeCell ref="R25:AJ26"/>
    <mergeCell ref="G27:AJ28"/>
    <mergeCell ref="F19:V20"/>
    <mergeCell ref="F17:Q18"/>
    <mergeCell ref="R17:V18"/>
    <mergeCell ref="W17:AJ18"/>
    <mergeCell ref="J21:Q22"/>
    <mergeCell ref="R21:V22"/>
    <mergeCell ref="E29:F30"/>
    <mergeCell ref="A92:B92"/>
    <mergeCell ref="A93:B93"/>
    <mergeCell ref="AH94:AJ94"/>
    <mergeCell ref="A77:B78"/>
    <mergeCell ref="A91:B91"/>
    <mergeCell ref="C77:AJ78"/>
    <mergeCell ref="A95:B95"/>
    <mergeCell ref="A96:B96"/>
    <mergeCell ref="A97:B97"/>
    <mergeCell ref="AH96:AJ96"/>
    <mergeCell ref="A98:B98"/>
    <mergeCell ref="A99:B99"/>
    <mergeCell ref="A100:B100"/>
    <mergeCell ref="C95:F95"/>
    <mergeCell ref="C96:F96"/>
    <mergeCell ref="C97:F97"/>
    <mergeCell ref="C98:F98"/>
    <mergeCell ref="C99:F99"/>
    <mergeCell ref="B111:N111"/>
    <mergeCell ref="G96:AG96"/>
    <mergeCell ref="G100:AJ100"/>
    <mergeCell ref="B106:N106"/>
    <mergeCell ref="B107:N107"/>
    <mergeCell ref="B108:N108"/>
    <mergeCell ref="B109:N109"/>
    <mergeCell ref="B110:N110"/>
    <mergeCell ref="AH95:AJ95"/>
    <mergeCell ref="A112:A113"/>
    <mergeCell ref="AH88:AJ88"/>
    <mergeCell ref="G88:AG88"/>
    <mergeCell ref="G89:AG89"/>
    <mergeCell ref="AH89:AJ89"/>
    <mergeCell ref="G90:AG90"/>
    <mergeCell ref="AH90:AJ90"/>
    <mergeCell ref="G91:AG91"/>
    <mergeCell ref="AH91:AJ91"/>
    <mergeCell ref="G92:AG92"/>
    <mergeCell ref="AH92:AJ92"/>
    <mergeCell ref="G93:AG93"/>
    <mergeCell ref="AH93:AJ93"/>
    <mergeCell ref="G94:AG94"/>
    <mergeCell ref="B112:N113"/>
    <mergeCell ref="C100:F100"/>
    <mergeCell ref="A88:B88"/>
    <mergeCell ref="C88:F88"/>
    <mergeCell ref="A89:B89"/>
    <mergeCell ref="A90:B90"/>
    <mergeCell ref="O105:AJ105"/>
    <mergeCell ref="B103:N103"/>
    <mergeCell ref="B104:N104"/>
    <mergeCell ref="B105:N105"/>
    <mergeCell ref="AP119:AS119"/>
    <mergeCell ref="BZ134:CB134"/>
    <mergeCell ref="A122:B122"/>
    <mergeCell ref="C122:F122"/>
    <mergeCell ref="A120:B120"/>
    <mergeCell ref="C120:F120"/>
    <mergeCell ref="A121:B121"/>
    <mergeCell ref="C121:F121"/>
    <mergeCell ref="G120:AJ120"/>
    <mergeCell ref="G121:AJ121"/>
    <mergeCell ref="AN119:AO119"/>
    <mergeCell ref="G122:AJ122"/>
    <mergeCell ref="O128:AJ128"/>
    <mergeCell ref="O129:AJ129"/>
    <mergeCell ref="O130:AJ130"/>
    <mergeCell ref="G123:AJ123"/>
    <mergeCell ref="A124:B124"/>
    <mergeCell ref="C124:F124"/>
    <mergeCell ref="G124:AJ124"/>
    <mergeCell ref="G125:AJ125"/>
    <mergeCell ref="B130:N130"/>
    <mergeCell ref="B129:N129"/>
    <mergeCell ref="B128:N128"/>
    <mergeCell ref="A145:M146"/>
    <mergeCell ref="A166:A167"/>
    <mergeCell ref="G150:AJ150"/>
    <mergeCell ref="G151:AJ151"/>
    <mergeCell ref="G152:AJ152"/>
    <mergeCell ref="G153:AJ153"/>
    <mergeCell ref="B161:N161"/>
    <mergeCell ref="B162:N162"/>
    <mergeCell ref="B163:N163"/>
    <mergeCell ref="B166:N167"/>
    <mergeCell ref="B156:N156"/>
    <mergeCell ref="N145:AJ146"/>
    <mergeCell ref="B160:N160"/>
    <mergeCell ref="B158:N158"/>
    <mergeCell ref="C153:F153"/>
    <mergeCell ref="C154:F154"/>
    <mergeCell ref="C152:F152"/>
    <mergeCell ref="A150:B150"/>
    <mergeCell ref="C150:F150"/>
    <mergeCell ref="C148:F148"/>
    <mergeCell ref="A149:B149"/>
    <mergeCell ref="C149:F149"/>
    <mergeCell ref="A153:B153"/>
    <mergeCell ref="A151:B151"/>
    <mergeCell ref="O166:AJ167"/>
    <mergeCell ref="O157:AJ157"/>
    <mergeCell ref="O158:AJ158"/>
    <mergeCell ref="O159:AJ159"/>
    <mergeCell ref="O160:AJ160"/>
    <mergeCell ref="O161:AJ161"/>
    <mergeCell ref="O162:AJ162"/>
    <mergeCell ref="O163:AJ163"/>
    <mergeCell ref="G154:AJ154"/>
    <mergeCell ref="A144:M144"/>
    <mergeCell ref="N144:O144"/>
    <mergeCell ref="P144:Q144"/>
    <mergeCell ref="V144:W144"/>
    <mergeCell ref="Z144:AA144"/>
    <mergeCell ref="O131:AJ131"/>
    <mergeCell ref="O132:AJ132"/>
    <mergeCell ref="O133:AJ133"/>
    <mergeCell ref="O134:AJ134"/>
    <mergeCell ref="B135:N136"/>
    <mergeCell ref="B134:N134"/>
    <mergeCell ref="B133:N133"/>
    <mergeCell ref="B132:N132"/>
    <mergeCell ref="AB144:AC144"/>
    <mergeCell ref="AH144:AI144"/>
    <mergeCell ref="A148:B148"/>
    <mergeCell ref="I37:O38"/>
    <mergeCell ref="I39:O40"/>
    <mergeCell ref="I43:O44"/>
    <mergeCell ref="W43:AC44"/>
    <mergeCell ref="A45:H46"/>
    <mergeCell ref="I45:O46"/>
    <mergeCell ref="P45:V46"/>
    <mergeCell ref="W45:AC46"/>
    <mergeCell ref="G95:AG95"/>
    <mergeCell ref="B49:F49"/>
    <mergeCell ref="B50:F50"/>
    <mergeCell ref="AD45:AJ46"/>
    <mergeCell ref="B47:AJ47"/>
    <mergeCell ref="B48:AJ48"/>
    <mergeCell ref="A75:B76"/>
    <mergeCell ref="C75:AJ76"/>
    <mergeCell ref="B131:N131"/>
    <mergeCell ref="A125:B125"/>
    <mergeCell ref="C125:F125"/>
    <mergeCell ref="A135:A136"/>
    <mergeCell ref="B137:N138"/>
    <mergeCell ref="A137:A138"/>
    <mergeCell ref="O135:AJ136"/>
    <mergeCell ref="AH115:AI115"/>
    <mergeCell ref="V115:W115"/>
    <mergeCell ref="A115:M115"/>
    <mergeCell ref="N115:O115"/>
    <mergeCell ref="P115:Q115"/>
    <mergeCell ref="Z115:AA115"/>
    <mergeCell ref="AB115:AC115"/>
    <mergeCell ref="G97:AG97"/>
    <mergeCell ref="AH97:AJ97"/>
    <mergeCell ref="G98:AG98"/>
    <mergeCell ref="AH98:AJ98"/>
    <mergeCell ref="G99:AG99"/>
    <mergeCell ref="AH99:AJ99"/>
    <mergeCell ref="O111:AJ111"/>
    <mergeCell ref="O102:AJ102"/>
    <mergeCell ref="B102:N102"/>
    <mergeCell ref="O112:AJ113"/>
    <mergeCell ref="O106:AJ106"/>
    <mergeCell ref="O107:AJ107"/>
    <mergeCell ref="O108:AJ108"/>
    <mergeCell ref="O109:AJ109"/>
    <mergeCell ref="O110:AJ110"/>
    <mergeCell ref="O103:AJ103"/>
    <mergeCell ref="O104:AJ104"/>
    <mergeCell ref="A164:A165"/>
    <mergeCell ref="B164:N165"/>
    <mergeCell ref="O164:AJ165"/>
    <mergeCell ref="O137:AJ138"/>
    <mergeCell ref="G148:AJ148"/>
    <mergeCell ref="G149:AJ149"/>
    <mergeCell ref="A154:B154"/>
    <mergeCell ref="A152:B152"/>
    <mergeCell ref="A116:M116"/>
    <mergeCell ref="A123:B123"/>
    <mergeCell ref="C123:F123"/>
    <mergeCell ref="B127:N127"/>
    <mergeCell ref="O127:AJ127"/>
    <mergeCell ref="C119:F119"/>
    <mergeCell ref="G119:AJ119"/>
    <mergeCell ref="A117:M117"/>
    <mergeCell ref="N116:AJ116"/>
    <mergeCell ref="N117:AJ117"/>
    <mergeCell ref="A119:B119"/>
    <mergeCell ref="O156:AJ156"/>
    <mergeCell ref="B157:N157"/>
    <mergeCell ref="B159:N159"/>
    <mergeCell ref="B141:X141"/>
    <mergeCell ref="C151:F151"/>
    <mergeCell ref="A175:AJ176"/>
    <mergeCell ref="A179:D180"/>
    <mergeCell ref="E179:M180"/>
    <mergeCell ref="N179:Q180"/>
    <mergeCell ref="R179:AJ180"/>
    <mergeCell ref="A181:D182"/>
    <mergeCell ref="E181:F182"/>
    <mergeCell ref="G181:AJ182"/>
    <mergeCell ref="A186:AJ186"/>
    <mergeCell ref="B187:AJ187"/>
    <mergeCell ref="B188:AJ188"/>
    <mergeCell ref="B189:AJ189"/>
    <mergeCell ref="A192:B192"/>
    <mergeCell ref="C192:F192"/>
    <mergeCell ref="G192:AJ192"/>
    <mergeCell ref="A193:B193"/>
    <mergeCell ref="C193:F193"/>
    <mergeCell ref="G193:AJ193"/>
    <mergeCell ref="G199:AJ199"/>
    <mergeCell ref="A194:B194"/>
    <mergeCell ref="C194:F194"/>
    <mergeCell ref="G194:AJ194"/>
    <mergeCell ref="A195:B195"/>
    <mergeCell ref="C195:F195"/>
    <mergeCell ref="G195:AJ195"/>
    <mergeCell ref="A196:B196"/>
    <mergeCell ref="C196:F196"/>
    <mergeCell ref="G196:AJ196"/>
    <mergeCell ref="B210:N210"/>
    <mergeCell ref="O210:AJ210"/>
    <mergeCell ref="B211:N211"/>
    <mergeCell ref="O211:AJ211"/>
    <mergeCell ref="B212:N212"/>
    <mergeCell ref="O212:AJ212"/>
    <mergeCell ref="A203:B203"/>
    <mergeCell ref="C203:F203"/>
    <mergeCell ref="G203:AJ203"/>
    <mergeCell ref="A204:B204"/>
    <mergeCell ref="C204:F204"/>
    <mergeCell ref="G204:AJ204"/>
    <mergeCell ref="B206:N206"/>
    <mergeCell ref="O206:AJ206"/>
    <mergeCell ref="B207:N207"/>
    <mergeCell ref="O207:AJ207"/>
    <mergeCell ref="A2:AJ2"/>
    <mergeCell ref="AH64:AJ65"/>
    <mergeCell ref="AH62:AJ63"/>
    <mergeCell ref="B208:N208"/>
    <mergeCell ref="O208:AJ208"/>
    <mergeCell ref="B209:N209"/>
    <mergeCell ref="O209:AJ209"/>
    <mergeCell ref="A200:B200"/>
    <mergeCell ref="C200:F200"/>
    <mergeCell ref="G200:AJ200"/>
    <mergeCell ref="A201:B201"/>
    <mergeCell ref="C201:F201"/>
    <mergeCell ref="G201:AJ201"/>
    <mergeCell ref="A202:B202"/>
    <mergeCell ref="C202:F202"/>
    <mergeCell ref="G202:AJ202"/>
    <mergeCell ref="A197:B197"/>
    <mergeCell ref="C197:F197"/>
    <mergeCell ref="G197:AJ197"/>
    <mergeCell ref="A198:B198"/>
    <mergeCell ref="C198:F198"/>
    <mergeCell ref="G198:AJ198"/>
    <mergeCell ref="A199:B199"/>
    <mergeCell ref="C199:F199"/>
  </mergeCells>
  <phoneticPr fontId="2"/>
  <dataValidations xWindow="888" yWindow="242" count="56">
    <dataValidation type="list" allowBlank="1" showInputMessage="1" showErrorMessage="1" promptTitle="申請日" prompt="申請日の属する月（申請月～令和４年３月まで）を入力してください。" sqref="AE6:AF7" xr:uid="{82071404-9E44-4BE5-9691-F55373F2B6B8}">
      <formula1>$BA$2:$BA$11</formula1>
    </dataValidation>
    <dataValidation type="list" allowBlank="1" showInputMessage="1" showErrorMessage="1" promptTitle="申請日" prompt="申請日の日付（１～31）のいずれかを入力してください。" sqref="AH6:AI7" xr:uid="{7B81C79C-A69A-452F-81A3-317FA3196F6F}">
      <formula1>$BB$2:$BB$32</formula1>
    </dataValidation>
    <dataValidation type="whole" allowBlank="1" showInputMessage="1" showErrorMessage="1" errorTitle="事業所番号の誤り" error="事業所指定の際に付与された「23」で始まる10桁の番号を正確に記入してください。" promptTitle="事業所番号の入力" prompt="指定の際に付与された【10桁】の番号を記入してください。" sqref="E179:M180" xr:uid="{E9AE6127-008A-4F27-8CD3-669CFDF84E73}">
      <formula1>2300000000</formula1>
      <formula2>2399999999</formula2>
    </dataValidation>
    <dataValidation allowBlank="1" showInputMessage="1" showErrorMessage="1" promptTitle="法人における担当者の氏名" prompt="担当者の方の氏名を記入してください。_x000a_例）山田　次郎" sqref="W19:AJ20" xr:uid="{A1E9F0FC-3D7E-4B9D-A8F3-80BC46C97BB3}"/>
    <dataValidation allowBlank="1" showInputMessage="1" showErrorMessage="1" promptTitle="事業所の名称" prompt="事業所の届出の正式名称を記入してください。" sqref="R60:AJ61 R179:AJ180" xr:uid="{9005014B-3DD7-4B6F-96E1-428E64E77701}"/>
    <dataValidation type="list" allowBlank="1" showInputMessage="1" showErrorMessage="1" promptTitle="年号の入力" prompt="本事業は令和３年度（令和３年４月１日～令和４年３月３１日）における事業に要する経費が対象であるため、「３」または「４」を記入してください。" sqref="AB6:AC7" xr:uid="{FFB399C3-494F-4CB1-B87A-AE7E7E812832}">
      <formula1>$AZ$2:$AZ$3</formula1>
    </dataValidation>
    <dataValidation allowBlank="1" showInputMessage="1" showErrorMessage="1" promptTitle="組み合わせ無効" prompt="①、④の組み合わせは単価表上ない" sqref="BX75:BX77" xr:uid="{762A2EDA-FD1C-4D6C-9B55-98EBE30C0CE2}"/>
    <dataValidation type="list" showInputMessage="1" showErrorMessage="1" sqref="E64:F65" xr:uid="{868D396C-8860-4C19-AD06-3F6A4E0A601A}">
      <formula1>INDIRECT($G$62)</formula1>
    </dataValidation>
    <dataValidation type="list" allowBlank="1" showInputMessage="1" showErrorMessage="1" sqref="AN119:AO119" xr:uid="{4D051DC3-EA3B-460E-B7CE-367CCC084A65}">
      <formula1>$A$103:$A$113</formula1>
    </dataValidation>
    <dataValidation allowBlank="1" showInputMessage="1" showErrorMessage="1" errorTitle="指定口座への振り込みが希望されています。" error="国保連登録口座以外への振込を希望する際は上段で「希望する」を選択してください。" promptTitle="口座名義人の入力" prompt="略称等は用いず、正式な名称を誤りのないように入力してください。" sqref="G57:AJ57" xr:uid="{275C16BF-8E96-4AA2-8115-C82F20196F79}"/>
    <dataValidation allowBlank="1" showInputMessage="1" showErrorMessage="1" errorTitle="指定口座への振り込みが希望されています。" error="国保連登録口座以外への振込を希望する際は上段で「希望する」を選択してください。" promptTitle="金融機関名の入力" prompt="略称等は用いず、正式な名称を誤りのないように入力してください。" sqref="G51:W51" xr:uid="{6F82D104-68D2-4DBF-9DA8-5392EB5A46DB}"/>
    <dataValidation type="custom" imeMode="halfAlpha"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55:M55" xr:uid="{7147B4BB-CAB7-4D60-9171-3C1931A67B1A}">
      <formula1>AND(LENB(G55:M55)=LEN(G55:M55))</formula1>
    </dataValidation>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49:J49" xr:uid="{DD5E2F28-2AFC-4AA4-9DAE-E8A82B7FB562}">
      <formula1>AND(LENB(D49:G49)=LEN(D49:G49))</formula1>
    </dataValidation>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50:I50" xr:uid="{8702B654-A30E-433B-A3B4-5DBEC902F674}">
      <formula1>AND(LENB(G50:I50)=LEN(G50:I50))</formula1>
    </dataValidation>
    <dataValidation type="custom" allowBlank="1" showInputMessage="1" showErrorMessage="1" errorTitle="半角カタカナ以外の文字が入力されています。" error="全角カタカナ等の入力は制限されています。_x000a_必ず半角カタカナで入力してください。" promptTitle="フリガナの入力" prompt="口座名義のフリガナを１文字ずつ半角ｶﾅで入力してください。" sqref="G56" xr:uid="{19B70EBD-2CFD-423B-A03D-92809E68575C}">
      <formula1>AND(LENB(G56:AJ56)=LEN(G56:AJ56))</formula1>
    </dataValidation>
    <dataValidation type="list" allowBlank="1" showInputMessage="1" showErrorMessage="1" errorTitle="指定口座への振り込みが希望されています。" error="国保連登録口座以外への振込を希望する際は上段で「希望する」を選択してください。" promptTitle="預金種類の入力" prompt="プルダウンのリストから、「１（普通預金）」または「２（当座預金）」のいずれかを選択してください。" sqref="G54:H54" xr:uid="{13F448A8-A8AA-4241-BB74-C2A4FB7D0006}">
      <formula1>$AP$52:$AP$53</formula1>
    </dataValidation>
    <dataValidation allowBlank="1" showInputMessage="1" showErrorMessage="1" promptTitle="連絡先メールアドレス" prompt="担当の方とやりとりが可能なメールアドレスを記入してください。_x000a_例）aichi-fukushijigyou-kai@yahoo.co.jp" sqref="W23:AJ23" xr:uid="{F3A6115E-5FCD-4474-AD7C-E4EDF6271EBE}"/>
    <dataValidation imeMode="halfKatakana" allowBlank="1" showInputMessage="1" showErrorMessage="1" sqref="E58" xr:uid="{9B019C9C-8A22-4F48-B0A3-EA4901737321}"/>
    <dataValidation type="custom" allowBlank="1" showInputMessage="1" showErrorMessage="1" errorTitle="半角カタカナ以外の文字が入力されています。" error="全角カタカナ等の入力は制限されています。_x000a_必ず半角カタカナで入力してください。" promptTitle="フリガナの入力" prompt="口座名義のフリガナを１文字ずつ半角ｶﾅで入力してください。" sqref="J56:K56 M56:AJ56" xr:uid="{768EBAA3-9DC0-4FA8-9A85-56E6EED8DBE7}">
      <formula1>AND(LENB(J54:AM54)=LEN(J54:AM54))</formula1>
    </dataValidation>
    <dataValidation type="custom" allowBlank="1" showInputMessage="1" showErrorMessage="1" errorTitle="半角カタカナ以外の文字が入力されています。" error="全角カタカナ等の入力は制限されています。_x000a_必ず半角カタカナで入力してください。" promptTitle="フリガナの入力" prompt="口座名義のフリガナを１文字ずつ半角ｶﾅで入力してください。" sqref="L56" xr:uid="{E0C5894F-7983-48B7-8C75-AE8C872DFA43}">
      <formula1>AND(LENB(L54:AP54)=LEN(L54:AP54))</formula1>
    </dataValidation>
    <dataValidation type="custom" allowBlank="1" showInputMessage="1" showErrorMessage="1" errorTitle="半角カタカナ以外の文字が入力されています。" error="全角カタカナ等の入力は制限されています。_x000a_必ず半角カタカナで入力してください。" promptTitle="フリガナの入力" prompt="口座名義のフリガナを１文字ずつ半角ｶﾅで入力してください。" sqref="H56" xr:uid="{C17B32F6-4E51-4BE5-B0D3-A7AFA368E9DB}">
      <formula1>AND(LENB(H54:AP54)=LEN(H54:AP54))</formula1>
    </dataValidation>
    <dataValidation type="custom" allowBlank="1" showInputMessage="1" showErrorMessage="1" errorTitle="半角カタカナ以外の文字が入力されています。" error="全角カタカナ等の入力は制限されています。_x000a_必ず半角カタカナで入力してください。" promptTitle="フリガナの入力" prompt="口座名義のフリガナを１文字ずつ半角ｶﾅで入力してください。" sqref="AC56:AJ56" xr:uid="{B8A96235-94B0-4761-ACED-63061DEE893C}">
      <formula1>AND(LENB(G56:AJ56)=LEN(G56:AJ56))</formula1>
    </dataValidation>
    <dataValidation allowBlank="1" showInputMessage="1" showErrorMessage="1" promptTitle="定員数の記入" prompt="施設系のサービスは定員数を記載してください。（その他のサービスは記載不要です。）_x000a_　なお、定員数は申請時点で届出（又は許可）されている定員数を記載してください。" sqref="AH62" xr:uid="{6CAD5CCE-0559-4FCF-97F8-61C44E9401E6}"/>
    <dataValidation type="list" allowBlank="1" showInputMessage="1" showErrorMessage="1" promptTitle="その他該当する種別" prompt="左記で選択した事業実施種別に加えて、他に実施したものがあり、今回申請を行う場合には記載してください。" sqref="AH64:AJ65" xr:uid="{12F7B9AA-DC2F-4EEE-8E6F-C11EEBF17D9C}">
      <formula1>INDIRECT($BS$1)</formula1>
    </dataValidation>
    <dataValidation type="custom" allowBlank="1" showInputMessage="1" showErrorMessage="1" errorTitle="半角カタカナ以外の文字が入力されています。" error="全角カタカナ等の入力は制限されています。_x000a_必ず半角カタカナで入力してください。" promptTitle="フリガナの入力" prompt="口座名義のフリガナを１文字ずつ半角ｶﾅで入力してください。" sqref="AP54" xr:uid="{DB4A27D3-AA9F-4707-9853-8CFF108813C2}">
      <formula1>AND(LENB(AP54:BW54)=LEN(AP54:BW54))</formula1>
    </dataValidation>
    <dataValidation type="list" allowBlank="1" showInputMessage="1" showErrorMessage="1" sqref="E181:F182" xr:uid="{E9A2C09B-D558-4B4B-A086-C22B931B012D}">
      <formula1>$A$187:$A$189</formula1>
    </dataValidation>
    <dataValidation allowBlank="1" showInputMessage="1" showErrorMessage="1" promptTitle="法人名の入力" prompt="法人の名称を入力してください。_x000a_法人格を有していない場合には、屋号（事業所名称等）を記載してください。" sqref="F13:AJ14" xr:uid="{5AE5DA16-F9C7-4C2D-974E-2FCD907BB627}"/>
    <dataValidation type="whole" operator="greaterThan" allowBlank="1" showInputMessage="1" showErrorMessage="1" promptTitle="郵便番号の入力" prompt="法人の郵便番号を入力してください。_x000a_※ハイフンは不要です。_x000a_" sqref="G15:I16" xr:uid="{2A839BA6-E92A-446A-B251-2933372FCDC1}">
      <formula1>0</formula1>
    </dataValidation>
    <dataValidation allowBlank="1" showInputMessage="1" showErrorMessage="1" promptTitle="法人住所の入力" prompt="法人の所在住所を記載してください。_x000a_" sqref="L15:AJ16" xr:uid="{E6462231-C534-47B3-B84B-FB28A63B08CA}"/>
    <dataValidation allowBlank="1" showInputMessage="1" showErrorMessage="1" promptTitle="代表者職名" prompt="法人代表者の職名を記載してください。_x000a_（例）代表取締役、理事長、代表社員　等" sqref="F17:Q18" xr:uid="{AD71DEE1-EC6D-43AC-BA66-66063801D23B}"/>
    <dataValidation allowBlank="1" showInputMessage="1" showErrorMessage="1" promptTitle="担当者の連絡先の記入" prompt="この申請書の作成を担当した方の日中通じる番号を記載してください。_x000a_" sqref="J21:Q22" xr:uid="{08272D7D-3266-4ED7-97DE-FAD991AEAF9E}"/>
    <dataValidation allowBlank="1" showInputMessage="1" showErrorMessage="1" promptTitle="担当者のメールアドレスの入力" prompt="この申請書の作成を担当した方のメールアドレスを入力してください。" sqref="W21:AJ22" xr:uid="{8999B314-4869-4CF5-BB52-63FE255C70FD}"/>
    <dataValidation allowBlank="1" showInputMessage="1" showErrorMessage="1" promptTitle="担当者氏名の入力" prompt="この申請書の担当者の名前を記入してください。" sqref="F19:V20" xr:uid="{AA0E5E73-B62F-4C19-9CC0-0D0A75F289E0}"/>
    <dataValidation allowBlank="1" showInputMessage="1" showErrorMessage="1" promptTitle="事業所番号" prompt="個表から自動で転記されるため入力不要です。" sqref="E25:M26" xr:uid="{3F0CFFFC-7569-4367-9B91-2B8330212D35}"/>
    <dataValidation allowBlank="1" showInputMessage="1" showErrorMessage="1" promptTitle="事業所名称" prompt="個表から自動で転記されるため入力不要です。" sqref="R25:AJ26" xr:uid="{7B4CC6F0-D0ED-4EF6-A7F1-DF90C574A821}"/>
    <dataValidation allowBlank="1" showInputMessage="1" showErrorMessage="1" promptTitle="サービス種別" prompt="個表から自動で転記されるため入力不要です。" sqref="G27:AJ28" xr:uid="{53E98FCA-B7F4-419F-9173-FD223C03A9B0}"/>
    <dataValidation allowBlank="1" showInputMessage="1" showErrorMessage="1" promptTitle="サービス種別番号" prompt="個表から自動で転記されるため入力不要です。" sqref="E27:F28" xr:uid="{3741DB37-E4AC-41DA-B1DA-4413C0EECE6B}"/>
    <dataValidation allowBlank="1" showInputMessage="1" showErrorMessage="1" promptTitle="事業実施種別番号" prompt="個表から自動で転記されるため入力不要です。" sqref="E29:F30" xr:uid="{7843894A-814E-41B8-8CE8-E08F9A53CA5B}"/>
    <dataValidation allowBlank="1" showInputMessage="1" showErrorMessage="1" promptTitle="実施事業種別" prompt="個表から自動で転記されるため入力不要です。" sqref="G29:AJ30" xr:uid="{18343D73-AFD7-4D8E-A45C-40DBF89E4E21}"/>
    <dataValidation type="custom" allowBlank="1" showInputMessage="1" showErrorMessage="1" errorTitle="半角カタカナ以外の文字が入力されています。" error="全角カタカナ等の入力は制限されています。_x000a_必ず半角カタカナで入力してください。" promptTitle="フリガナの入力" prompt="口座名義のフリガナを１文字ずつ半角ｶﾅで入力してください。" sqref="I56" xr:uid="{97F3216F-5082-44D0-9400-EACBD75D03C9}">
      <formula1>AND(LENB(G56:AJ56)=LEN(G56:AJ56))</formula1>
    </dataValidation>
    <dataValidation type="whole" allowBlank="1" showInputMessage="1" showErrorMessage="1" errorTitle="事業所番号の誤り" error="事業所指定の際に付与された「23」で始まる10桁の番号を正確に記入してください。" promptTitle="事業所番号の入力" prompt="指定の際に付与された【10桁】の番号を記入してください。_x000a_※養護老人ホーム、軽費老人ホーム、有料老人ホーム、サービス付き高齢者向け住宅の場合には記載不要です。_x000a_" sqref="E60:M61" xr:uid="{F48486FF-302E-4546-8984-E6721577BC44}">
      <formula1>2300000000</formula1>
      <formula2>2399999999</formula2>
    </dataValidation>
    <dataValidation allowBlank="1" showInputMessage="1" showErrorMessage="1" promptTitle="金額の記載" prompt="左記用途に要した費用を、記載してください。" sqref="C89:F99 C120:F124 C149:F153 C193:F203" xr:uid="{E37CB03A-6FAE-4D25-A488-A7018D7822E2}"/>
    <dataValidation allowBlank="1" showInputMessage="1" showErrorMessage="1" promptTitle="合計金額" prompt="対象経費の合計が表示されます。_x000a_対象外の場合には、対象外と表示されます。" sqref="C100:F100" xr:uid="{91252C2A-BEB6-4CBF-8932-EECC8AD5EC2E}"/>
    <dataValidation allowBlank="1" showInputMessage="1" showErrorMessage="1" promptTitle="支店名の入力" prompt="略称等は用いず、正式な名称を誤りのないように入力してください。" sqref="G52:M52" xr:uid="{80589D9A-7FE4-4044-95BA-BBDA18228586}"/>
    <dataValidation allowBlank="1" showInputMessage="1" showErrorMessage="1" promptTitle="代替場所でのサービス提供期間の入力" prompt="代替場所でサービスの提供を開始した日と終了した日を記載してください。" sqref="R115 T115 V115 AH115 AD115 AF115" xr:uid="{C234FBC3-7150-40A3-9BDA-1001C7592C1E}"/>
    <dataValidation allowBlank="1" showInputMessage="1" showErrorMessage="1" promptTitle="代替サービスの提供場所の名称" prompt="代替サービスを提供した施設、建物の名称を具体的に記載してください。" sqref="N116:AJ116" xr:uid="{97468C30-F4EF-4C1B-B909-3FCE0C381614}"/>
    <dataValidation allowBlank="1" showInputMessage="1" showErrorMessage="1" promptTitle="代替サービスの提供場所の住所" prompt="代替サービスを提供した施設、建物の住所を具体的に記載してください。" sqref="N117:AJ117" xr:uid="{CC066A81-F4D1-4F05-AE0E-E9F6BE5C6EC2}"/>
    <dataValidation allowBlank="1" showInputMessage="1" showErrorMessage="1" promptTitle="内訳・積算の記載" prompt="下記、記載例を参考に内訳と積算を具体的に記載してください。" sqref="G89:AG99 G120:AJ124 G149:AJ153 G195:AJ203" xr:uid="{752FA15B-733D-42EA-AB8D-AB13BFE04969}"/>
    <dataValidation allowBlank="1" showInputMessage="1" showErrorMessage="1" promptTitle="用途の選択" prompt="下記の記号から該当する対象経費の記号を選択してください。_x000a_なお、対象外の場合には選択いただくことができません。" sqref="A89:B99" xr:uid="{09893688-55E9-43CA-8DD5-C134E906E9F3}"/>
    <dataValidation type="list" allowBlank="1" showInputMessage="1" showErrorMessage="1" promptTitle="用途の選択" prompt="下記の記号から該当する対象経費の記号を選択してください。_x000a_なお、対象外の場合には選択いただくことができません。" sqref="A193:B203" xr:uid="{5A5224F0-038E-466F-B1F0-5B55808E8553}">
      <formula1>$A$207:$A$212</formula1>
    </dataValidation>
    <dataValidation type="list" allowBlank="1" showInputMessage="1" showErrorMessage="1" promptTitle="用途の選択" prompt="下記の記号から該当する対象経費の記号を選択してください。_x000a_なお、対象外の場合には選択いただくことができません。" sqref="A149:B153" xr:uid="{C3B3E65D-93B4-4E20-8E00-633D93AB259E}">
      <formula1>$A$157:$A$167</formula1>
    </dataValidation>
    <dataValidation type="whole" operator="greaterThan" allowBlank="1" showInputMessage="1" showErrorMessage="1" sqref="AP144:AQ144" xr:uid="{DAA7E155-642F-49EC-888E-46D39B7B5C5B}">
      <formula1>1</formula1>
    </dataValidation>
    <dataValidation type="whole" operator="greaterThan" allowBlank="1" showInputMessage="1" showErrorMessage="1" promptTitle="居宅でのサービス提供期間の記載" prompt="提供場所を居宅に切り替えてサービスの提供を開始した日と、終了した日を記載してください。" sqref="R144 T144 AD144 AF144" xr:uid="{91DDDA02-E07D-45EE-8422-BE59AD2BF698}">
      <formula1>1</formula1>
    </dataValidation>
    <dataValidation type="list" allowBlank="1" showInputMessage="1" showErrorMessage="1" promptTitle="用途の選択" prompt="下記の記号から該当する対象経費の記号を選択してください。_x000a_なお、対象外の場合には選択いただくことができません。" sqref="A120:B124" xr:uid="{A4E402FE-91C3-4576-A0A0-84DD76496C0B}">
      <formula1>$A$128:$A$138</formula1>
    </dataValidation>
    <dataValidation type="whole" operator="greaterThanOrEqual" allowBlank="1" showInputMessage="1" showErrorMessage="1" promptTitle="居宅でのサービス提供期間の記載" prompt="提供場所を居宅に切り替えてサービスの提供を開始した日と、終了した日を記載してください。" sqref="V144:W144 AH144:AI144" xr:uid="{90B47935-7338-4C3A-8C6D-79F14AC16839}">
      <formula1>1</formula1>
    </dataValidation>
    <dataValidation type="list" allowBlank="1" showInputMessage="1" showErrorMessage="1" promptTitle="事業所のサービス種別" prompt="プルダウンのリストから、貴事業所のサービス種別を選択してください。_x000a_（特定施設入居者生活介護（地域密着型含む。）の指定を受けている場合は、指定の前提となる養護老人ホーム、軽費老人ホーム、有料老人ホーム、サービス付き高齢者向け住宅から選択してください。）_x000a_注：選択したサービス種別により補助基準単価（補助を受けることができる上限額）が異なります。" sqref="G62:AC63" xr:uid="{62F78B9E-AC3D-4EBB-ABAB-1AE424129924}">
      <formula1>$BK$2:$BK$39</formula1>
    </dataValidation>
  </dataValidations>
  <pageMargins left="0.7" right="0.7" top="0.75" bottom="0.75" header="0.3" footer="0.3"/>
  <pageSetup paperSize="9" scale="51" orientation="portrait" r:id="rId1"/>
  <rowBreaks count="3" manualBreakCount="3">
    <brk id="57" max="35" man="1"/>
    <brk id="113" max="35" man="1"/>
    <brk id="173" max="35" man="1"/>
  </rowBreaks>
  <ignoredErrors>
    <ignoredError sqref="BG27"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21</xdr:col>
                    <xdr:colOff>219075</xdr:colOff>
                    <xdr:row>174</xdr:row>
                    <xdr:rowOff>200025</xdr:rowOff>
                  </from>
                  <to>
                    <xdr:col>25</xdr:col>
                    <xdr:colOff>133350</xdr:colOff>
                    <xdr:row>176</xdr:row>
                    <xdr:rowOff>66675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25</xdr:col>
                    <xdr:colOff>76200</xdr:colOff>
                    <xdr:row>174</xdr:row>
                    <xdr:rowOff>209550</xdr:rowOff>
                  </from>
                  <to>
                    <xdr:col>28</xdr:col>
                    <xdr:colOff>295275</xdr:colOff>
                    <xdr:row>176</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F189C-2D6A-411F-8A83-EB1A28171E70}">
  <sheetPr>
    <pageSetUpPr fitToPage="1"/>
  </sheetPr>
  <dimension ref="A1:BA38"/>
  <sheetViews>
    <sheetView showGridLines="0" view="pageBreakPreview" zoomScaleNormal="100" zoomScaleSheetLayoutView="100" workbookViewId="0">
      <selection activeCell="J3" sqref="J3"/>
    </sheetView>
  </sheetViews>
  <sheetFormatPr defaultColWidth="2.25" defaultRowHeight="14.25"/>
  <cols>
    <col min="1" max="1" width="2.625" style="171" customWidth="1"/>
    <col min="2" max="20" width="2.25" style="171"/>
    <col min="21" max="21" width="2.625" style="171" bestFit="1" customWidth="1"/>
    <col min="22" max="43" width="2.25" style="171"/>
    <col min="44" max="44" width="2.5" style="171" bestFit="1" customWidth="1"/>
    <col min="45" max="45" width="2.625" style="171" bestFit="1" customWidth="1"/>
    <col min="46" max="46" width="2.25" style="171"/>
    <col min="47" max="47" width="2.625" style="171" bestFit="1" customWidth="1"/>
    <col min="48" max="51" width="2.25" style="171"/>
    <col min="52" max="52" width="4.5" style="171" bestFit="1" customWidth="1"/>
    <col min="53" max="16384" width="2.25" style="171"/>
  </cols>
  <sheetData>
    <row r="1" spans="1:53" ht="20.100000000000001" customHeight="1">
      <c r="B1" s="172"/>
      <c r="C1" s="191"/>
      <c r="D1" s="191"/>
      <c r="U1" s="173"/>
      <c r="AG1" s="176"/>
      <c r="AH1" s="176"/>
      <c r="AI1" s="176"/>
      <c r="AJ1" s="175"/>
      <c r="AK1" s="175"/>
      <c r="AL1" s="175"/>
      <c r="AM1" s="175"/>
      <c r="AN1" s="539"/>
      <c r="AO1" s="540"/>
      <c r="AP1" s="175"/>
      <c r="AQ1" s="174"/>
      <c r="AR1" s="174"/>
      <c r="AS1" s="174"/>
      <c r="AT1" s="174"/>
      <c r="AU1" s="174"/>
    </row>
    <row r="2" spans="1:53" ht="20.100000000000001" customHeight="1">
      <c r="B2" s="172"/>
      <c r="C2" s="191"/>
      <c r="D2" s="191"/>
      <c r="U2" s="173"/>
      <c r="AE2" s="541" t="s">
        <v>349</v>
      </c>
      <c r="AF2" s="542"/>
      <c r="AG2" s="542"/>
      <c r="AH2" s="543"/>
      <c r="AI2" s="544"/>
      <c r="AJ2" s="181" t="s">
        <v>350</v>
      </c>
      <c r="AK2" s="543"/>
      <c r="AL2" s="544"/>
      <c r="AM2" s="181" t="s">
        <v>351</v>
      </c>
      <c r="AN2" s="543"/>
      <c r="AO2" s="545"/>
      <c r="AP2" s="181" t="s">
        <v>352</v>
      </c>
    </row>
    <row r="3" spans="1:53" s="174" customFormat="1" ht="20.100000000000001" customHeight="1">
      <c r="A3" s="176"/>
      <c r="B3" s="177"/>
      <c r="C3" s="178"/>
      <c r="D3" s="178"/>
      <c r="E3" s="176"/>
      <c r="F3" s="176"/>
      <c r="G3" s="176"/>
      <c r="H3" s="176"/>
      <c r="I3" s="176"/>
      <c r="J3" s="176"/>
      <c r="K3" s="176"/>
      <c r="L3" s="176"/>
      <c r="M3" s="176"/>
      <c r="N3" s="176"/>
      <c r="O3" s="176"/>
      <c r="P3" s="176"/>
      <c r="Q3" s="176"/>
      <c r="R3" s="176"/>
      <c r="S3" s="176"/>
      <c r="T3" s="176"/>
      <c r="U3" s="179"/>
      <c r="V3" s="176"/>
      <c r="W3" s="176"/>
      <c r="X3" s="176"/>
      <c r="Y3" s="176"/>
      <c r="Z3" s="176"/>
      <c r="AA3" s="176"/>
      <c r="AB3" s="176"/>
      <c r="AC3" s="176"/>
      <c r="AD3" s="176"/>
      <c r="AE3" s="176"/>
      <c r="AF3" s="176"/>
      <c r="AG3" s="176"/>
      <c r="AH3" s="176"/>
      <c r="AI3" s="176"/>
      <c r="AJ3" s="175"/>
      <c r="AK3" s="175"/>
      <c r="AL3" s="175"/>
      <c r="AM3" s="175"/>
      <c r="AN3" s="176"/>
      <c r="AO3" s="180"/>
      <c r="AP3" s="175"/>
    </row>
    <row r="4" spans="1:53" s="174" customFormat="1" ht="20.100000000000001" customHeight="1">
      <c r="A4" s="176"/>
      <c r="B4" s="177"/>
      <c r="C4" s="178"/>
      <c r="D4" s="178"/>
      <c r="E4" s="176"/>
      <c r="F4" s="176"/>
      <c r="G4" s="176"/>
      <c r="H4" s="176"/>
      <c r="I4" s="176"/>
      <c r="J4" s="176"/>
      <c r="K4" s="176"/>
      <c r="L4" s="176"/>
      <c r="M4" s="176"/>
      <c r="N4" s="176"/>
      <c r="O4" s="176"/>
      <c r="P4" s="176"/>
      <c r="Q4" s="176"/>
      <c r="R4" s="176"/>
      <c r="S4" s="176"/>
      <c r="T4" s="176"/>
      <c r="U4" s="179"/>
      <c r="V4" s="176"/>
      <c r="W4" s="176"/>
      <c r="X4" s="176"/>
      <c r="Y4" s="176"/>
      <c r="Z4" s="176"/>
      <c r="AA4" s="176"/>
      <c r="AB4" s="176"/>
      <c r="AC4" s="176"/>
      <c r="AD4" s="176"/>
      <c r="AE4" s="176"/>
      <c r="AF4" s="176"/>
      <c r="AG4" s="176"/>
      <c r="AH4" s="176"/>
      <c r="AI4" s="176"/>
      <c r="AJ4" s="175"/>
      <c r="AK4" s="175"/>
      <c r="AL4" s="175"/>
      <c r="AM4" s="175"/>
      <c r="AN4" s="176"/>
      <c r="AO4" s="180"/>
      <c r="AP4" s="175"/>
    </row>
    <row r="5" spans="1:53" s="174" customFormat="1" ht="20.100000000000001" customHeight="1">
      <c r="A5" s="176"/>
      <c r="B5" s="177"/>
      <c r="C5" s="178"/>
      <c r="D5" s="178"/>
      <c r="E5" s="176"/>
      <c r="F5" s="176"/>
      <c r="G5" s="176"/>
      <c r="H5" s="176"/>
      <c r="I5" s="176"/>
      <c r="J5" s="176"/>
      <c r="K5" s="176"/>
      <c r="L5" s="176"/>
      <c r="M5" s="176"/>
      <c r="N5" s="176"/>
      <c r="O5" s="176"/>
      <c r="P5" s="176"/>
      <c r="Q5" s="176"/>
      <c r="R5" s="176"/>
      <c r="S5" s="176"/>
      <c r="T5" s="176"/>
      <c r="U5" s="179"/>
      <c r="V5" s="176"/>
      <c r="W5" s="176"/>
      <c r="X5" s="176"/>
      <c r="Y5" s="176"/>
      <c r="Z5" s="176"/>
      <c r="AA5" s="176"/>
      <c r="AB5" s="176"/>
      <c r="AC5" s="176"/>
      <c r="AD5" s="176"/>
      <c r="AE5" s="176"/>
      <c r="AF5" s="176"/>
      <c r="AG5" s="176"/>
      <c r="AH5" s="176"/>
      <c r="AI5" s="176"/>
      <c r="AJ5" s="175"/>
      <c r="AK5" s="175"/>
      <c r="AL5" s="175"/>
      <c r="AM5" s="175"/>
      <c r="AN5" s="176"/>
      <c r="AO5" s="180"/>
      <c r="AP5" s="175"/>
    </row>
    <row r="6" spans="1:53" ht="20.100000000000001" customHeight="1">
      <c r="B6" s="172"/>
      <c r="C6" s="191"/>
      <c r="D6" s="191"/>
    </row>
    <row r="7" spans="1:53" ht="20.100000000000001" customHeight="1">
      <c r="A7" s="538" t="s">
        <v>521</v>
      </c>
      <c r="B7" s="538"/>
      <c r="C7" s="538"/>
      <c r="D7" s="538"/>
      <c r="E7" s="538"/>
      <c r="F7" s="538"/>
      <c r="G7" s="538"/>
      <c r="H7" s="538"/>
      <c r="I7" s="538"/>
      <c r="J7" s="538"/>
      <c r="K7" s="538"/>
      <c r="L7" s="538"/>
      <c r="M7" s="538"/>
      <c r="N7" s="538"/>
      <c r="O7" s="538"/>
      <c r="P7" s="538"/>
      <c r="Q7" s="538"/>
      <c r="R7" s="538"/>
      <c r="S7" s="538"/>
      <c r="T7" s="538"/>
      <c r="U7" s="538"/>
      <c r="V7" s="538"/>
      <c r="W7" s="538"/>
      <c r="X7" s="538"/>
      <c r="Y7" s="538"/>
      <c r="Z7" s="538"/>
      <c r="AA7" s="538"/>
      <c r="AB7" s="538"/>
      <c r="AC7" s="538"/>
      <c r="AD7" s="538"/>
      <c r="AE7" s="538"/>
      <c r="AF7" s="538"/>
      <c r="AG7" s="538"/>
      <c r="AH7" s="538"/>
      <c r="AI7" s="538"/>
      <c r="AJ7" s="538"/>
      <c r="AK7" s="538"/>
      <c r="AL7" s="538"/>
      <c r="AM7" s="538"/>
      <c r="AN7" s="538"/>
      <c r="AO7" s="538"/>
      <c r="AP7" s="538"/>
    </row>
    <row r="8" spans="1:53" ht="20.100000000000001" customHeight="1">
      <c r="A8" s="182"/>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row>
    <row r="9" spans="1:53" ht="20.100000000000001" customHeight="1">
      <c r="A9" s="183"/>
      <c r="B9" s="183"/>
      <c r="C9" s="183"/>
      <c r="D9" s="183"/>
      <c r="E9" s="183"/>
      <c r="F9" s="183"/>
      <c r="G9" s="183"/>
    </row>
    <row r="10" spans="1:53" ht="30" customHeight="1">
      <c r="A10" s="183"/>
      <c r="B10" s="183"/>
      <c r="C10" s="183"/>
      <c r="D10" s="183"/>
      <c r="E10" s="534" t="s">
        <v>522</v>
      </c>
      <c r="F10" s="535"/>
      <c r="G10" s="535"/>
      <c r="H10" s="535"/>
      <c r="I10" s="535"/>
      <c r="J10" s="535"/>
      <c r="K10" s="535"/>
      <c r="L10" s="535"/>
      <c r="M10" s="535"/>
      <c r="N10" s="535"/>
      <c r="O10" s="536">
        <f>様式１及び個票!S32</f>
        <v>0</v>
      </c>
      <c r="P10" s="536"/>
      <c r="Q10" s="536"/>
      <c r="R10" s="536"/>
      <c r="S10" s="536"/>
      <c r="T10" s="536"/>
      <c r="U10" s="536"/>
      <c r="V10" s="536"/>
      <c r="W10" s="536"/>
      <c r="X10" s="536"/>
      <c r="Y10" s="536"/>
      <c r="Z10" s="536"/>
      <c r="AA10" s="536"/>
      <c r="AB10" s="536"/>
      <c r="AC10" s="536"/>
      <c r="AD10" s="536"/>
      <c r="AE10" s="536"/>
      <c r="AF10" s="536"/>
      <c r="AG10" s="536"/>
      <c r="AH10" s="536"/>
      <c r="AI10" s="536"/>
      <c r="AJ10" s="536"/>
      <c r="AK10" s="536"/>
      <c r="AL10" s="537"/>
    </row>
    <row r="11" spans="1:53" ht="20.100000000000001" customHeight="1">
      <c r="A11" s="183"/>
      <c r="B11" s="183"/>
      <c r="C11" s="183"/>
      <c r="D11" s="183"/>
      <c r="E11" s="184"/>
      <c r="F11" s="185"/>
      <c r="G11" s="185"/>
      <c r="H11" s="185"/>
      <c r="I11" s="185"/>
      <c r="J11" s="185"/>
      <c r="K11" s="185"/>
      <c r="L11" s="185"/>
      <c r="M11" s="185"/>
      <c r="N11" s="185"/>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6"/>
      <c r="AL11" s="187"/>
      <c r="AV11" s="172"/>
    </row>
    <row r="12" spans="1:53" ht="20.100000000000001" customHeight="1">
      <c r="A12" s="183"/>
      <c r="B12" s="183"/>
      <c r="C12" s="499" t="s">
        <v>523</v>
      </c>
      <c r="D12" s="499"/>
      <c r="E12" s="500" t="s">
        <v>532</v>
      </c>
      <c r="F12" s="500"/>
      <c r="G12" s="500"/>
      <c r="H12" s="500"/>
      <c r="I12" s="500"/>
      <c r="J12" s="500"/>
      <c r="K12" s="500"/>
      <c r="L12" s="500"/>
      <c r="M12" s="500"/>
      <c r="N12" s="500"/>
      <c r="O12" s="500"/>
      <c r="P12" s="500"/>
      <c r="Q12" s="500"/>
      <c r="R12" s="500"/>
      <c r="S12" s="500"/>
      <c r="T12" s="500"/>
      <c r="U12" s="500"/>
      <c r="V12" s="500"/>
      <c r="W12" s="500"/>
      <c r="X12" s="500"/>
      <c r="Y12" s="500"/>
      <c r="Z12" s="500"/>
      <c r="AA12" s="500"/>
      <c r="AB12" s="500"/>
      <c r="AC12" s="500"/>
      <c r="AD12" s="500"/>
      <c r="AE12" s="505" t="s">
        <v>524</v>
      </c>
      <c r="AF12" s="506"/>
      <c r="AG12" s="526">
        <f>様式１及び個票!AD37</f>
        <v>0</v>
      </c>
      <c r="AH12" s="526"/>
      <c r="AI12" s="526"/>
      <c r="AJ12" s="526"/>
      <c r="AK12" s="526"/>
      <c r="AL12" s="526"/>
      <c r="AM12" s="526"/>
      <c r="AN12" s="527"/>
      <c r="AQ12" s="172"/>
    </row>
    <row r="13" spans="1:53" ht="20.100000000000001" customHeight="1">
      <c r="A13" s="183"/>
      <c r="B13" s="183"/>
      <c r="C13" s="499"/>
      <c r="D13" s="499"/>
      <c r="E13" s="500" t="s">
        <v>60</v>
      </c>
      <c r="F13" s="500"/>
      <c r="G13" s="500"/>
      <c r="H13" s="500"/>
      <c r="I13" s="500"/>
      <c r="J13" s="500"/>
      <c r="K13" s="500"/>
      <c r="L13" s="500"/>
      <c r="M13" s="500"/>
      <c r="N13" s="500"/>
      <c r="O13" s="500"/>
      <c r="P13" s="500"/>
      <c r="Q13" s="500"/>
      <c r="R13" s="500"/>
      <c r="S13" s="500"/>
      <c r="T13" s="500"/>
      <c r="U13" s="500"/>
      <c r="V13" s="500"/>
      <c r="W13" s="500"/>
      <c r="X13" s="500"/>
      <c r="Y13" s="500"/>
      <c r="Z13" s="500"/>
      <c r="AA13" s="500"/>
      <c r="AB13" s="500"/>
      <c r="AC13" s="500"/>
      <c r="AD13" s="500"/>
      <c r="AE13" s="532"/>
      <c r="AF13" s="533"/>
      <c r="AG13" s="528"/>
      <c r="AH13" s="528"/>
      <c r="AI13" s="528"/>
      <c r="AJ13" s="528"/>
      <c r="AK13" s="528"/>
      <c r="AL13" s="528"/>
      <c r="AM13" s="528"/>
      <c r="AN13" s="529"/>
    </row>
    <row r="14" spans="1:53" ht="20.100000000000001" customHeight="1">
      <c r="A14" s="183"/>
      <c r="B14" s="183"/>
      <c r="C14" s="499"/>
      <c r="D14" s="499"/>
      <c r="E14" s="500" t="s">
        <v>533</v>
      </c>
      <c r="F14" s="500"/>
      <c r="G14" s="500"/>
      <c r="H14" s="500"/>
      <c r="I14" s="500"/>
      <c r="J14" s="500"/>
      <c r="K14" s="500"/>
      <c r="L14" s="500"/>
      <c r="M14" s="500"/>
      <c r="N14" s="500"/>
      <c r="O14" s="500"/>
      <c r="P14" s="500"/>
      <c r="Q14" s="500"/>
      <c r="R14" s="500"/>
      <c r="S14" s="500"/>
      <c r="T14" s="500"/>
      <c r="U14" s="500"/>
      <c r="V14" s="500"/>
      <c r="W14" s="500"/>
      <c r="X14" s="500"/>
      <c r="Y14" s="500"/>
      <c r="Z14" s="500"/>
      <c r="AA14" s="500"/>
      <c r="AB14" s="500"/>
      <c r="AC14" s="500"/>
      <c r="AD14" s="500"/>
      <c r="AE14" s="508"/>
      <c r="AF14" s="509"/>
      <c r="AG14" s="530"/>
      <c r="AH14" s="530"/>
      <c r="AI14" s="530"/>
      <c r="AJ14" s="530"/>
      <c r="AK14" s="530"/>
      <c r="AL14" s="530"/>
      <c r="AM14" s="530"/>
      <c r="AN14" s="531"/>
      <c r="BA14" s="172"/>
    </row>
    <row r="15" spans="1:53" ht="20.100000000000001" customHeight="1">
      <c r="A15" s="183"/>
      <c r="B15" s="183"/>
      <c r="C15" s="499"/>
      <c r="D15" s="499"/>
      <c r="E15" s="500" t="s">
        <v>61</v>
      </c>
      <c r="F15" s="500"/>
      <c r="G15" s="500"/>
      <c r="H15" s="500"/>
      <c r="I15" s="500"/>
      <c r="J15" s="500"/>
      <c r="K15" s="500"/>
      <c r="L15" s="500"/>
      <c r="M15" s="500"/>
      <c r="N15" s="500"/>
      <c r="O15" s="500"/>
      <c r="P15" s="500"/>
      <c r="Q15" s="500"/>
      <c r="R15" s="500"/>
      <c r="S15" s="500"/>
      <c r="T15" s="500"/>
      <c r="U15" s="500"/>
      <c r="V15" s="500"/>
      <c r="W15" s="500"/>
      <c r="X15" s="500"/>
      <c r="Y15" s="500"/>
      <c r="Z15" s="500"/>
      <c r="AA15" s="500"/>
      <c r="AB15" s="500"/>
      <c r="AC15" s="500"/>
      <c r="AD15" s="500"/>
      <c r="AE15" s="488" t="s">
        <v>524</v>
      </c>
      <c r="AF15" s="489"/>
      <c r="AG15" s="490">
        <f>様式１及び個票!AD43</f>
        <v>0</v>
      </c>
      <c r="AH15" s="491"/>
      <c r="AI15" s="491"/>
      <c r="AJ15" s="491"/>
      <c r="AK15" s="491"/>
      <c r="AL15" s="491"/>
      <c r="AM15" s="491"/>
      <c r="AN15" s="491"/>
    </row>
    <row r="16" spans="1:53" ht="20.100000000000001" customHeight="1">
      <c r="A16" s="183"/>
      <c r="B16" s="183"/>
      <c r="C16" s="499"/>
      <c r="D16" s="499"/>
      <c r="E16" s="500" t="s">
        <v>359</v>
      </c>
      <c r="F16" s="500"/>
      <c r="G16" s="500"/>
      <c r="H16" s="500"/>
      <c r="I16" s="500"/>
      <c r="J16" s="500"/>
      <c r="K16" s="500"/>
      <c r="L16" s="500"/>
      <c r="M16" s="500"/>
      <c r="N16" s="500"/>
      <c r="O16" s="500"/>
      <c r="P16" s="500"/>
      <c r="Q16" s="500"/>
      <c r="R16" s="500"/>
      <c r="S16" s="500"/>
      <c r="T16" s="500"/>
      <c r="U16" s="500"/>
      <c r="V16" s="500"/>
      <c r="W16" s="500"/>
      <c r="X16" s="500"/>
      <c r="Y16" s="500"/>
      <c r="Z16" s="500"/>
      <c r="AA16" s="500"/>
      <c r="AB16" s="500"/>
      <c r="AC16" s="500"/>
      <c r="AD16" s="500"/>
      <c r="AE16" s="488" t="s">
        <v>524</v>
      </c>
      <c r="AF16" s="489"/>
      <c r="AG16" s="490">
        <f>様式１及び個票!AD45</f>
        <v>0</v>
      </c>
      <c r="AH16" s="491"/>
      <c r="AI16" s="491"/>
      <c r="AJ16" s="491"/>
      <c r="AK16" s="491"/>
      <c r="AL16" s="491"/>
      <c r="AM16" s="491"/>
      <c r="AN16" s="491"/>
    </row>
    <row r="17" spans="1:42" ht="20.100000000000001" customHeight="1">
      <c r="A17" s="183"/>
      <c r="B17" s="183"/>
      <c r="C17" s="204"/>
      <c r="D17" s="204"/>
      <c r="E17" s="202"/>
      <c r="F17" s="202"/>
      <c r="G17" s="202"/>
      <c r="H17" s="202"/>
      <c r="I17" s="202"/>
      <c r="J17" s="202"/>
      <c r="K17" s="202"/>
      <c r="L17" s="203"/>
      <c r="M17" s="203"/>
      <c r="N17" s="203"/>
      <c r="O17" s="203"/>
      <c r="P17" s="203"/>
      <c r="Q17" s="203"/>
      <c r="R17" s="203"/>
      <c r="S17" s="203"/>
      <c r="T17" s="203"/>
      <c r="U17" s="203"/>
      <c r="V17" s="203"/>
      <c r="W17" s="203"/>
      <c r="X17" s="203"/>
      <c r="Y17" s="203"/>
      <c r="Z17" s="203"/>
      <c r="AA17" s="203"/>
      <c r="AB17" s="203"/>
      <c r="AC17" s="203"/>
      <c r="AD17" s="203"/>
      <c r="AE17" s="191"/>
      <c r="AF17" s="191"/>
      <c r="AG17" s="205"/>
      <c r="AH17" s="205"/>
      <c r="AI17" s="205"/>
      <c r="AJ17" s="205"/>
      <c r="AK17" s="205"/>
      <c r="AL17" s="205"/>
      <c r="AM17" s="205"/>
      <c r="AN17" s="205"/>
    </row>
    <row r="18" spans="1:42" ht="20.100000000000001" customHeight="1">
      <c r="A18" s="183"/>
      <c r="B18" s="183"/>
      <c r="C18" s="183"/>
      <c r="D18" s="183"/>
      <c r="E18" s="183"/>
      <c r="F18" s="183"/>
      <c r="G18" s="183"/>
    </row>
    <row r="19" spans="1:42" ht="20.100000000000001" customHeight="1">
      <c r="B19" s="172"/>
      <c r="C19" s="191"/>
      <c r="D19" s="191"/>
      <c r="E19" s="501" t="s">
        <v>560</v>
      </c>
      <c r="F19" s="501"/>
      <c r="G19" s="501"/>
      <c r="H19" s="501"/>
      <c r="I19" s="501"/>
      <c r="J19" s="501"/>
      <c r="K19" s="501"/>
      <c r="L19" s="501"/>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1"/>
      <c r="AL19" s="501"/>
      <c r="AM19" s="501"/>
      <c r="AN19" s="501"/>
      <c r="AO19" s="501"/>
    </row>
    <row r="20" spans="1:42" ht="20.100000000000001" customHeight="1">
      <c r="B20" s="172"/>
      <c r="C20" s="191"/>
      <c r="D20" s="191"/>
      <c r="E20" s="501"/>
      <c r="F20" s="501"/>
      <c r="G20" s="501"/>
      <c r="H20" s="501"/>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1"/>
      <c r="AL20" s="501"/>
      <c r="AM20" s="501"/>
      <c r="AN20" s="501"/>
      <c r="AO20" s="501"/>
    </row>
    <row r="21" spans="1:42" ht="20.100000000000001" customHeight="1">
      <c r="B21" s="172"/>
      <c r="C21" s="191"/>
      <c r="D21" s="191"/>
      <c r="E21" s="188"/>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row>
    <row r="22" spans="1:42" ht="20.100000000000001" customHeight="1">
      <c r="B22" s="172"/>
      <c r="C22" s="191"/>
      <c r="D22" s="191"/>
    </row>
    <row r="23" spans="1:42" ht="20.100000000000001" customHeight="1">
      <c r="A23" s="190"/>
      <c r="B23" s="176" t="s">
        <v>509</v>
      </c>
      <c r="C23" s="190"/>
      <c r="D23" s="190"/>
      <c r="E23" s="190"/>
      <c r="F23" s="190"/>
      <c r="G23" s="190"/>
    </row>
    <row r="24" spans="1:42" ht="20.100000000000001" customHeight="1">
      <c r="B24" s="172"/>
      <c r="C24" s="191"/>
      <c r="D24" s="191"/>
    </row>
    <row r="25" spans="1:42" ht="39.950000000000003" customHeight="1">
      <c r="A25" s="502" t="s">
        <v>525</v>
      </c>
      <c r="B25" s="489" t="s">
        <v>513</v>
      </c>
      <c r="C25" s="517"/>
      <c r="D25" s="517"/>
      <c r="E25" s="517"/>
      <c r="F25" s="517"/>
      <c r="G25" s="517"/>
      <c r="H25" s="517"/>
      <c r="I25" s="517"/>
      <c r="J25" s="517"/>
      <c r="K25" s="488"/>
      <c r="L25" s="496" t="str">
        <f>IF(様式１及び個票!F13&lt;&gt;0,様式１及び個票!F13,"")</f>
        <v/>
      </c>
      <c r="M25" s="497"/>
      <c r="N25" s="497"/>
      <c r="O25" s="497"/>
      <c r="P25" s="497"/>
      <c r="Q25" s="497"/>
      <c r="R25" s="497"/>
      <c r="S25" s="497"/>
      <c r="T25" s="497"/>
      <c r="U25" s="497"/>
      <c r="V25" s="497"/>
      <c r="W25" s="497"/>
      <c r="X25" s="497"/>
      <c r="Y25" s="497"/>
      <c r="Z25" s="497"/>
      <c r="AA25" s="497"/>
      <c r="AB25" s="497"/>
      <c r="AC25" s="497"/>
      <c r="AD25" s="497"/>
      <c r="AE25" s="497"/>
      <c r="AF25" s="497"/>
      <c r="AG25" s="497"/>
      <c r="AH25" s="497"/>
      <c r="AI25" s="497"/>
      <c r="AJ25" s="497"/>
      <c r="AK25" s="497"/>
      <c r="AL25" s="497"/>
      <c r="AM25" s="497"/>
      <c r="AN25" s="497"/>
      <c r="AO25" s="497"/>
      <c r="AP25" s="498"/>
    </row>
    <row r="26" spans="1:42" ht="20.100000000000001" customHeight="1">
      <c r="A26" s="503"/>
      <c r="B26" s="505" t="s">
        <v>526</v>
      </c>
      <c r="C26" s="506"/>
      <c r="D26" s="506"/>
      <c r="E26" s="506"/>
      <c r="F26" s="506"/>
      <c r="G26" s="506"/>
      <c r="H26" s="506"/>
      <c r="I26" s="506"/>
      <c r="J26" s="506"/>
      <c r="K26" s="507"/>
      <c r="L26" s="518" t="str">
        <f>IF(様式１及び個票!L15&lt;&gt;0,様式１及び個票!L15,"")</f>
        <v/>
      </c>
      <c r="M26" s="519"/>
      <c r="N26" s="519"/>
      <c r="O26" s="519"/>
      <c r="P26" s="519"/>
      <c r="Q26" s="519"/>
      <c r="R26" s="519"/>
      <c r="S26" s="519"/>
      <c r="T26" s="519"/>
      <c r="U26" s="519"/>
      <c r="V26" s="519"/>
      <c r="W26" s="519"/>
      <c r="X26" s="519"/>
      <c r="Y26" s="519"/>
      <c r="Z26" s="519"/>
      <c r="AA26" s="519"/>
      <c r="AB26" s="519"/>
      <c r="AC26" s="519"/>
      <c r="AD26" s="519"/>
      <c r="AE26" s="519"/>
      <c r="AF26" s="519"/>
      <c r="AG26" s="519"/>
      <c r="AH26" s="519"/>
      <c r="AI26" s="519"/>
      <c r="AJ26" s="519"/>
      <c r="AK26" s="519"/>
      <c r="AL26" s="519"/>
      <c r="AM26" s="519"/>
      <c r="AN26" s="519"/>
      <c r="AO26" s="519"/>
      <c r="AP26" s="520"/>
    </row>
    <row r="27" spans="1:42" ht="20.100000000000001" customHeight="1">
      <c r="A27" s="503"/>
      <c r="B27" s="508"/>
      <c r="C27" s="509"/>
      <c r="D27" s="509"/>
      <c r="E27" s="509"/>
      <c r="F27" s="509"/>
      <c r="G27" s="509"/>
      <c r="H27" s="509"/>
      <c r="I27" s="509"/>
      <c r="J27" s="509"/>
      <c r="K27" s="510"/>
      <c r="L27" s="521"/>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2"/>
      <c r="AL27" s="522"/>
      <c r="AM27" s="522"/>
      <c r="AN27" s="522"/>
      <c r="AO27" s="522"/>
      <c r="AP27" s="523"/>
    </row>
    <row r="28" spans="1:42" ht="39.950000000000003" customHeight="1">
      <c r="A28" s="504"/>
      <c r="B28" s="489" t="s">
        <v>527</v>
      </c>
      <c r="C28" s="517"/>
      <c r="D28" s="517"/>
      <c r="E28" s="517"/>
      <c r="F28" s="517"/>
      <c r="G28" s="517"/>
      <c r="H28" s="517"/>
      <c r="I28" s="517"/>
      <c r="J28" s="517"/>
      <c r="K28" s="488"/>
      <c r="L28" s="494" t="s">
        <v>528</v>
      </c>
      <c r="M28" s="524"/>
      <c r="N28" s="524"/>
      <c r="O28" s="525"/>
      <c r="P28" s="525"/>
      <c r="Q28" s="525"/>
      <c r="R28" s="492" t="str">
        <f>IF(様式１及び個票!F17&lt;&gt;0,様式１及び個票!F17,"")</f>
        <v/>
      </c>
      <c r="S28" s="493"/>
      <c r="T28" s="493"/>
      <c r="U28" s="493"/>
      <c r="V28" s="493"/>
      <c r="W28" s="493"/>
      <c r="X28" s="493"/>
      <c r="Y28" s="493"/>
      <c r="Z28" s="493"/>
      <c r="AA28" s="493"/>
      <c r="AB28" s="494" t="s">
        <v>529</v>
      </c>
      <c r="AC28" s="494"/>
      <c r="AD28" s="494"/>
      <c r="AE28" s="495"/>
      <c r="AF28" s="495"/>
      <c r="AG28" s="495"/>
      <c r="AH28" s="496" t="str">
        <f>IF(様式１及び個票!W17&lt;&gt;0,様式１及び個票!W17,"")</f>
        <v/>
      </c>
      <c r="AI28" s="497"/>
      <c r="AJ28" s="497"/>
      <c r="AK28" s="497"/>
      <c r="AL28" s="497"/>
      <c r="AM28" s="497"/>
      <c r="AN28" s="497"/>
      <c r="AO28" s="497"/>
      <c r="AP28" s="498"/>
    </row>
    <row r="29" spans="1:42" ht="20.100000000000001" customHeight="1">
      <c r="A29" s="192"/>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93"/>
      <c r="AO29" s="172"/>
      <c r="AP29" s="172"/>
    </row>
    <row r="30" spans="1:42" ht="39.950000000000003" customHeight="1">
      <c r="A30" s="192"/>
      <c r="B30" s="172"/>
      <c r="C30" s="191"/>
      <c r="D30" s="191"/>
      <c r="E30" s="511" t="s">
        <v>530</v>
      </c>
      <c r="F30" s="512"/>
      <c r="G30" s="512"/>
      <c r="H30" s="512"/>
      <c r="I30" s="512"/>
      <c r="J30" s="512"/>
      <c r="K30" s="512"/>
      <c r="L30" s="512"/>
      <c r="M30" s="512"/>
      <c r="N30" s="513"/>
      <c r="O30" s="492" t="str">
        <f>様式１及び個票!E27</f>
        <v/>
      </c>
      <c r="P30" s="496"/>
      <c r="Q30" s="496" t="str">
        <f>IF(様式１及び個票!G27&lt;&gt;0,様式１及び個票!G27,"")</f>
        <v>個表のサービス種別欄を入力してください。</v>
      </c>
      <c r="R30" s="515"/>
      <c r="S30" s="515"/>
      <c r="T30" s="515"/>
      <c r="U30" s="515"/>
      <c r="V30" s="515"/>
      <c r="W30" s="515"/>
      <c r="X30" s="515"/>
      <c r="Y30" s="515"/>
      <c r="Z30" s="515"/>
      <c r="AA30" s="515"/>
      <c r="AB30" s="515"/>
      <c r="AC30" s="515"/>
      <c r="AD30" s="515"/>
      <c r="AE30" s="515"/>
      <c r="AF30" s="515"/>
      <c r="AG30" s="515"/>
      <c r="AH30" s="515"/>
      <c r="AI30" s="515"/>
      <c r="AJ30" s="515"/>
      <c r="AK30" s="515"/>
      <c r="AL30" s="516"/>
      <c r="AO30" s="194"/>
    </row>
    <row r="31" spans="1:42" ht="39.950000000000003" customHeight="1">
      <c r="A31" s="172"/>
      <c r="B31" s="172"/>
      <c r="C31" s="172"/>
      <c r="D31" s="172"/>
      <c r="E31" s="511" t="s">
        <v>531</v>
      </c>
      <c r="F31" s="512"/>
      <c r="G31" s="512"/>
      <c r="H31" s="512"/>
      <c r="I31" s="512"/>
      <c r="J31" s="512"/>
      <c r="K31" s="512"/>
      <c r="L31" s="512"/>
      <c r="M31" s="512"/>
      <c r="N31" s="513"/>
      <c r="O31" s="514" t="str">
        <f>IF(様式１及び個票!R25&lt;&gt;0,様式１及び個票!R25,"")</f>
        <v>個表の事業所名欄に入力してください。</v>
      </c>
      <c r="P31" s="515"/>
      <c r="Q31" s="515"/>
      <c r="R31" s="515"/>
      <c r="S31" s="515"/>
      <c r="T31" s="515"/>
      <c r="U31" s="515"/>
      <c r="V31" s="515"/>
      <c r="W31" s="515"/>
      <c r="X31" s="515"/>
      <c r="Y31" s="515"/>
      <c r="Z31" s="515"/>
      <c r="AA31" s="515"/>
      <c r="AB31" s="515"/>
      <c r="AC31" s="515"/>
      <c r="AD31" s="515"/>
      <c r="AE31" s="515"/>
      <c r="AF31" s="515"/>
      <c r="AG31" s="515"/>
      <c r="AH31" s="515"/>
      <c r="AI31" s="515"/>
      <c r="AJ31" s="515"/>
      <c r="AK31" s="515"/>
      <c r="AL31" s="516"/>
      <c r="AO31" s="191"/>
    </row>
    <row r="32" spans="1:42" ht="39.950000000000003" customHeight="1">
      <c r="E32" s="195"/>
    </row>
    <row r="33" spans="1:43" ht="20.100000000000001" customHeight="1">
      <c r="A33" s="195"/>
      <c r="B33" s="195"/>
      <c r="C33" s="195"/>
      <c r="D33" s="195"/>
      <c r="E33" s="195"/>
      <c r="F33" s="196"/>
      <c r="G33" s="196"/>
      <c r="H33" s="196"/>
      <c r="I33" s="196"/>
      <c r="J33" s="196"/>
      <c r="K33" s="196"/>
      <c r="L33" s="196"/>
      <c r="M33" s="196"/>
      <c r="N33" s="196"/>
      <c r="O33" s="196"/>
      <c r="P33" s="196"/>
      <c r="Q33" s="196"/>
      <c r="R33" s="196"/>
      <c r="S33" s="196"/>
      <c r="T33" s="197"/>
      <c r="U33" s="197"/>
      <c r="V33" s="197"/>
      <c r="W33" s="197"/>
      <c r="X33" s="197"/>
      <c r="Y33" s="197"/>
      <c r="Z33" s="197"/>
      <c r="AA33" s="197"/>
      <c r="AB33" s="197"/>
      <c r="AC33" s="197"/>
      <c r="AD33" s="197"/>
      <c r="AE33" s="197"/>
      <c r="AF33" s="197"/>
      <c r="AG33" s="197"/>
      <c r="AH33" s="197"/>
      <c r="AI33" s="197"/>
      <c r="AJ33" s="197"/>
      <c r="AK33" s="197"/>
      <c r="AL33" s="198"/>
      <c r="AN33" s="199"/>
      <c r="AO33" s="199"/>
      <c r="AP33" s="199"/>
    </row>
    <row r="34" spans="1:43" ht="15" customHeight="1">
      <c r="A34" s="195"/>
      <c r="B34" s="195"/>
      <c r="C34" s="195"/>
      <c r="D34" s="195"/>
      <c r="E34" s="172"/>
      <c r="F34" s="172"/>
      <c r="G34" s="172"/>
      <c r="H34" s="172"/>
      <c r="I34" s="172"/>
      <c r="J34" s="172"/>
      <c r="K34" s="172"/>
      <c r="L34" s="172"/>
      <c r="M34" s="172"/>
      <c r="N34" s="172"/>
      <c r="O34" s="191"/>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98"/>
      <c r="AN34" s="199"/>
      <c r="AO34" s="199"/>
      <c r="AP34" s="199"/>
      <c r="AQ34" s="200"/>
    </row>
    <row r="35" spans="1:43" ht="15" customHeight="1">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2"/>
      <c r="AQ35" s="201"/>
    </row>
    <row r="36" spans="1:43" ht="15" customHeight="1">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row>
    <row r="37" spans="1:43" ht="15" customHeight="1"/>
    <row r="38" spans="1:43" ht="20.100000000000001" customHeight="1"/>
  </sheetData>
  <sheetProtection password="E189" sheet="1" objects="1" scenarios="1" formatCells="0" deleteColumns="0" deleteRows="0"/>
  <mergeCells count="36">
    <mergeCell ref="A7:AP7"/>
    <mergeCell ref="AN1:AO1"/>
    <mergeCell ref="AE2:AG2"/>
    <mergeCell ref="AH2:AI2"/>
    <mergeCell ref="AK2:AL2"/>
    <mergeCell ref="AN2:AO2"/>
    <mergeCell ref="AE15:AF15"/>
    <mergeCell ref="AG15:AN15"/>
    <mergeCell ref="AG12:AN14"/>
    <mergeCell ref="AE12:AF14"/>
    <mergeCell ref="E10:N10"/>
    <mergeCell ref="O10:AL10"/>
    <mergeCell ref="A25:A28"/>
    <mergeCell ref="B26:K27"/>
    <mergeCell ref="E31:N31"/>
    <mergeCell ref="O31:AL31"/>
    <mergeCell ref="E30:N30"/>
    <mergeCell ref="O30:P30"/>
    <mergeCell ref="Q30:AL30"/>
    <mergeCell ref="B25:K25"/>
    <mergeCell ref="L25:AP25"/>
    <mergeCell ref="L26:AP27"/>
    <mergeCell ref="B28:K28"/>
    <mergeCell ref="L28:Q28"/>
    <mergeCell ref="C12:D16"/>
    <mergeCell ref="E12:AD12"/>
    <mergeCell ref="E13:AD13"/>
    <mergeCell ref="E14:AD14"/>
    <mergeCell ref="E15:AD15"/>
    <mergeCell ref="E16:AD16"/>
    <mergeCell ref="AE16:AF16"/>
    <mergeCell ref="AG16:AN16"/>
    <mergeCell ref="R28:AA28"/>
    <mergeCell ref="AB28:AG28"/>
    <mergeCell ref="AH28:AP28"/>
    <mergeCell ref="E19:AO20"/>
  </mergeCells>
  <phoneticPr fontId="2"/>
  <dataValidations count="5">
    <dataValidation imeMode="halfAlpha" allowBlank="1" showInputMessage="1" showErrorMessage="1" sqref="AL3:AL5 AL1 AJ1 AJ3:AJ5" xr:uid="{3C83B9EA-C323-477F-90E5-BBD7C1B0B5F9}"/>
    <dataValidation allowBlank="1" showInputMessage="1" showErrorMessage="1" promptTitle="法人名の入力" prompt="鏡に入力した情報が自動的に表示されますので、入力不要です。" sqref="L25" xr:uid="{896AEC2B-74E6-45E8-ADE8-A15C36A0537F}"/>
    <dataValidation allowBlank="1" showInputMessage="1" showErrorMessage="1" promptTitle="入力不要" prompt="個表での積算額合計がが自動的に表示されますので、入力不要です。" sqref="O10:AL11" xr:uid="{6ABE38FF-BE68-415B-A5AD-CA1AEE46B7CF}"/>
    <dataValidation imeMode="halfAlpha" allowBlank="1" showInputMessage="1" showErrorMessage="1" promptTitle="入力不要" prompt="当該欄は空白で提出してください。" sqref="AN2:AO2 AK2 AH2" xr:uid="{5D2DE818-B7C7-4775-8FA0-6F04DF290DFC}"/>
    <dataValidation allowBlank="1" showInputMessage="1" showErrorMessage="1" promptTitle="入力不要" prompt="鏡に入力した情報が自動的に表示されますので、入力不要です。" sqref="R28:AA28 O30:AL31 L26:AP27 AH28:AP28" xr:uid="{7CB6C9FB-0CFE-4372-A688-CC92068D7C4B}"/>
  </dataValidations>
  <pageMargins left="0.70866141732283472" right="0.70866141732283472" top="0.74803149606299213" bottom="0.74803149606299213" header="0.31496062992125984" footer="0.31496062992125984"/>
  <pageSetup paperSize="9" scale="83" orientation="portrait" r:id="rId1"/>
  <colBreaks count="1" manualBreakCount="1">
    <brk id="4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B3E3D-AABB-4383-9851-EE4AD871E60C}">
  <sheetPr codeName="Sheet2"/>
  <dimension ref="A1:BW105"/>
  <sheetViews>
    <sheetView showGridLines="0" view="pageBreakPreview" zoomScaleNormal="100" zoomScaleSheetLayoutView="100" workbookViewId="0">
      <selection activeCell="A2" sqref="A2:AJ5"/>
    </sheetView>
  </sheetViews>
  <sheetFormatPr defaultColWidth="8.75" defaultRowHeight="24"/>
  <cols>
    <col min="1" max="65" width="3.75" style="41" customWidth="1"/>
    <col min="66" max="16384" width="8.75" style="41"/>
  </cols>
  <sheetData>
    <row r="1" spans="1:41">
      <c r="A1" s="546" t="s">
        <v>367</v>
      </c>
      <c r="B1" s="546"/>
      <c r="C1" s="546"/>
      <c r="D1" s="546"/>
      <c r="E1" s="546"/>
      <c r="F1" s="546"/>
      <c r="G1" s="546"/>
      <c r="H1" s="546"/>
      <c r="I1" s="546"/>
      <c r="J1" s="546"/>
      <c r="K1" s="546"/>
      <c r="AO1" s="41" t="s">
        <v>430</v>
      </c>
    </row>
    <row r="2" spans="1:41" ht="22.15" customHeight="1">
      <c r="A2" s="631" t="s">
        <v>311</v>
      </c>
      <c r="B2" s="632"/>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O2" s="10" t="s">
        <v>170</v>
      </c>
    </row>
    <row r="3" spans="1:41" ht="22.15" customHeight="1">
      <c r="A3" s="632"/>
      <c r="B3" s="632"/>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632"/>
      <c r="AJ3" s="632"/>
      <c r="AO3" s="10" t="s">
        <v>171</v>
      </c>
    </row>
    <row r="4" spans="1:41" ht="22.15" customHeight="1">
      <c r="A4" s="632"/>
      <c r="B4" s="632"/>
      <c r="C4" s="632"/>
      <c r="D4" s="632"/>
      <c r="E4" s="632"/>
      <c r="F4" s="632"/>
      <c r="G4" s="632"/>
      <c r="H4" s="632"/>
      <c r="I4" s="632"/>
      <c r="J4" s="632"/>
      <c r="K4" s="632"/>
      <c r="L4" s="632"/>
      <c r="M4" s="632"/>
      <c r="N4" s="632"/>
      <c r="O4" s="632"/>
      <c r="P4" s="632"/>
      <c r="Q4" s="632"/>
      <c r="R4" s="632"/>
      <c r="S4" s="632"/>
      <c r="T4" s="632"/>
      <c r="U4" s="632"/>
      <c r="V4" s="632"/>
      <c r="W4" s="632"/>
      <c r="X4" s="632"/>
      <c r="Y4" s="632"/>
      <c r="Z4" s="632"/>
      <c r="AA4" s="632"/>
      <c r="AB4" s="632"/>
      <c r="AC4" s="632"/>
      <c r="AD4" s="632"/>
      <c r="AE4" s="632"/>
      <c r="AF4" s="632"/>
      <c r="AG4" s="632"/>
      <c r="AH4" s="632"/>
      <c r="AI4" s="632"/>
      <c r="AJ4" s="632"/>
      <c r="AO4" s="10" t="s">
        <v>172</v>
      </c>
    </row>
    <row r="5" spans="1:41" ht="22.15" customHeight="1">
      <c r="A5" s="632"/>
      <c r="B5" s="632"/>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O5" s="10" t="s">
        <v>174</v>
      </c>
    </row>
    <row r="6" spans="1:41" ht="22.15" customHeight="1">
      <c r="AO6" s="10" t="s">
        <v>173</v>
      </c>
    </row>
    <row r="7" spans="1:41" ht="22.15" customHeight="1">
      <c r="B7" s="41" t="s">
        <v>128</v>
      </c>
      <c r="AO7" s="10" t="s">
        <v>175</v>
      </c>
    </row>
    <row r="8" spans="1:41" ht="22.15" customHeight="1">
      <c r="AO8" s="10" t="s">
        <v>277</v>
      </c>
    </row>
    <row r="9" spans="1:41" ht="22.15" customHeight="1">
      <c r="A9" s="635" t="s">
        <v>371</v>
      </c>
      <c r="B9" s="636"/>
      <c r="C9" s="636"/>
      <c r="D9" s="636"/>
      <c r="E9" s="636"/>
      <c r="F9" s="636"/>
      <c r="G9" s="636"/>
      <c r="H9" s="636"/>
      <c r="I9" s="636"/>
      <c r="J9" s="636"/>
      <c r="K9" s="636"/>
      <c r="L9" s="636"/>
      <c r="M9" s="636"/>
      <c r="N9" s="636"/>
      <c r="O9" s="636"/>
      <c r="P9" s="636"/>
      <c r="Q9" s="636"/>
      <c r="R9" s="636"/>
      <c r="S9" s="636"/>
      <c r="T9" s="636"/>
      <c r="U9" s="636"/>
      <c r="V9" s="636"/>
      <c r="W9" s="636"/>
      <c r="X9" s="636"/>
      <c r="Y9" s="636"/>
      <c r="Z9" s="636"/>
      <c r="AA9" s="636"/>
      <c r="AB9" s="636"/>
      <c r="AC9" s="636"/>
      <c r="AD9" s="636"/>
      <c r="AE9" s="636"/>
      <c r="AF9" s="636"/>
      <c r="AG9" s="636"/>
      <c r="AH9" s="636"/>
      <c r="AI9" s="636"/>
      <c r="AJ9" s="636"/>
      <c r="AO9" s="10" t="s">
        <v>278</v>
      </c>
    </row>
    <row r="10" spans="1:41" ht="22.15" customHeight="1">
      <c r="A10" s="636"/>
      <c r="B10" s="636"/>
      <c r="C10" s="636"/>
      <c r="D10" s="636"/>
      <c r="E10" s="636"/>
      <c r="F10" s="636"/>
      <c r="G10" s="636"/>
      <c r="H10" s="636"/>
      <c r="I10" s="636"/>
      <c r="J10" s="636"/>
      <c r="K10" s="636"/>
      <c r="L10" s="636"/>
      <c r="M10" s="636"/>
      <c r="N10" s="636"/>
      <c r="O10" s="636"/>
      <c r="P10" s="636"/>
      <c r="Q10" s="636"/>
      <c r="R10" s="636"/>
      <c r="S10" s="636"/>
      <c r="T10" s="636"/>
      <c r="U10" s="636"/>
      <c r="V10" s="636"/>
      <c r="W10" s="636"/>
      <c r="X10" s="636"/>
      <c r="Y10" s="636"/>
      <c r="Z10" s="636"/>
      <c r="AA10" s="636"/>
      <c r="AB10" s="636"/>
      <c r="AC10" s="636"/>
      <c r="AD10" s="636"/>
      <c r="AE10" s="636"/>
      <c r="AF10" s="636"/>
      <c r="AG10" s="636"/>
      <c r="AH10" s="636"/>
      <c r="AI10" s="636"/>
      <c r="AJ10" s="636"/>
      <c r="AO10" s="10" t="s">
        <v>279</v>
      </c>
    </row>
    <row r="11" spans="1:41" ht="26.25" customHeight="1">
      <c r="AO11" s="10" t="s">
        <v>280</v>
      </c>
    </row>
    <row r="12" spans="1:41" ht="22.15" customHeight="1">
      <c r="N12" s="325" t="s">
        <v>12</v>
      </c>
      <c r="O12" s="325"/>
      <c r="P12" s="325"/>
      <c r="Q12" s="325"/>
      <c r="R12" s="325"/>
      <c r="S12" s="633" t="str">
        <f>IF(様式１及び個票!F13&lt;&gt;0,様式１及び個票!F13,"")</f>
        <v/>
      </c>
      <c r="T12" s="633"/>
      <c r="U12" s="633"/>
      <c r="V12" s="633"/>
      <c r="W12" s="633"/>
      <c r="X12" s="633"/>
      <c r="Y12" s="633"/>
      <c r="Z12" s="633"/>
      <c r="AA12" s="633"/>
      <c r="AB12" s="633"/>
      <c r="AC12" s="633"/>
      <c r="AD12" s="633"/>
      <c r="AE12" s="633"/>
      <c r="AF12" s="633"/>
      <c r="AG12" s="633"/>
      <c r="AH12" s="633"/>
      <c r="AI12" s="633"/>
      <c r="AJ12" s="633"/>
      <c r="AO12" s="10" t="s">
        <v>281</v>
      </c>
    </row>
    <row r="13" spans="1:41" ht="22.15" customHeight="1">
      <c r="N13" s="325"/>
      <c r="O13" s="325"/>
      <c r="P13" s="325"/>
      <c r="Q13" s="325"/>
      <c r="R13" s="325"/>
      <c r="S13" s="633"/>
      <c r="T13" s="633"/>
      <c r="U13" s="633"/>
      <c r="V13" s="633"/>
      <c r="W13" s="633"/>
      <c r="X13" s="633"/>
      <c r="Y13" s="633"/>
      <c r="Z13" s="633"/>
      <c r="AA13" s="633"/>
      <c r="AB13" s="633"/>
      <c r="AC13" s="633"/>
      <c r="AD13" s="633"/>
      <c r="AE13" s="633"/>
      <c r="AF13" s="633"/>
      <c r="AG13" s="633"/>
      <c r="AH13" s="633"/>
      <c r="AI13" s="633"/>
      <c r="AJ13" s="633"/>
      <c r="AO13" s="10" t="s">
        <v>282</v>
      </c>
    </row>
    <row r="14" spans="1:41" ht="22.15" customHeight="1">
      <c r="N14" s="325" t="s">
        <v>6</v>
      </c>
      <c r="O14" s="325"/>
      <c r="P14" s="325"/>
      <c r="Q14" s="325"/>
      <c r="R14" s="325"/>
      <c r="S14" s="634" t="str">
        <f>IF(様式１及び個票!L15&lt;&gt;0,様式１及び個票!L15,"")</f>
        <v/>
      </c>
      <c r="T14" s="634"/>
      <c r="U14" s="634"/>
      <c r="V14" s="634"/>
      <c r="W14" s="634"/>
      <c r="X14" s="634"/>
      <c r="Y14" s="634"/>
      <c r="Z14" s="634"/>
      <c r="AA14" s="634"/>
      <c r="AB14" s="634"/>
      <c r="AC14" s="634"/>
      <c r="AD14" s="634"/>
      <c r="AE14" s="634"/>
      <c r="AF14" s="634"/>
      <c r="AG14" s="634"/>
      <c r="AH14" s="634"/>
      <c r="AI14" s="634"/>
      <c r="AJ14" s="634"/>
      <c r="AO14" s="10" t="s">
        <v>283</v>
      </c>
    </row>
    <row r="15" spans="1:41" ht="22.15" customHeight="1">
      <c r="N15" s="325"/>
      <c r="O15" s="325"/>
      <c r="P15" s="325"/>
      <c r="Q15" s="325"/>
      <c r="R15" s="325"/>
      <c r="S15" s="634"/>
      <c r="T15" s="634"/>
      <c r="U15" s="634"/>
      <c r="V15" s="634"/>
      <c r="W15" s="634"/>
      <c r="X15" s="634"/>
      <c r="Y15" s="634"/>
      <c r="Z15" s="634"/>
      <c r="AA15" s="634"/>
      <c r="AB15" s="634"/>
      <c r="AC15" s="634"/>
      <c r="AD15" s="634"/>
      <c r="AE15" s="634"/>
      <c r="AF15" s="634"/>
      <c r="AG15" s="634"/>
      <c r="AH15" s="634"/>
      <c r="AI15" s="634"/>
      <c r="AJ15" s="634"/>
      <c r="AO15" s="10" t="s">
        <v>284</v>
      </c>
    </row>
    <row r="16" spans="1:41" ht="22.15" customHeight="1">
      <c r="N16" s="325" t="s">
        <v>9</v>
      </c>
      <c r="O16" s="325"/>
      <c r="P16" s="325"/>
      <c r="Q16" s="325"/>
      <c r="R16" s="325"/>
      <c r="S16" s="633" t="str">
        <f>IF(様式１及び個票!F17&lt;&gt;0,様式１及び個票!F17,"")</f>
        <v/>
      </c>
      <c r="T16" s="633"/>
      <c r="U16" s="633"/>
      <c r="V16" s="633"/>
      <c r="W16" s="633"/>
      <c r="X16" s="325" t="s">
        <v>11</v>
      </c>
      <c r="Y16" s="325"/>
      <c r="Z16" s="325"/>
      <c r="AA16" s="325"/>
      <c r="AB16" s="325"/>
      <c r="AC16" s="633" t="str">
        <f>IF(様式１及び個票!W17&lt;&gt;0,様式１及び個票!W17,"")</f>
        <v/>
      </c>
      <c r="AD16" s="633"/>
      <c r="AE16" s="633"/>
      <c r="AF16" s="633"/>
      <c r="AG16" s="633"/>
      <c r="AH16" s="633"/>
      <c r="AI16" s="633"/>
      <c r="AJ16" s="633"/>
    </row>
    <row r="17" spans="1:75" ht="22.15" customHeight="1">
      <c r="N17" s="325"/>
      <c r="O17" s="325"/>
      <c r="P17" s="325"/>
      <c r="Q17" s="325"/>
      <c r="R17" s="325"/>
      <c r="S17" s="633"/>
      <c r="T17" s="633"/>
      <c r="U17" s="633"/>
      <c r="V17" s="633"/>
      <c r="W17" s="633"/>
      <c r="X17" s="325"/>
      <c r="Y17" s="325"/>
      <c r="Z17" s="325"/>
      <c r="AA17" s="325"/>
      <c r="AB17" s="325"/>
      <c r="AC17" s="633"/>
      <c r="AD17" s="633"/>
      <c r="AE17" s="633"/>
      <c r="AF17" s="633"/>
      <c r="AG17" s="633"/>
      <c r="AH17" s="633"/>
      <c r="AI17" s="633"/>
      <c r="AJ17" s="633"/>
    </row>
    <row r="18" spans="1:75" ht="22.15" customHeight="1">
      <c r="N18" s="325" t="s">
        <v>133</v>
      </c>
      <c r="O18" s="325"/>
      <c r="P18" s="325"/>
      <c r="Q18" s="325"/>
      <c r="R18" s="325"/>
      <c r="S18" s="637" t="str">
        <f>IF(COUNTIF(対象種別,様式１及び個票!G27)=1,様式１及び個票!G27,"対象外")</f>
        <v>対象外</v>
      </c>
      <c r="T18" s="638"/>
      <c r="U18" s="638"/>
      <c r="V18" s="638"/>
      <c r="W18" s="638"/>
      <c r="X18" s="638"/>
      <c r="Y18" s="638"/>
      <c r="Z18" s="638"/>
      <c r="AA18" s="638"/>
      <c r="AB18" s="638"/>
      <c r="AC18" s="638"/>
      <c r="AD18" s="638"/>
      <c r="AE18" s="638"/>
      <c r="AF18" s="638"/>
      <c r="AG18" s="638"/>
      <c r="AH18" s="638"/>
      <c r="AI18" s="638"/>
      <c r="AJ18" s="639"/>
    </row>
    <row r="19" spans="1:75" ht="22.15" customHeight="1">
      <c r="N19" s="325"/>
      <c r="O19" s="325"/>
      <c r="P19" s="325"/>
      <c r="Q19" s="325"/>
      <c r="R19" s="325"/>
      <c r="S19" s="640"/>
      <c r="T19" s="641"/>
      <c r="U19" s="641"/>
      <c r="V19" s="641"/>
      <c r="W19" s="641"/>
      <c r="X19" s="641"/>
      <c r="Y19" s="641"/>
      <c r="Z19" s="641"/>
      <c r="AA19" s="641"/>
      <c r="AB19" s="641"/>
      <c r="AC19" s="641"/>
      <c r="AD19" s="641"/>
      <c r="AE19" s="641"/>
      <c r="AF19" s="641"/>
      <c r="AG19" s="641"/>
      <c r="AH19" s="641"/>
      <c r="AI19" s="641"/>
      <c r="AJ19" s="642"/>
    </row>
    <row r="20" spans="1:75" ht="22.15" customHeight="1"/>
    <row r="21" spans="1:75" ht="22.15" customHeight="1">
      <c r="A21" s="41" t="s">
        <v>129</v>
      </c>
    </row>
    <row r="22" spans="1:75" ht="22.15" customHeight="1">
      <c r="A22" s="432" t="s">
        <v>130</v>
      </c>
      <c r="B22" s="310"/>
      <c r="C22" s="310"/>
      <c r="D22" s="597"/>
      <c r="E22" s="269"/>
      <c r="F22" s="559"/>
      <c r="G22" s="559"/>
      <c r="H22" s="559"/>
      <c r="I22" s="559"/>
      <c r="J22" s="559"/>
      <c r="K22" s="559"/>
      <c r="L22" s="564"/>
      <c r="M22" s="432" t="s">
        <v>131</v>
      </c>
      <c r="N22" s="310"/>
      <c r="O22" s="310"/>
      <c r="P22" s="597"/>
      <c r="Q22" s="269"/>
      <c r="R22" s="559"/>
      <c r="S22" s="559"/>
      <c r="T22" s="559"/>
      <c r="U22" s="559"/>
      <c r="V22" s="559"/>
      <c r="W22" s="559"/>
      <c r="X22" s="564"/>
      <c r="Y22" s="427" t="s">
        <v>132</v>
      </c>
      <c r="Z22" s="310"/>
      <c r="AA22" s="310"/>
      <c r="AB22" s="597"/>
      <c r="AC22" s="269"/>
      <c r="AD22" s="559"/>
      <c r="AE22" s="559"/>
      <c r="AF22" s="559"/>
      <c r="AG22" s="559"/>
      <c r="AH22" s="559"/>
      <c r="AI22" s="559"/>
      <c r="AJ22" s="564"/>
    </row>
    <row r="23" spans="1:75" ht="22.15" customHeight="1">
      <c r="A23" s="598"/>
      <c r="B23" s="599"/>
      <c r="C23" s="599"/>
      <c r="D23" s="600"/>
      <c r="E23" s="601"/>
      <c r="F23" s="602"/>
      <c r="G23" s="602"/>
      <c r="H23" s="602"/>
      <c r="I23" s="602"/>
      <c r="J23" s="602"/>
      <c r="K23" s="602"/>
      <c r="L23" s="603"/>
      <c r="M23" s="598"/>
      <c r="N23" s="599"/>
      <c r="O23" s="599"/>
      <c r="P23" s="600"/>
      <c r="Q23" s="601"/>
      <c r="R23" s="602"/>
      <c r="S23" s="602"/>
      <c r="T23" s="602"/>
      <c r="U23" s="602"/>
      <c r="V23" s="602"/>
      <c r="W23" s="602"/>
      <c r="X23" s="603"/>
      <c r="Y23" s="598"/>
      <c r="Z23" s="599"/>
      <c r="AA23" s="599"/>
      <c r="AB23" s="600"/>
      <c r="AC23" s="601"/>
      <c r="AD23" s="602"/>
      <c r="AE23" s="602"/>
      <c r="AF23" s="602"/>
      <c r="AG23" s="602"/>
      <c r="AH23" s="602"/>
      <c r="AI23" s="602"/>
      <c r="AJ23" s="603"/>
    </row>
    <row r="24" spans="1:75" ht="22.15" customHeight="1"/>
    <row r="25" spans="1:75" ht="22.15" customHeight="1">
      <c r="A25" s="41" t="s">
        <v>496</v>
      </c>
    </row>
    <row r="26" spans="1:75" ht="22.15" customHeight="1">
      <c r="A26" s="432" t="s">
        <v>497</v>
      </c>
      <c r="B26" s="310"/>
      <c r="C26" s="310"/>
      <c r="D26" s="597"/>
      <c r="E26" s="269"/>
      <c r="F26" s="559"/>
      <c r="G26" s="559"/>
      <c r="H26" s="559"/>
      <c r="I26" s="559"/>
      <c r="J26" s="559"/>
      <c r="K26" s="559"/>
      <c r="L26" s="564"/>
      <c r="M26" s="432" t="s">
        <v>139</v>
      </c>
      <c r="N26" s="310"/>
      <c r="O26" s="310"/>
      <c r="P26" s="597"/>
      <c r="Q26" s="269"/>
      <c r="R26" s="559"/>
      <c r="S26" s="559"/>
      <c r="T26" s="559"/>
      <c r="U26" s="559"/>
      <c r="V26" s="559"/>
      <c r="W26" s="559"/>
      <c r="X26" s="564"/>
      <c r="Y26" s="427" t="s">
        <v>132</v>
      </c>
      <c r="Z26" s="310"/>
      <c r="AA26" s="310"/>
      <c r="AB26" s="597"/>
      <c r="AC26" s="269"/>
      <c r="AD26" s="559"/>
      <c r="AE26" s="559"/>
      <c r="AF26" s="559"/>
      <c r="AG26" s="559"/>
      <c r="AH26" s="559"/>
      <c r="AI26" s="559"/>
      <c r="AJ26" s="564"/>
    </row>
    <row r="27" spans="1:75" ht="22.15" customHeight="1">
      <c r="A27" s="598"/>
      <c r="B27" s="599"/>
      <c r="C27" s="599"/>
      <c r="D27" s="600"/>
      <c r="E27" s="601"/>
      <c r="F27" s="602"/>
      <c r="G27" s="602"/>
      <c r="H27" s="602"/>
      <c r="I27" s="602"/>
      <c r="J27" s="602"/>
      <c r="K27" s="602"/>
      <c r="L27" s="603"/>
      <c r="M27" s="598"/>
      <c r="N27" s="599"/>
      <c r="O27" s="599"/>
      <c r="P27" s="600"/>
      <c r="Q27" s="601"/>
      <c r="R27" s="602"/>
      <c r="S27" s="602"/>
      <c r="T27" s="602"/>
      <c r="U27" s="602"/>
      <c r="V27" s="602"/>
      <c r="W27" s="602"/>
      <c r="X27" s="603"/>
      <c r="Y27" s="598"/>
      <c r="Z27" s="599"/>
      <c r="AA27" s="599"/>
      <c r="AB27" s="600"/>
      <c r="AC27" s="601"/>
      <c r="AD27" s="602"/>
      <c r="AE27" s="602"/>
      <c r="AF27" s="602"/>
      <c r="AG27" s="602"/>
      <c r="AH27" s="602"/>
      <c r="AI27" s="602"/>
      <c r="AJ27" s="603"/>
    </row>
    <row r="28" spans="1:75" ht="22.15" customHeight="1">
      <c r="A28" s="432" t="s">
        <v>498</v>
      </c>
      <c r="B28" s="310"/>
      <c r="C28" s="310"/>
      <c r="D28" s="597"/>
      <c r="E28" s="269"/>
      <c r="F28" s="559"/>
      <c r="G28" s="559"/>
      <c r="H28" s="559"/>
      <c r="I28" s="559"/>
      <c r="J28" s="559"/>
      <c r="K28" s="559"/>
      <c r="L28" s="564"/>
      <c r="M28" s="432" t="s">
        <v>139</v>
      </c>
      <c r="N28" s="310"/>
      <c r="O28" s="310"/>
      <c r="P28" s="597"/>
      <c r="Q28" s="269"/>
      <c r="R28" s="559"/>
      <c r="S28" s="559"/>
      <c r="T28" s="559"/>
      <c r="U28" s="559"/>
      <c r="V28" s="559"/>
      <c r="W28" s="559"/>
      <c r="X28" s="564"/>
      <c r="Y28" s="427" t="s">
        <v>132</v>
      </c>
      <c r="Z28" s="310"/>
      <c r="AA28" s="310"/>
      <c r="AB28" s="597"/>
      <c r="AC28" s="269"/>
      <c r="AD28" s="559"/>
      <c r="AE28" s="559"/>
      <c r="AF28" s="559"/>
      <c r="AG28" s="559"/>
      <c r="AH28" s="559"/>
      <c r="AI28" s="559"/>
      <c r="AJ28" s="564"/>
    </row>
    <row r="29" spans="1:75" ht="22.15" customHeight="1">
      <c r="A29" s="598"/>
      <c r="B29" s="599"/>
      <c r="C29" s="599"/>
      <c r="D29" s="600"/>
      <c r="E29" s="601"/>
      <c r="F29" s="602"/>
      <c r="G29" s="602"/>
      <c r="H29" s="602"/>
      <c r="I29" s="602"/>
      <c r="J29" s="602"/>
      <c r="K29" s="602"/>
      <c r="L29" s="603"/>
      <c r="M29" s="598"/>
      <c r="N29" s="599"/>
      <c r="O29" s="599"/>
      <c r="P29" s="600"/>
      <c r="Q29" s="601"/>
      <c r="R29" s="602"/>
      <c r="S29" s="602"/>
      <c r="T29" s="602"/>
      <c r="U29" s="602"/>
      <c r="V29" s="602"/>
      <c r="W29" s="602"/>
      <c r="X29" s="603"/>
      <c r="Y29" s="598"/>
      <c r="Z29" s="599"/>
      <c r="AA29" s="599"/>
      <c r="AB29" s="600"/>
      <c r="AC29" s="601"/>
      <c r="AD29" s="602"/>
      <c r="AE29" s="602"/>
      <c r="AF29" s="602"/>
      <c r="AG29" s="602"/>
      <c r="AH29" s="602"/>
      <c r="AI29" s="602"/>
      <c r="AJ29" s="603"/>
    </row>
    <row r="30" spans="1:75" ht="22.15" customHeight="1">
      <c r="A30" s="432" t="s">
        <v>499</v>
      </c>
      <c r="B30" s="310"/>
      <c r="C30" s="310"/>
      <c r="D30" s="597"/>
      <c r="E30" s="269"/>
      <c r="F30" s="559"/>
      <c r="G30" s="559"/>
      <c r="H30" s="559"/>
      <c r="I30" s="559"/>
      <c r="J30" s="559"/>
      <c r="K30" s="559"/>
      <c r="L30" s="564"/>
      <c r="M30" s="432" t="s">
        <v>139</v>
      </c>
      <c r="N30" s="310"/>
      <c r="O30" s="310"/>
      <c r="P30" s="597"/>
      <c r="Q30" s="269"/>
      <c r="R30" s="559"/>
      <c r="S30" s="559"/>
      <c r="T30" s="559"/>
      <c r="U30" s="559"/>
      <c r="V30" s="559"/>
      <c r="W30" s="559"/>
      <c r="X30" s="564"/>
      <c r="Y30" s="427" t="s">
        <v>132</v>
      </c>
      <c r="Z30" s="310"/>
      <c r="AA30" s="310"/>
      <c r="AB30" s="597"/>
      <c r="AC30" s="269"/>
      <c r="AD30" s="559"/>
      <c r="AE30" s="559"/>
      <c r="AF30" s="559"/>
      <c r="AG30" s="559"/>
      <c r="AH30" s="559"/>
      <c r="AI30" s="559"/>
      <c r="AJ30" s="564"/>
    </row>
    <row r="31" spans="1:75" ht="22.15" customHeight="1">
      <c r="A31" s="598"/>
      <c r="B31" s="599"/>
      <c r="C31" s="599"/>
      <c r="D31" s="600"/>
      <c r="E31" s="601"/>
      <c r="F31" s="602"/>
      <c r="G31" s="602"/>
      <c r="H31" s="602"/>
      <c r="I31" s="602"/>
      <c r="J31" s="602"/>
      <c r="K31" s="602"/>
      <c r="L31" s="603"/>
      <c r="M31" s="598"/>
      <c r="N31" s="599"/>
      <c r="O31" s="599"/>
      <c r="P31" s="600"/>
      <c r="Q31" s="601"/>
      <c r="R31" s="602"/>
      <c r="S31" s="602"/>
      <c r="T31" s="602"/>
      <c r="U31" s="602"/>
      <c r="V31" s="602"/>
      <c r="W31" s="602"/>
      <c r="X31" s="603"/>
      <c r="Y31" s="598"/>
      <c r="Z31" s="599"/>
      <c r="AA31" s="599"/>
      <c r="AB31" s="600"/>
      <c r="AC31" s="601"/>
      <c r="AD31" s="602"/>
      <c r="AE31" s="602"/>
      <c r="AF31" s="602"/>
      <c r="AG31" s="602"/>
      <c r="AH31" s="602"/>
      <c r="AI31" s="602"/>
      <c r="AJ31" s="603"/>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row>
    <row r="32" spans="1:75" ht="22.15"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row>
    <row r="33" spans="1:75" ht="22.15" customHeight="1">
      <c r="A33" s="41" t="s">
        <v>374</v>
      </c>
      <c r="AN33" s="44"/>
      <c r="AO33" s="588"/>
      <c r="AP33" s="589"/>
      <c r="AQ33" s="589"/>
      <c r="AR33" s="589"/>
      <c r="AS33" s="589"/>
      <c r="AT33" s="589"/>
      <c r="AU33" s="589"/>
      <c r="AV33" s="589"/>
      <c r="AW33" s="589"/>
      <c r="AX33" s="589"/>
      <c r="AY33" s="589"/>
      <c r="AZ33" s="590"/>
      <c r="BA33" s="590"/>
      <c r="BB33" s="590"/>
      <c r="BC33" s="590"/>
      <c r="BD33" s="590"/>
      <c r="BE33" s="590"/>
      <c r="BF33" s="590"/>
      <c r="BG33" s="590"/>
      <c r="BH33" s="590"/>
      <c r="BI33" s="590"/>
      <c r="BJ33" s="590"/>
      <c r="BK33" s="590"/>
      <c r="BL33" s="590"/>
      <c r="BM33" s="590"/>
      <c r="BN33" s="590"/>
      <c r="BO33" s="590"/>
      <c r="BP33" s="590"/>
      <c r="BQ33" s="590"/>
      <c r="BR33" s="590"/>
      <c r="BS33" s="590"/>
      <c r="BT33" s="590"/>
      <c r="BU33" s="590"/>
      <c r="BV33" s="590"/>
      <c r="BW33" s="590"/>
    </row>
    <row r="34" spans="1:75" ht="22.15" customHeight="1">
      <c r="B34" s="43"/>
      <c r="C34" s="595" t="s">
        <v>375</v>
      </c>
      <c r="D34" s="596"/>
      <c r="E34" s="596"/>
      <c r="F34" s="596"/>
      <c r="G34" s="596"/>
      <c r="H34" s="596"/>
      <c r="I34" s="596"/>
      <c r="J34" s="596"/>
      <c r="K34" s="596"/>
      <c r="L34" s="596"/>
      <c r="M34" s="596"/>
      <c r="N34" s="596"/>
      <c r="O34" s="596"/>
      <c r="P34" s="596"/>
      <c r="Q34" s="596"/>
      <c r="R34" s="596"/>
      <c r="S34" s="596"/>
      <c r="T34" s="596"/>
      <c r="U34" s="596"/>
      <c r="V34" s="596"/>
      <c r="W34" s="596"/>
      <c r="X34" s="596"/>
      <c r="Y34" s="596"/>
      <c r="Z34" s="596"/>
      <c r="AA34" s="596"/>
      <c r="AB34" s="596"/>
      <c r="AC34" s="596"/>
      <c r="AD34" s="596"/>
      <c r="AE34" s="596"/>
      <c r="AF34" s="596"/>
      <c r="AG34" s="596"/>
      <c r="AH34" s="596"/>
      <c r="AI34" s="596"/>
      <c r="AJ34" s="596"/>
      <c r="AN34" s="44"/>
      <c r="AO34" s="589"/>
      <c r="AP34" s="589"/>
      <c r="AQ34" s="589"/>
      <c r="AR34" s="589"/>
      <c r="AS34" s="589"/>
      <c r="AT34" s="589"/>
      <c r="AU34" s="589"/>
      <c r="AV34" s="589"/>
      <c r="AW34" s="589"/>
      <c r="AX34" s="589"/>
      <c r="AY34" s="589"/>
      <c r="AZ34" s="590"/>
      <c r="BA34" s="590"/>
      <c r="BB34" s="590"/>
      <c r="BC34" s="590"/>
      <c r="BD34" s="590"/>
      <c r="BE34" s="590"/>
      <c r="BF34" s="590"/>
      <c r="BG34" s="590"/>
      <c r="BH34" s="590"/>
      <c r="BI34" s="590"/>
      <c r="BJ34" s="590"/>
      <c r="BK34" s="590"/>
      <c r="BL34" s="590"/>
      <c r="BM34" s="590"/>
      <c r="BN34" s="590"/>
      <c r="BO34" s="590"/>
      <c r="BP34" s="590"/>
      <c r="BQ34" s="590"/>
      <c r="BR34" s="590"/>
      <c r="BS34" s="590"/>
      <c r="BT34" s="590"/>
      <c r="BU34" s="590"/>
      <c r="BV34" s="590"/>
      <c r="BW34" s="590"/>
    </row>
    <row r="35" spans="1:75" ht="22.15" customHeight="1">
      <c r="C35" s="594" t="s">
        <v>555</v>
      </c>
      <c r="D35" s="594"/>
      <c r="E35" s="594"/>
      <c r="F35" s="594"/>
      <c r="G35" s="594"/>
      <c r="H35" s="594"/>
      <c r="I35" s="594"/>
      <c r="J35" s="594"/>
      <c r="K35" s="594"/>
      <c r="L35" s="594"/>
      <c r="M35" s="594"/>
      <c r="N35" s="594"/>
      <c r="O35" s="594"/>
      <c r="P35" s="594"/>
      <c r="Q35" s="594"/>
      <c r="R35" s="594"/>
      <c r="S35" s="594"/>
      <c r="T35" s="594"/>
      <c r="U35" s="594"/>
      <c r="V35" s="594"/>
      <c r="W35" s="594"/>
      <c r="X35" s="594"/>
      <c r="Y35" s="594"/>
      <c r="Z35" s="594"/>
      <c r="AA35" s="594"/>
      <c r="AB35" s="594"/>
      <c r="AC35" s="594"/>
      <c r="AD35" s="594"/>
      <c r="AE35" s="594"/>
      <c r="AF35" s="594"/>
      <c r="AG35" s="594"/>
      <c r="AH35" s="594"/>
      <c r="AI35" s="594"/>
      <c r="AJ35" s="594"/>
      <c r="AN35" s="44"/>
      <c r="AO35" s="588"/>
      <c r="AP35" s="589"/>
      <c r="AQ35" s="589"/>
      <c r="AR35" s="589"/>
      <c r="AS35" s="589"/>
      <c r="AT35" s="589"/>
      <c r="AU35" s="589"/>
      <c r="AV35" s="589"/>
      <c r="AW35" s="589"/>
      <c r="AX35" s="589"/>
      <c r="AY35" s="589"/>
      <c r="AZ35" s="590"/>
      <c r="BA35" s="590"/>
      <c r="BB35" s="590"/>
      <c r="BC35" s="590"/>
      <c r="BD35" s="590"/>
      <c r="BE35" s="590"/>
      <c r="BF35" s="590"/>
      <c r="BG35" s="590"/>
      <c r="BH35" s="590"/>
      <c r="BI35" s="590"/>
      <c r="BJ35" s="590"/>
      <c r="BK35" s="590"/>
      <c r="BL35" s="590"/>
      <c r="BM35" s="590"/>
      <c r="BN35" s="590"/>
      <c r="BO35" s="590"/>
      <c r="BP35" s="590"/>
      <c r="BQ35" s="590"/>
      <c r="BR35" s="590"/>
      <c r="BS35" s="590"/>
      <c r="BT35" s="590"/>
      <c r="BU35" s="590"/>
      <c r="BV35" s="590"/>
      <c r="BW35" s="590"/>
    </row>
    <row r="36" spans="1:75" ht="23.25" customHeight="1">
      <c r="C36" s="595" t="s">
        <v>376</v>
      </c>
      <c r="D36" s="595"/>
      <c r="E36" s="595"/>
      <c r="F36" s="595"/>
      <c r="G36" s="595"/>
      <c r="H36" s="595"/>
      <c r="I36" s="595"/>
      <c r="J36" s="595"/>
      <c r="K36" s="595"/>
      <c r="L36" s="595"/>
      <c r="M36" s="595"/>
      <c r="N36" s="595"/>
      <c r="O36" s="595"/>
      <c r="P36" s="595"/>
      <c r="Q36" s="595"/>
      <c r="R36" s="595"/>
      <c r="S36" s="595"/>
      <c r="T36" s="595"/>
      <c r="U36" s="595"/>
      <c r="V36" s="595"/>
      <c r="W36" s="595"/>
      <c r="X36" s="595"/>
      <c r="Y36" s="595"/>
      <c r="Z36" s="595"/>
      <c r="AA36" s="595"/>
      <c r="AB36" s="595"/>
      <c r="AC36" s="595"/>
      <c r="AD36" s="595"/>
      <c r="AE36" s="595"/>
      <c r="AF36" s="595"/>
      <c r="AG36" s="595"/>
      <c r="AH36" s="595"/>
      <c r="AI36" s="595"/>
      <c r="AJ36" s="595"/>
      <c r="AN36" s="44"/>
      <c r="AO36" s="589"/>
      <c r="AP36" s="589"/>
      <c r="AQ36" s="589"/>
      <c r="AR36" s="589"/>
      <c r="AS36" s="589"/>
      <c r="AT36" s="589"/>
      <c r="AU36" s="589"/>
      <c r="AV36" s="589"/>
      <c r="AW36" s="589"/>
      <c r="AX36" s="589"/>
      <c r="AY36" s="589"/>
      <c r="AZ36" s="590"/>
      <c r="BA36" s="590"/>
      <c r="BB36" s="590"/>
      <c r="BC36" s="590"/>
      <c r="BD36" s="590"/>
      <c r="BE36" s="590"/>
      <c r="BF36" s="590"/>
      <c r="BG36" s="590"/>
      <c r="BH36" s="590"/>
      <c r="BI36" s="590"/>
      <c r="BJ36" s="590"/>
      <c r="BK36" s="590"/>
      <c r="BL36" s="590"/>
      <c r="BM36" s="590"/>
      <c r="BN36" s="590"/>
      <c r="BO36" s="590"/>
      <c r="BP36" s="590"/>
      <c r="BQ36" s="590"/>
      <c r="BR36" s="590"/>
      <c r="BS36" s="590"/>
      <c r="BT36" s="590"/>
      <c r="BU36" s="590"/>
      <c r="BV36" s="590"/>
      <c r="BW36" s="590"/>
    </row>
    <row r="37" spans="1:75" ht="23.25" customHeight="1">
      <c r="C37" s="595"/>
      <c r="D37" s="595"/>
      <c r="E37" s="595"/>
      <c r="F37" s="595"/>
      <c r="G37" s="595"/>
      <c r="H37" s="595"/>
      <c r="I37" s="595"/>
      <c r="J37" s="595"/>
      <c r="K37" s="595"/>
      <c r="L37" s="595"/>
      <c r="M37" s="595"/>
      <c r="N37" s="595"/>
      <c r="O37" s="595"/>
      <c r="P37" s="595"/>
      <c r="Q37" s="595"/>
      <c r="R37" s="595"/>
      <c r="S37" s="595"/>
      <c r="T37" s="595"/>
      <c r="U37" s="595"/>
      <c r="V37" s="595"/>
      <c r="W37" s="595"/>
      <c r="X37" s="595"/>
      <c r="Y37" s="595"/>
      <c r="Z37" s="595"/>
      <c r="AA37" s="595"/>
      <c r="AB37" s="595"/>
      <c r="AC37" s="595"/>
      <c r="AD37" s="595"/>
      <c r="AE37" s="595"/>
      <c r="AF37" s="595"/>
      <c r="AG37" s="595"/>
      <c r="AH37" s="595"/>
      <c r="AI37" s="595"/>
      <c r="AJ37" s="595"/>
      <c r="AN37" s="44"/>
      <c r="AO37" s="588"/>
      <c r="AP37" s="589"/>
      <c r="AQ37" s="589"/>
      <c r="AR37" s="589"/>
      <c r="AS37" s="589"/>
      <c r="AT37" s="589"/>
      <c r="AU37" s="589"/>
      <c r="AV37" s="589"/>
      <c r="AW37" s="589"/>
      <c r="AX37" s="589"/>
      <c r="AY37" s="589"/>
      <c r="AZ37" s="590"/>
      <c r="BA37" s="590"/>
      <c r="BB37" s="590"/>
      <c r="BC37" s="590"/>
      <c r="BD37" s="590"/>
      <c r="BE37" s="590"/>
      <c r="BF37" s="590"/>
      <c r="BG37" s="590"/>
      <c r="BH37" s="590"/>
      <c r="BI37" s="590"/>
      <c r="BJ37" s="590"/>
      <c r="BK37" s="590"/>
      <c r="BL37" s="590"/>
      <c r="BM37" s="590"/>
      <c r="BN37" s="590"/>
      <c r="BO37" s="590"/>
      <c r="BP37" s="590"/>
      <c r="BQ37" s="590"/>
      <c r="BR37" s="590"/>
      <c r="BS37" s="590"/>
      <c r="BT37" s="590"/>
      <c r="BU37" s="590"/>
      <c r="BV37" s="590"/>
      <c r="BW37" s="590"/>
    </row>
    <row r="38" spans="1:75" ht="23.25" customHeight="1">
      <c r="C38" s="595"/>
      <c r="D38" s="595"/>
      <c r="E38" s="595"/>
      <c r="F38" s="595"/>
      <c r="G38" s="595"/>
      <c r="H38" s="595"/>
      <c r="I38" s="595"/>
      <c r="J38" s="595"/>
      <c r="K38" s="595"/>
      <c r="L38" s="595"/>
      <c r="M38" s="595"/>
      <c r="N38" s="595"/>
      <c r="O38" s="595"/>
      <c r="P38" s="595"/>
      <c r="Q38" s="595"/>
      <c r="R38" s="595"/>
      <c r="S38" s="595"/>
      <c r="T38" s="595"/>
      <c r="U38" s="595"/>
      <c r="V38" s="595"/>
      <c r="W38" s="595"/>
      <c r="X38" s="595"/>
      <c r="Y38" s="595"/>
      <c r="Z38" s="595"/>
      <c r="AA38" s="595"/>
      <c r="AB38" s="595"/>
      <c r="AC38" s="595"/>
      <c r="AD38" s="595"/>
      <c r="AE38" s="595"/>
      <c r="AF38" s="595"/>
      <c r="AG38" s="595"/>
      <c r="AH38" s="595"/>
      <c r="AI38" s="595"/>
      <c r="AJ38" s="595"/>
      <c r="AN38" s="44"/>
      <c r="AO38" s="589"/>
      <c r="AP38" s="589"/>
      <c r="AQ38" s="589"/>
      <c r="AR38" s="589"/>
      <c r="AS38" s="589"/>
      <c r="AT38" s="589"/>
      <c r="AU38" s="589"/>
      <c r="AV38" s="589"/>
      <c r="AW38" s="589"/>
      <c r="AX38" s="589"/>
      <c r="AY38" s="589"/>
      <c r="AZ38" s="590"/>
      <c r="BA38" s="590"/>
      <c r="BB38" s="590"/>
      <c r="BC38" s="590"/>
      <c r="BD38" s="590"/>
      <c r="BE38" s="590"/>
      <c r="BF38" s="590"/>
      <c r="BG38" s="590"/>
      <c r="BH38" s="590"/>
      <c r="BI38" s="590"/>
      <c r="BJ38" s="590"/>
      <c r="BK38" s="590"/>
      <c r="BL38" s="590"/>
      <c r="BM38" s="590"/>
      <c r="BN38" s="590"/>
      <c r="BO38" s="590"/>
      <c r="BP38" s="590"/>
      <c r="BQ38" s="590"/>
      <c r="BR38" s="590"/>
      <c r="BS38" s="590"/>
      <c r="BT38" s="590"/>
      <c r="BU38" s="590"/>
      <c r="BV38" s="590"/>
      <c r="BW38" s="590"/>
    </row>
    <row r="39" spans="1:75" ht="23.25" customHeight="1">
      <c r="C39" s="595"/>
      <c r="D39" s="595"/>
      <c r="E39" s="595"/>
      <c r="F39" s="595"/>
      <c r="G39" s="595"/>
      <c r="H39" s="595"/>
      <c r="I39" s="595"/>
      <c r="J39" s="595"/>
      <c r="K39" s="595"/>
      <c r="L39" s="595"/>
      <c r="M39" s="595"/>
      <c r="N39" s="595"/>
      <c r="O39" s="595"/>
      <c r="P39" s="595"/>
      <c r="Q39" s="595"/>
      <c r="R39" s="595"/>
      <c r="S39" s="595"/>
      <c r="T39" s="595"/>
      <c r="U39" s="595"/>
      <c r="V39" s="595"/>
      <c r="W39" s="595"/>
      <c r="X39" s="595"/>
      <c r="Y39" s="595"/>
      <c r="Z39" s="595"/>
      <c r="AA39" s="595"/>
      <c r="AB39" s="595"/>
      <c r="AC39" s="595"/>
      <c r="AD39" s="595"/>
      <c r="AE39" s="595"/>
      <c r="AF39" s="595"/>
      <c r="AG39" s="595"/>
      <c r="AH39" s="595"/>
      <c r="AI39" s="595"/>
      <c r="AJ39" s="595"/>
    </row>
    <row r="40" spans="1:75" ht="23.25" customHeight="1">
      <c r="C40" s="595"/>
      <c r="D40" s="595"/>
      <c r="E40" s="595"/>
      <c r="F40" s="595"/>
      <c r="G40" s="595"/>
      <c r="H40" s="595"/>
      <c r="I40" s="595"/>
      <c r="J40" s="595"/>
      <c r="K40" s="595"/>
      <c r="L40" s="595"/>
      <c r="M40" s="595"/>
      <c r="N40" s="595"/>
      <c r="O40" s="595"/>
      <c r="P40" s="595"/>
      <c r="Q40" s="595"/>
      <c r="R40" s="595"/>
      <c r="S40" s="595"/>
      <c r="T40" s="595"/>
      <c r="U40" s="595"/>
      <c r="V40" s="595"/>
      <c r="W40" s="595"/>
      <c r="X40" s="595"/>
      <c r="Y40" s="595"/>
      <c r="Z40" s="595"/>
      <c r="AA40" s="595"/>
      <c r="AB40" s="595"/>
      <c r="AC40" s="595"/>
      <c r="AD40" s="595"/>
      <c r="AE40" s="595"/>
      <c r="AF40" s="595"/>
      <c r="AG40" s="595"/>
      <c r="AH40" s="595"/>
      <c r="AI40" s="595"/>
      <c r="AJ40" s="595"/>
    </row>
    <row r="41" spans="1:75" ht="22.15" customHeight="1">
      <c r="A41" s="621" t="s">
        <v>332</v>
      </c>
      <c r="B41" s="622"/>
      <c r="C41" s="622"/>
      <c r="D41" s="622"/>
      <c r="E41" s="622"/>
      <c r="F41" s="622"/>
      <c r="G41" s="622"/>
      <c r="H41" s="622"/>
      <c r="I41" s="622"/>
      <c r="J41" s="622"/>
      <c r="K41" s="622"/>
      <c r="L41" s="622"/>
      <c r="M41" s="622"/>
      <c r="N41" s="622"/>
      <c r="O41" s="622"/>
      <c r="P41" s="622"/>
      <c r="Q41" s="622"/>
      <c r="R41" s="622"/>
      <c r="S41" s="622"/>
      <c r="T41" s="622"/>
      <c r="U41" s="622"/>
      <c r="V41" s="622"/>
      <c r="W41" s="622"/>
      <c r="X41" s="622"/>
      <c r="Y41" s="622"/>
      <c r="Z41" s="622"/>
      <c r="AA41" s="622"/>
      <c r="AB41" s="622"/>
      <c r="AC41" s="622"/>
      <c r="AD41" s="622"/>
      <c r="AE41" s="622"/>
      <c r="AF41" s="622"/>
      <c r="AG41" s="622"/>
      <c r="AH41" s="622"/>
      <c r="AI41" s="622"/>
      <c r="AJ41" s="622"/>
    </row>
    <row r="42" spans="1:75" ht="22.15" customHeight="1">
      <c r="A42" s="604" t="s">
        <v>145</v>
      </c>
      <c r="B42" s="605"/>
      <c r="C42" s="623" t="s">
        <v>140</v>
      </c>
      <c r="D42" s="624"/>
      <c r="E42" s="624"/>
      <c r="F42" s="591" t="s">
        <v>144</v>
      </c>
      <c r="G42" s="592"/>
      <c r="H42" s="592"/>
      <c r="I42" s="592"/>
      <c r="J42" s="592"/>
      <c r="K42" s="592"/>
      <c r="L42" s="592"/>
      <c r="M42" s="592"/>
      <c r="N42" s="592"/>
      <c r="O42" s="592"/>
      <c r="P42" s="592"/>
      <c r="Q42" s="592"/>
      <c r="R42" s="592"/>
      <c r="S42" s="592"/>
      <c r="T42" s="592"/>
      <c r="U42" s="592"/>
      <c r="V42" s="592"/>
      <c r="W42" s="592"/>
      <c r="X42" s="592"/>
      <c r="Y42" s="592"/>
      <c r="Z42" s="592"/>
      <c r="AA42" s="592"/>
      <c r="AB42" s="592"/>
      <c r="AC42" s="592"/>
      <c r="AD42" s="592"/>
      <c r="AE42" s="592"/>
      <c r="AF42" s="592"/>
      <c r="AG42" s="592"/>
      <c r="AH42" s="592"/>
      <c r="AI42" s="592"/>
      <c r="AJ42" s="593"/>
    </row>
    <row r="43" spans="1:75" ht="22.15" customHeight="1">
      <c r="A43" s="585" t="s">
        <v>427</v>
      </c>
      <c r="B43" s="586"/>
      <c r="C43" s="625"/>
      <c r="D43" s="575"/>
      <c r="E43" s="575"/>
      <c r="F43" s="576"/>
      <c r="G43" s="577"/>
      <c r="H43" s="577"/>
      <c r="I43" s="577"/>
      <c r="J43" s="577"/>
      <c r="K43" s="577"/>
      <c r="L43" s="577"/>
      <c r="M43" s="577"/>
      <c r="N43" s="577"/>
      <c r="O43" s="577"/>
      <c r="P43" s="577"/>
      <c r="Q43" s="577"/>
      <c r="R43" s="577"/>
      <c r="S43" s="577"/>
      <c r="T43" s="577"/>
      <c r="U43" s="577"/>
      <c r="V43" s="577"/>
      <c r="W43" s="577"/>
      <c r="X43" s="577"/>
      <c r="Y43" s="577"/>
      <c r="Z43" s="577"/>
      <c r="AA43" s="577"/>
      <c r="AB43" s="577"/>
      <c r="AC43" s="577"/>
      <c r="AD43" s="577"/>
      <c r="AE43" s="577"/>
      <c r="AF43" s="577"/>
      <c r="AG43" s="577"/>
      <c r="AH43" s="577"/>
      <c r="AI43" s="577"/>
      <c r="AJ43" s="578"/>
    </row>
    <row r="44" spans="1:75" ht="25.15" customHeight="1">
      <c r="A44" s="587"/>
      <c r="B44" s="586"/>
      <c r="C44" s="575"/>
      <c r="D44" s="575"/>
      <c r="E44" s="575"/>
      <c r="F44" s="579"/>
      <c r="G44" s="580"/>
      <c r="H44" s="580"/>
      <c r="I44" s="580"/>
      <c r="J44" s="580"/>
      <c r="K44" s="580"/>
      <c r="L44" s="580"/>
      <c r="M44" s="580"/>
      <c r="N44" s="580"/>
      <c r="O44" s="580"/>
      <c r="P44" s="580"/>
      <c r="Q44" s="580"/>
      <c r="R44" s="580"/>
      <c r="S44" s="580"/>
      <c r="T44" s="580"/>
      <c r="U44" s="580"/>
      <c r="V44" s="580"/>
      <c r="W44" s="580"/>
      <c r="X44" s="580"/>
      <c r="Y44" s="580"/>
      <c r="Z44" s="580"/>
      <c r="AA44" s="580"/>
      <c r="AB44" s="580"/>
      <c r="AC44" s="580"/>
      <c r="AD44" s="580"/>
      <c r="AE44" s="580"/>
      <c r="AF44" s="580"/>
      <c r="AG44" s="580"/>
      <c r="AH44" s="580"/>
      <c r="AI44" s="580"/>
      <c r="AJ44" s="581"/>
    </row>
    <row r="45" spans="1:75" ht="24.75" customHeight="1">
      <c r="A45" s="585" t="s">
        <v>428</v>
      </c>
      <c r="B45" s="586"/>
      <c r="C45" s="574"/>
      <c r="D45" s="575"/>
      <c r="E45" s="575"/>
      <c r="F45" s="576"/>
      <c r="G45" s="577"/>
      <c r="H45" s="577"/>
      <c r="I45" s="577"/>
      <c r="J45" s="577"/>
      <c r="K45" s="577"/>
      <c r="L45" s="577"/>
      <c r="M45" s="577"/>
      <c r="N45" s="577"/>
      <c r="O45" s="577"/>
      <c r="P45" s="577"/>
      <c r="Q45" s="577"/>
      <c r="R45" s="577"/>
      <c r="S45" s="577"/>
      <c r="T45" s="577"/>
      <c r="U45" s="577"/>
      <c r="V45" s="577"/>
      <c r="W45" s="577"/>
      <c r="X45" s="577"/>
      <c r="Y45" s="577"/>
      <c r="Z45" s="577"/>
      <c r="AA45" s="577"/>
      <c r="AB45" s="577"/>
      <c r="AC45" s="577"/>
      <c r="AD45" s="577"/>
      <c r="AE45" s="577"/>
      <c r="AF45" s="577"/>
      <c r="AG45" s="577"/>
      <c r="AH45" s="577"/>
      <c r="AI45" s="577"/>
      <c r="AJ45" s="578"/>
    </row>
    <row r="46" spans="1:75" ht="25.15" customHeight="1">
      <c r="A46" s="587"/>
      <c r="B46" s="586"/>
      <c r="C46" s="575"/>
      <c r="D46" s="575"/>
      <c r="E46" s="575"/>
      <c r="F46" s="579"/>
      <c r="G46" s="580"/>
      <c r="H46" s="580"/>
      <c r="I46" s="580"/>
      <c r="J46" s="580"/>
      <c r="K46" s="580"/>
      <c r="L46" s="580"/>
      <c r="M46" s="580"/>
      <c r="N46" s="580"/>
      <c r="O46" s="580"/>
      <c r="P46" s="580"/>
      <c r="Q46" s="580"/>
      <c r="R46" s="580"/>
      <c r="S46" s="580"/>
      <c r="T46" s="580"/>
      <c r="U46" s="580"/>
      <c r="V46" s="580"/>
      <c r="W46" s="580"/>
      <c r="X46" s="580"/>
      <c r="Y46" s="580"/>
      <c r="Z46" s="580"/>
      <c r="AA46" s="580"/>
      <c r="AB46" s="580"/>
      <c r="AC46" s="580"/>
      <c r="AD46" s="580"/>
      <c r="AE46" s="580"/>
      <c r="AF46" s="580"/>
      <c r="AG46" s="580"/>
      <c r="AH46" s="580"/>
      <c r="AI46" s="580"/>
      <c r="AJ46" s="581"/>
      <c r="AK46" s="41" t="str">
        <f>IF(COUNTA(A45:AJ46)=3,"〇","")</f>
        <v/>
      </c>
      <c r="AM46" s="41" t="str">
        <f>IF(AK46="〇",A45,"")</f>
        <v/>
      </c>
    </row>
    <row r="47" spans="1:75" ht="25.15" customHeight="1">
      <c r="A47" s="585" t="s">
        <v>423</v>
      </c>
      <c r="B47" s="586"/>
      <c r="C47" s="574"/>
      <c r="D47" s="575"/>
      <c r="E47" s="575"/>
      <c r="F47" s="576"/>
      <c r="G47" s="577"/>
      <c r="H47" s="577"/>
      <c r="I47" s="577"/>
      <c r="J47" s="577"/>
      <c r="K47" s="577"/>
      <c r="L47" s="577"/>
      <c r="M47" s="577"/>
      <c r="N47" s="577"/>
      <c r="O47" s="577"/>
      <c r="P47" s="577"/>
      <c r="Q47" s="577"/>
      <c r="R47" s="577"/>
      <c r="S47" s="577"/>
      <c r="T47" s="577"/>
      <c r="U47" s="577"/>
      <c r="V47" s="577"/>
      <c r="W47" s="577"/>
      <c r="X47" s="577"/>
      <c r="Y47" s="577"/>
      <c r="Z47" s="577"/>
      <c r="AA47" s="577"/>
      <c r="AB47" s="577"/>
      <c r="AC47" s="577"/>
      <c r="AD47" s="577"/>
      <c r="AE47" s="577"/>
      <c r="AF47" s="577"/>
      <c r="AG47" s="577"/>
      <c r="AH47" s="577"/>
      <c r="AI47" s="577"/>
      <c r="AJ47" s="578"/>
      <c r="AM47" s="41" t="str">
        <f>IF(AK48="〇",A47,"")</f>
        <v/>
      </c>
    </row>
    <row r="48" spans="1:75" ht="25.15" customHeight="1">
      <c r="A48" s="587"/>
      <c r="B48" s="586"/>
      <c r="C48" s="575"/>
      <c r="D48" s="575"/>
      <c r="E48" s="575"/>
      <c r="F48" s="579"/>
      <c r="G48" s="580"/>
      <c r="H48" s="580"/>
      <c r="I48" s="580"/>
      <c r="J48" s="580"/>
      <c r="K48" s="580"/>
      <c r="L48" s="580"/>
      <c r="M48" s="580"/>
      <c r="N48" s="580"/>
      <c r="O48" s="580"/>
      <c r="P48" s="580"/>
      <c r="Q48" s="580"/>
      <c r="R48" s="580"/>
      <c r="S48" s="580"/>
      <c r="T48" s="580"/>
      <c r="U48" s="580"/>
      <c r="V48" s="580"/>
      <c r="W48" s="580"/>
      <c r="X48" s="580"/>
      <c r="Y48" s="580"/>
      <c r="Z48" s="580"/>
      <c r="AA48" s="580"/>
      <c r="AB48" s="580"/>
      <c r="AC48" s="580"/>
      <c r="AD48" s="580"/>
      <c r="AE48" s="580"/>
      <c r="AF48" s="580"/>
      <c r="AG48" s="580"/>
      <c r="AH48" s="580"/>
      <c r="AI48" s="580"/>
      <c r="AJ48" s="581"/>
      <c r="AK48" s="41" t="str">
        <f>IF(COUNTA(A47:AJ48)=3,"〇","")</f>
        <v/>
      </c>
      <c r="AM48" s="41" t="str">
        <f>IF(AK50="〇",A49,"")</f>
        <v/>
      </c>
    </row>
    <row r="49" spans="1:49" ht="25.15" customHeight="1">
      <c r="A49" s="585" t="s">
        <v>422</v>
      </c>
      <c r="B49" s="586"/>
      <c r="C49" s="574"/>
      <c r="D49" s="575"/>
      <c r="E49" s="575"/>
      <c r="F49" s="576"/>
      <c r="G49" s="577"/>
      <c r="H49" s="577"/>
      <c r="I49" s="577"/>
      <c r="J49" s="577"/>
      <c r="K49" s="577"/>
      <c r="L49" s="577"/>
      <c r="M49" s="577"/>
      <c r="N49" s="577"/>
      <c r="O49" s="577"/>
      <c r="P49" s="577"/>
      <c r="Q49" s="577"/>
      <c r="R49" s="577"/>
      <c r="S49" s="577"/>
      <c r="T49" s="577"/>
      <c r="U49" s="577"/>
      <c r="V49" s="577"/>
      <c r="W49" s="577"/>
      <c r="X49" s="577"/>
      <c r="Y49" s="577"/>
      <c r="Z49" s="577"/>
      <c r="AA49" s="577"/>
      <c r="AB49" s="577"/>
      <c r="AC49" s="577"/>
      <c r="AD49" s="577"/>
      <c r="AE49" s="577"/>
      <c r="AF49" s="577"/>
      <c r="AG49" s="577"/>
      <c r="AH49" s="577"/>
      <c r="AI49" s="577"/>
      <c r="AJ49" s="578"/>
      <c r="AM49" s="41" t="str">
        <f>IF(AK52="〇",A51,"")</f>
        <v/>
      </c>
    </row>
    <row r="50" spans="1:49" ht="25.15" customHeight="1">
      <c r="A50" s="587"/>
      <c r="B50" s="586"/>
      <c r="C50" s="575"/>
      <c r="D50" s="575"/>
      <c r="E50" s="575"/>
      <c r="F50" s="579"/>
      <c r="G50" s="580"/>
      <c r="H50" s="580"/>
      <c r="I50" s="580"/>
      <c r="J50" s="580"/>
      <c r="K50" s="580"/>
      <c r="L50" s="580"/>
      <c r="M50" s="580"/>
      <c r="N50" s="580"/>
      <c r="O50" s="580"/>
      <c r="P50" s="580"/>
      <c r="Q50" s="580"/>
      <c r="R50" s="580"/>
      <c r="S50" s="580"/>
      <c r="T50" s="580"/>
      <c r="U50" s="580"/>
      <c r="V50" s="580"/>
      <c r="W50" s="580"/>
      <c r="X50" s="580"/>
      <c r="Y50" s="580"/>
      <c r="Z50" s="580"/>
      <c r="AA50" s="580"/>
      <c r="AB50" s="580"/>
      <c r="AC50" s="580"/>
      <c r="AD50" s="580"/>
      <c r="AE50" s="580"/>
      <c r="AF50" s="580"/>
      <c r="AG50" s="580"/>
      <c r="AH50" s="580"/>
      <c r="AI50" s="580"/>
      <c r="AJ50" s="581"/>
      <c r="AK50" s="41" t="str">
        <f>IF(COUNTA(A49:AJ50)=3,"〇","")</f>
        <v/>
      </c>
    </row>
    <row r="51" spans="1:49" ht="25.15" customHeight="1">
      <c r="A51" s="585" t="s">
        <v>429</v>
      </c>
      <c r="B51" s="586"/>
      <c r="C51" s="574"/>
      <c r="D51" s="575"/>
      <c r="E51" s="575"/>
      <c r="F51" s="576"/>
      <c r="G51" s="577"/>
      <c r="H51" s="577"/>
      <c r="I51" s="577"/>
      <c r="J51" s="577"/>
      <c r="K51" s="577"/>
      <c r="L51" s="577"/>
      <c r="M51" s="577"/>
      <c r="N51" s="577"/>
      <c r="O51" s="577"/>
      <c r="P51" s="577"/>
      <c r="Q51" s="577"/>
      <c r="R51" s="577"/>
      <c r="S51" s="577"/>
      <c r="T51" s="577"/>
      <c r="U51" s="577"/>
      <c r="V51" s="577"/>
      <c r="W51" s="577"/>
      <c r="X51" s="577"/>
      <c r="Y51" s="577"/>
      <c r="Z51" s="577"/>
      <c r="AA51" s="577"/>
      <c r="AB51" s="577"/>
      <c r="AC51" s="577"/>
      <c r="AD51" s="577"/>
      <c r="AE51" s="577"/>
      <c r="AF51" s="577"/>
      <c r="AG51" s="577"/>
      <c r="AH51" s="577"/>
      <c r="AI51" s="577"/>
      <c r="AJ51" s="578"/>
    </row>
    <row r="52" spans="1:49" ht="25.15" customHeight="1">
      <c r="A52" s="587"/>
      <c r="B52" s="586"/>
      <c r="C52" s="575"/>
      <c r="D52" s="575"/>
      <c r="E52" s="575"/>
      <c r="F52" s="579"/>
      <c r="G52" s="580"/>
      <c r="H52" s="580"/>
      <c r="I52" s="580"/>
      <c r="J52" s="580"/>
      <c r="K52" s="580"/>
      <c r="L52" s="580"/>
      <c r="M52" s="580"/>
      <c r="N52" s="580"/>
      <c r="O52" s="580"/>
      <c r="P52" s="580"/>
      <c r="Q52" s="580"/>
      <c r="R52" s="580"/>
      <c r="S52" s="580"/>
      <c r="T52" s="580"/>
      <c r="U52" s="580"/>
      <c r="V52" s="580"/>
      <c r="W52" s="580"/>
      <c r="X52" s="580"/>
      <c r="Y52" s="580"/>
      <c r="Z52" s="580"/>
      <c r="AA52" s="580"/>
      <c r="AB52" s="580"/>
      <c r="AC52" s="580"/>
      <c r="AD52" s="580"/>
      <c r="AE52" s="580"/>
      <c r="AF52" s="580"/>
      <c r="AG52" s="580"/>
      <c r="AH52" s="580"/>
      <c r="AI52" s="580"/>
      <c r="AJ52" s="581"/>
      <c r="AK52" s="41" t="str">
        <f>IF(COUNTA(A51:AJ52)=3,"〇","")</f>
        <v/>
      </c>
    </row>
    <row r="53" spans="1:49" ht="25.15" customHeight="1">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row>
    <row r="54" spans="1:49" ht="22.15" customHeight="1">
      <c r="A54" s="41" t="s">
        <v>146</v>
      </c>
      <c r="AW54" s="41" t="s">
        <v>135</v>
      </c>
    </row>
    <row r="55" spans="1:49" ht="22.15" customHeight="1">
      <c r="A55" s="582" t="s">
        <v>144</v>
      </c>
      <c r="B55" s="583"/>
      <c r="C55" s="584"/>
      <c r="D55" s="582" t="s">
        <v>134</v>
      </c>
      <c r="E55" s="583"/>
      <c r="F55" s="584"/>
      <c r="G55" s="582" t="s">
        <v>137</v>
      </c>
      <c r="H55" s="583"/>
      <c r="I55" s="583"/>
      <c r="J55" s="583"/>
      <c r="K55" s="584"/>
      <c r="L55" s="604" t="s">
        <v>141</v>
      </c>
      <c r="M55" s="606"/>
      <c r="N55" s="606"/>
      <c r="O55" s="606"/>
      <c r="P55" s="606"/>
      <c r="Q55" s="606"/>
      <c r="R55" s="606"/>
      <c r="S55" s="607"/>
      <c r="T55" s="607"/>
      <c r="U55" s="607"/>
      <c r="V55" s="607"/>
      <c r="W55" s="607"/>
      <c r="X55" s="607"/>
      <c r="Y55" s="607"/>
      <c r="Z55" s="607"/>
      <c r="AA55" s="607"/>
      <c r="AB55" s="608"/>
      <c r="AC55" s="626" t="s">
        <v>142</v>
      </c>
      <c r="AD55" s="627"/>
      <c r="AE55" s="627"/>
      <c r="AF55" s="627"/>
      <c r="AG55" s="626" t="s">
        <v>143</v>
      </c>
      <c r="AH55" s="627"/>
      <c r="AI55" s="627"/>
      <c r="AJ55" s="627"/>
      <c r="AW55" s="41" t="s">
        <v>136</v>
      </c>
    </row>
    <row r="56" spans="1:49" ht="22.15" customHeight="1">
      <c r="A56" s="609" t="s">
        <v>138</v>
      </c>
      <c r="B56" s="610"/>
      <c r="C56" s="611"/>
      <c r="D56" s="609" t="s">
        <v>135</v>
      </c>
      <c r="E56" s="610"/>
      <c r="F56" s="611"/>
      <c r="G56" s="609" t="s">
        <v>501</v>
      </c>
      <c r="H56" s="610"/>
      <c r="I56" s="610"/>
      <c r="J56" s="610"/>
      <c r="K56" s="611"/>
      <c r="L56" s="618" t="s">
        <v>500</v>
      </c>
      <c r="M56" s="619"/>
      <c r="N56" s="619"/>
      <c r="O56" s="619"/>
      <c r="P56" s="619"/>
      <c r="Q56" s="619"/>
      <c r="R56" s="619"/>
      <c r="S56" s="619"/>
      <c r="T56" s="619"/>
      <c r="U56" s="619"/>
      <c r="V56" s="619"/>
      <c r="W56" s="619"/>
      <c r="X56" s="619"/>
      <c r="Y56" s="619"/>
      <c r="Z56" s="619"/>
      <c r="AA56" s="619"/>
      <c r="AB56" s="620"/>
      <c r="AC56" s="628">
        <v>21000</v>
      </c>
      <c r="AD56" s="629"/>
      <c r="AE56" s="629"/>
      <c r="AF56" s="630"/>
      <c r="AG56" s="571">
        <f>IF(AC56&lt;20000,AC56,20000)</f>
        <v>20000</v>
      </c>
      <c r="AH56" s="572"/>
      <c r="AI56" s="572"/>
      <c r="AJ56" s="573"/>
    </row>
    <row r="57" spans="1:49" ht="22.15" customHeight="1">
      <c r="A57" s="612"/>
      <c r="B57" s="613"/>
      <c r="C57" s="614"/>
      <c r="D57" s="615"/>
      <c r="E57" s="616"/>
      <c r="F57" s="617"/>
      <c r="G57" s="615"/>
      <c r="H57" s="616"/>
      <c r="I57" s="616"/>
      <c r="J57" s="616"/>
      <c r="K57" s="617"/>
      <c r="L57" s="615"/>
      <c r="M57" s="616"/>
      <c r="N57" s="616"/>
      <c r="O57" s="616"/>
      <c r="P57" s="616"/>
      <c r="Q57" s="616"/>
      <c r="R57" s="616"/>
      <c r="S57" s="616"/>
      <c r="T57" s="616"/>
      <c r="U57" s="616"/>
      <c r="V57" s="616"/>
      <c r="W57" s="616"/>
      <c r="X57" s="616"/>
      <c r="Y57" s="616"/>
      <c r="Z57" s="616"/>
      <c r="AA57" s="616"/>
      <c r="AB57" s="617"/>
      <c r="AC57" s="615"/>
      <c r="AD57" s="616"/>
      <c r="AE57" s="616"/>
      <c r="AF57" s="617"/>
      <c r="AG57" s="550"/>
      <c r="AH57" s="551"/>
      <c r="AI57" s="551"/>
      <c r="AJ57" s="552"/>
    </row>
    <row r="58" spans="1:49" ht="22.15" customHeight="1">
      <c r="A58" s="269"/>
      <c r="B58" s="559"/>
      <c r="C58" s="560"/>
      <c r="D58" s="269"/>
      <c r="E58" s="559"/>
      <c r="F58" s="564"/>
      <c r="G58" s="269"/>
      <c r="H58" s="559"/>
      <c r="I58" s="559"/>
      <c r="J58" s="559"/>
      <c r="K58" s="564"/>
      <c r="L58" s="565"/>
      <c r="M58" s="300"/>
      <c r="N58" s="300"/>
      <c r="O58" s="300"/>
      <c r="P58" s="300"/>
      <c r="Q58" s="300"/>
      <c r="R58" s="300"/>
      <c r="S58" s="566"/>
      <c r="T58" s="566"/>
      <c r="U58" s="566"/>
      <c r="V58" s="566"/>
      <c r="W58" s="566"/>
      <c r="X58" s="566"/>
      <c r="Y58" s="566"/>
      <c r="Z58" s="566"/>
      <c r="AA58" s="566"/>
      <c r="AB58" s="567"/>
      <c r="AC58" s="568"/>
      <c r="AD58" s="569"/>
      <c r="AE58" s="569"/>
      <c r="AF58" s="570"/>
      <c r="AG58" s="571">
        <f t="shared" ref="AG58" si="0">IF(AC58&lt;20000,AC58,20000)</f>
        <v>0</v>
      </c>
      <c r="AH58" s="572"/>
      <c r="AI58" s="572"/>
      <c r="AJ58" s="573"/>
    </row>
    <row r="59" spans="1:49" ht="22.15" customHeight="1">
      <c r="A59" s="561"/>
      <c r="B59" s="562"/>
      <c r="C59" s="563"/>
      <c r="D59" s="356"/>
      <c r="E59" s="357"/>
      <c r="F59" s="358"/>
      <c r="G59" s="356"/>
      <c r="H59" s="357"/>
      <c r="I59" s="357"/>
      <c r="J59" s="357"/>
      <c r="K59" s="358"/>
      <c r="L59" s="356"/>
      <c r="M59" s="357"/>
      <c r="N59" s="357"/>
      <c r="O59" s="357"/>
      <c r="P59" s="357"/>
      <c r="Q59" s="357"/>
      <c r="R59" s="357"/>
      <c r="S59" s="357"/>
      <c r="T59" s="357"/>
      <c r="U59" s="357"/>
      <c r="V59" s="357"/>
      <c r="W59" s="357"/>
      <c r="X59" s="357"/>
      <c r="Y59" s="357"/>
      <c r="Z59" s="357"/>
      <c r="AA59" s="357"/>
      <c r="AB59" s="358"/>
      <c r="AC59" s="356"/>
      <c r="AD59" s="357"/>
      <c r="AE59" s="357"/>
      <c r="AF59" s="358"/>
      <c r="AG59" s="550"/>
      <c r="AH59" s="551"/>
      <c r="AI59" s="551"/>
      <c r="AJ59" s="552"/>
    </row>
    <row r="60" spans="1:49" ht="22.15" customHeight="1">
      <c r="A60" s="269"/>
      <c r="B60" s="559"/>
      <c r="C60" s="560"/>
      <c r="D60" s="269"/>
      <c r="E60" s="559"/>
      <c r="F60" s="564"/>
      <c r="G60" s="269"/>
      <c r="H60" s="559"/>
      <c r="I60" s="559"/>
      <c r="J60" s="559"/>
      <c r="K60" s="564"/>
      <c r="L60" s="565"/>
      <c r="M60" s="300"/>
      <c r="N60" s="300"/>
      <c r="O60" s="300"/>
      <c r="P60" s="300"/>
      <c r="Q60" s="300"/>
      <c r="R60" s="300"/>
      <c r="S60" s="566"/>
      <c r="T60" s="566"/>
      <c r="U60" s="566"/>
      <c r="V60" s="566"/>
      <c r="W60" s="566"/>
      <c r="X60" s="566"/>
      <c r="Y60" s="566"/>
      <c r="Z60" s="566"/>
      <c r="AA60" s="566"/>
      <c r="AB60" s="567"/>
      <c r="AC60" s="568"/>
      <c r="AD60" s="569"/>
      <c r="AE60" s="569"/>
      <c r="AF60" s="570"/>
      <c r="AG60" s="571">
        <f t="shared" ref="AG60" si="1">IF(AC60&lt;20000,AC60,20000)</f>
        <v>0</v>
      </c>
      <c r="AH60" s="572"/>
      <c r="AI60" s="572"/>
      <c r="AJ60" s="573"/>
    </row>
    <row r="61" spans="1:49" ht="22.15" customHeight="1">
      <c r="A61" s="561"/>
      <c r="B61" s="562"/>
      <c r="C61" s="563"/>
      <c r="D61" s="356"/>
      <c r="E61" s="357"/>
      <c r="F61" s="358"/>
      <c r="G61" s="356"/>
      <c r="H61" s="357"/>
      <c r="I61" s="357"/>
      <c r="J61" s="357"/>
      <c r="K61" s="358"/>
      <c r="L61" s="356"/>
      <c r="M61" s="357"/>
      <c r="N61" s="357"/>
      <c r="O61" s="357"/>
      <c r="P61" s="357"/>
      <c r="Q61" s="357"/>
      <c r="R61" s="357"/>
      <c r="S61" s="357"/>
      <c r="T61" s="357"/>
      <c r="U61" s="357"/>
      <c r="V61" s="357"/>
      <c r="W61" s="357"/>
      <c r="X61" s="357"/>
      <c r="Y61" s="357"/>
      <c r="Z61" s="357"/>
      <c r="AA61" s="357"/>
      <c r="AB61" s="358"/>
      <c r="AC61" s="356"/>
      <c r="AD61" s="357"/>
      <c r="AE61" s="357"/>
      <c r="AF61" s="358"/>
      <c r="AG61" s="550"/>
      <c r="AH61" s="551"/>
      <c r="AI61" s="551"/>
      <c r="AJ61" s="552"/>
    </row>
    <row r="62" spans="1:49" ht="22.15" customHeight="1">
      <c r="A62" s="269"/>
      <c r="B62" s="559"/>
      <c r="C62" s="560"/>
      <c r="D62" s="269"/>
      <c r="E62" s="559"/>
      <c r="F62" s="564"/>
      <c r="G62" s="269"/>
      <c r="H62" s="559"/>
      <c r="I62" s="559"/>
      <c r="J62" s="559"/>
      <c r="K62" s="564"/>
      <c r="L62" s="565"/>
      <c r="M62" s="300"/>
      <c r="N62" s="300"/>
      <c r="O62" s="300"/>
      <c r="P62" s="300"/>
      <c r="Q62" s="300"/>
      <c r="R62" s="300"/>
      <c r="S62" s="566"/>
      <c r="T62" s="566"/>
      <c r="U62" s="566"/>
      <c r="V62" s="566"/>
      <c r="W62" s="566"/>
      <c r="X62" s="566"/>
      <c r="Y62" s="566"/>
      <c r="Z62" s="566"/>
      <c r="AA62" s="566"/>
      <c r="AB62" s="567"/>
      <c r="AC62" s="568"/>
      <c r="AD62" s="569"/>
      <c r="AE62" s="569"/>
      <c r="AF62" s="570"/>
      <c r="AG62" s="571">
        <f t="shared" ref="AG62" si="2">IF(AC62&lt;20000,AC62,20000)</f>
        <v>0</v>
      </c>
      <c r="AH62" s="572"/>
      <c r="AI62" s="572"/>
      <c r="AJ62" s="573"/>
    </row>
    <row r="63" spans="1:49" ht="22.15" customHeight="1">
      <c r="A63" s="561"/>
      <c r="B63" s="562"/>
      <c r="C63" s="563"/>
      <c r="D63" s="356"/>
      <c r="E63" s="357"/>
      <c r="F63" s="358"/>
      <c r="G63" s="356"/>
      <c r="H63" s="357"/>
      <c r="I63" s="357"/>
      <c r="J63" s="357"/>
      <c r="K63" s="358"/>
      <c r="L63" s="356"/>
      <c r="M63" s="357"/>
      <c r="N63" s="357"/>
      <c r="O63" s="357"/>
      <c r="P63" s="357"/>
      <c r="Q63" s="357"/>
      <c r="R63" s="357"/>
      <c r="S63" s="357"/>
      <c r="T63" s="357"/>
      <c r="U63" s="357"/>
      <c r="V63" s="357"/>
      <c r="W63" s="357"/>
      <c r="X63" s="357"/>
      <c r="Y63" s="357"/>
      <c r="Z63" s="357"/>
      <c r="AA63" s="357"/>
      <c r="AB63" s="358"/>
      <c r="AC63" s="356"/>
      <c r="AD63" s="357"/>
      <c r="AE63" s="357"/>
      <c r="AF63" s="358"/>
      <c r="AG63" s="550"/>
      <c r="AH63" s="551"/>
      <c r="AI63" s="551"/>
      <c r="AJ63" s="552"/>
    </row>
    <row r="64" spans="1:49" ht="22.15" customHeight="1">
      <c r="A64" s="269"/>
      <c r="B64" s="559"/>
      <c r="C64" s="560"/>
      <c r="D64" s="269"/>
      <c r="E64" s="559"/>
      <c r="F64" s="564"/>
      <c r="G64" s="269"/>
      <c r="H64" s="559"/>
      <c r="I64" s="559"/>
      <c r="J64" s="559"/>
      <c r="K64" s="564"/>
      <c r="L64" s="565"/>
      <c r="M64" s="300"/>
      <c r="N64" s="300"/>
      <c r="O64" s="300"/>
      <c r="P64" s="300"/>
      <c r="Q64" s="300"/>
      <c r="R64" s="300"/>
      <c r="S64" s="566"/>
      <c r="T64" s="566"/>
      <c r="U64" s="566"/>
      <c r="V64" s="566"/>
      <c r="W64" s="566"/>
      <c r="X64" s="566"/>
      <c r="Y64" s="566"/>
      <c r="Z64" s="566"/>
      <c r="AA64" s="566"/>
      <c r="AB64" s="567"/>
      <c r="AC64" s="568"/>
      <c r="AD64" s="569"/>
      <c r="AE64" s="569"/>
      <c r="AF64" s="570"/>
      <c r="AG64" s="571">
        <f t="shared" ref="AG64" si="3">IF(AC64&lt;20000,AC64,20000)</f>
        <v>0</v>
      </c>
      <c r="AH64" s="572"/>
      <c r="AI64" s="572"/>
      <c r="AJ64" s="573"/>
    </row>
    <row r="65" spans="1:39" ht="22.15" customHeight="1">
      <c r="A65" s="561"/>
      <c r="B65" s="562"/>
      <c r="C65" s="563"/>
      <c r="D65" s="356"/>
      <c r="E65" s="357"/>
      <c r="F65" s="358"/>
      <c r="G65" s="356"/>
      <c r="H65" s="357"/>
      <c r="I65" s="357"/>
      <c r="J65" s="357"/>
      <c r="K65" s="358"/>
      <c r="L65" s="356"/>
      <c r="M65" s="357"/>
      <c r="N65" s="357"/>
      <c r="O65" s="357"/>
      <c r="P65" s="357"/>
      <c r="Q65" s="357"/>
      <c r="R65" s="357"/>
      <c r="S65" s="357"/>
      <c r="T65" s="357"/>
      <c r="U65" s="357"/>
      <c r="V65" s="357"/>
      <c r="W65" s="357"/>
      <c r="X65" s="357"/>
      <c r="Y65" s="357"/>
      <c r="Z65" s="357"/>
      <c r="AA65" s="357"/>
      <c r="AB65" s="358"/>
      <c r="AC65" s="356"/>
      <c r="AD65" s="357"/>
      <c r="AE65" s="357"/>
      <c r="AF65" s="358"/>
      <c r="AG65" s="550"/>
      <c r="AH65" s="551"/>
      <c r="AI65" s="551"/>
      <c r="AJ65" s="552"/>
    </row>
    <row r="66" spans="1:39" ht="22.15" customHeight="1">
      <c r="A66" s="269"/>
      <c r="B66" s="559"/>
      <c r="C66" s="560"/>
      <c r="D66" s="269"/>
      <c r="E66" s="559"/>
      <c r="F66" s="564"/>
      <c r="G66" s="269"/>
      <c r="H66" s="559"/>
      <c r="I66" s="559"/>
      <c r="J66" s="559"/>
      <c r="K66" s="564"/>
      <c r="L66" s="565"/>
      <c r="M66" s="300"/>
      <c r="N66" s="300"/>
      <c r="O66" s="300"/>
      <c r="P66" s="300"/>
      <c r="Q66" s="300"/>
      <c r="R66" s="300"/>
      <c r="S66" s="566"/>
      <c r="T66" s="566"/>
      <c r="U66" s="566"/>
      <c r="V66" s="566"/>
      <c r="W66" s="566"/>
      <c r="X66" s="566"/>
      <c r="Y66" s="566"/>
      <c r="Z66" s="566"/>
      <c r="AA66" s="566"/>
      <c r="AB66" s="567"/>
      <c r="AC66" s="568"/>
      <c r="AD66" s="569"/>
      <c r="AE66" s="569"/>
      <c r="AF66" s="570"/>
      <c r="AG66" s="571">
        <f t="shared" ref="AG66" si="4">IF(AC66&lt;20000,AC66,20000)</f>
        <v>0</v>
      </c>
      <c r="AH66" s="572"/>
      <c r="AI66" s="572"/>
      <c r="AJ66" s="573"/>
    </row>
    <row r="67" spans="1:39" ht="22.15" customHeight="1">
      <c r="A67" s="561"/>
      <c r="B67" s="562"/>
      <c r="C67" s="563"/>
      <c r="D67" s="356"/>
      <c r="E67" s="357"/>
      <c r="F67" s="358"/>
      <c r="G67" s="356"/>
      <c r="H67" s="357"/>
      <c r="I67" s="357"/>
      <c r="J67" s="357"/>
      <c r="K67" s="358"/>
      <c r="L67" s="356"/>
      <c r="M67" s="357"/>
      <c r="N67" s="357"/>
      <c r="O67" s="357"/>
      <c r="P67" s="357"/>
      <c r="Q67" s="357"/>
      <c r="R67" s="357"/>
      <c r="S67" s="357"/>
      <c r="T67" s="357"/>
      <c r="U67" s="357"/>
      <c r="V67" s="357"/>
      <c r="W67" s="357"/>
      <c r="X67" s="357"/>
      <c r="Y67" s="357"/>
      <c r="Z67" s="357"/>
      <c r="AA67" s="357"/>
      <c r="AB67" s="358"/>
      <c r="AC67" s="356"/>
      <c r="AD67" s="357"/>
      <c r="AE67" s="357"/>
      <c r="AF67" s="358"/>
      <c r="AG67" s="550"/>
      <c r="AH67" s="551"/>
      <c r="AI67" s="551"/>
      <c r="AJ67" s="552"/>
    </row>
    <row r="68" spans="1:39" ht="22.15" customHeight="1">
      <c r="A68" s="269"/>
      <c r="B68" s="559"/>
      <c r="C68" s="560"/>
      <c r="D68" s="269"/>
      <c r="E68" s="559"/>
      <c r="F68" s="564"/>
      <c r="G68" s="269"/>
      <c r="H68" s="559"/>
      <c r="I68" s="559"/>
      <c r="J68" s="559"/>
      <c r="K68" s="564"/>
      <c r="L68" s="565"/>
      <c r="M68" s="300"/>
      <c r="N68" s="300"/>
      <c r="O68" s="300"/>
      <c r="P68" s="300"/>
      <c r="Q68" s="300"/>
      <c r="R68" s="300"/>
      <c r="S68" s="566"/>
      <c r="T68" s="566"/>
      <c r="U68" s="566"/>
      <c r="V68" s="566"/>
      <c r="W68" s="566"/>
      <c r="X68" s="566"/>
      <c r="Y68" s="566"/>
      <c r="Z68" s="566"/>
      <c r="AA68" s="566"/>
      <c r="AB68" s="567"/>
      <c r="AC68" s="568"/>
      <c r="AD68" s="569"/>
      <c r="AE68" s="569"/>
      <c r="AF68" s="570"/>
      <c r="AG68" s="571">
        <f t="shared" ref="AG68" si="5">IF(AC68&lt;20000,AC68,20000)</f>
        <v>0</v>
      </c>
      <c r="AH68" s="572"/>
      <c r="AI68" s="572"/>
      <c r="AJ68" s="573"/>
      <c r="AM68" s="41" t="b">
        <v>1</v>
      </c>
    </row>
    <row r="69" spans="1:39" ht="22.15" customHeight="1">
      <c r="A69" s="561"/>
      <c r="B69" s="562"/>
      <c r="C69" s="563"/>
      <c r="D69" s="356"/>
      <c r="E69" s="357"/>
      <c r="F69" s="358"/>
      <c r="G69" s="356"/>
      <c r="H69" s="357"/>
      <c r="I69" s="357"/>
      <c r="J69" s="357"/>
      <c r="K69" s="358"/>
      <c r="L69" s="356"/>
      <c r="M69" s="357"/>
      <c r="N69" s="357"/>
      <c r="O69" s="357"/>
      <c r="P69" s="357"/>
      <c r="Q69" s="357"/>
      <c r="R69" s="357"/>
      <c r="S69" s="357"/>
      <c r="T69" s="357"/>
      <c r="U69" s="357"/>
      <c r="V69" s="357"/>
      <c r="W69" s="357"/>
      <c r="X69" s="357"/>
      <c r="Y69" s="357"/>
      <c r="Z69" s="357"/>
      <c r="AA69" s="357"/>
      <c r="AB69" s="358"/>
      <c r="AC69" s="356"/>
      <c r="AD69" s="357"/>
      <c r="AE69" s="357"/>
      <c r="AF69" s="358"/>
      <c r="AG69" s="550"/>
      <c r="AH69" s="551"/>
      <c r="AI69" s="551"/>
      <c r="AJ69" s="552"/>
    </row>
    <row r="70" spans="1:39" ht="22.15" customHeight="1">
      <c r="A70" s="269"/>
      <c r="B70" s="559"/>
      <c r="C70" s="560"/>
      <c r="D70" s="269"/>
      <c r="E70" s="559"/>
      <c r="F70" s="564"/>
      <c r="G70" s="269"/>
      <c r="H70" s="559"/>
      <c r="I70" s="559"/>
      <c r="J70" s="559"/>
      <c r="K70" s="564"/>
      <c r="L70" s="565"/>
      <c r="M70" s="300"/>
      <c r="N70" s="300"/>
      <c r="O70" s="300"/>
      <c r="P70" s="300"/>
      <c r="Q70" s="300"/>
      <c r="R70" s="300"/>
      <c r="S70" s="566"/>
      <c r="T70" s="566"/>
      <c r="U70" s="566"/>
      <c r="V70" s="566"/>
      <c r="W70" s="566"/>
      <c r="X70" s="566"/>
      <c r="Y70" s="566"/>
      <c r="Z70" s="566"/>
      <c r="AA70" s="566"/>
      <c r="AB70" s="567"/>
      <c r="AC70" s="568"/>
      <c r="AD70" s="569"/>
      <c r="AE70" s="569"/>
      <c r="AF70" s="570"/>
      <c r="AG70" s="571">
        <f t="shared" ref="AG70" si="6">IF(AC70&lt;20000,AC70,20000)</f>
        <v>0</v>
      </c>
      <c r="AH70" s="572"/>
      <c r="AI70" s="572"/>
      <c r="AJ70" s="573"/>
    </row>
    <row r="71" spans="1:39" ht="22.15" customHeight="1">
      <c r="A71" s="561"/>
      <c r="B71" s="562"/>
      <c r="C71" s="563"/>
      <c r="D71" s="356"/>
      <c r="E71" s="357"/>
      <c r="F71" s="358"/>
      <c r="G71" s="356"/>
      <c r="H71" s="357"/>
      <c r="I71" s="357"/>
      <c r="J71" s="357"/>
      <c r="K71" s="358"/>
      <c r="L71" s="356"/>
      <c r="M71" s="357"/>
      <c r="N71" s="357"/>
      <c r="O71" s="357"/>
      <c r="P71" s="357"/>
      <c r="Q71" s="357"/>
      <c r="R71" s="357"/>
      <c r="S71" s="357"/>
      <c r="T71" s="357"/>
      <c r="U71" s="357"/>
      <c r="V71" s="357"/>
      <c r="W71" s="357"/>
      <c r="X71" s="357"/>
      <c r="Y71" s="357"/>
      <c r="Z71" s="357"/>
      <c r="AA71" s="357"/>
      <c r="AB71" s="358"/>
      <c r="AC71" s="356"/>
      <c r="AD71" s="357"/>
      <c r="AE71" s="357"/>
      <c r="AF71" s="358"/>
      <c r="AG71" s="550"/>
      <c r="AH71" s="551"/>
      <c r="AI71" s="551"/>
      <c r="AJ71" s="552"/>
    </row>
    <row r="72" spans="1:39" ht="22.15" customHeight="1">
      <c r="A72" s="269"/>
      <c r="B72" s="559"/>
      <c r="C72" s="560"/>
      <c r="D72" s="269"/>
      <c r="E72" s="559"/>
      <c r="F72" s="564"/>
      <c r="G72" s="269"/>
      <c r="H72" s="559"/>
      <c r="I72" s="559"/>
      <c r="J72" s="559"/>
      <c r="K72" s="564"/>
      <c r="L72" s="565"/>
      <c r="M72" s="300"/>
      <c r="N72" s="300"/>
      <c r="O72" s="300"/>
      <c r="P72" s="300"/>
      <c r="Q72" s="300"/>
      <c r="R72" s="300"/>
      <c r="S72" s="566"/>
      <c r="T72" s="566"/>
      <c r="U72" s="566"/>
      <c r="V72" s="566"/>
      <c r="W72" s="566"/>
      <c r="X72" s="566"/>
      <c r="Y72" s="566"/>
      <c r="Z72" s="566"/>
      <c r="AA72" s="566"/>
      <c r="AB72" s="567"/>
      <c r="AC72" s="568"/>
      <c r="AD72" s="569"/>
      <c r="AE72" s="569"/>
      <c r="AF72" s="570"/>
      <c r="AG72" s="571">
        <f t="shared" ref="AG72" si="7">IF(AC72&lt;20000,AC72,20000)</f>
        <v>0</v>
      </c>
      <c r="AH72" s="572"/>
      <c r="AI72" s="572"/>
      <c r="AJ72" s="573"/>
    </row>
    <row r="73" spans="1:39" ht="22.15" customHeight="1">
      <c r="A73" s="561"/>
      <c r="B73" s="562"/>
      <c r="C73" s="563"/>
      <c r="D73" s="356"/>
      <c r="E73" s="357"/>
      <c r="F73" s="358"/>
      <c r="G73" s="356"/>
      <c r="H73" s="357"/>
      <c r="I73" s="357"/>
      <c r="J73" s="357"/>
      <c r="K73" s="358"/>
      <c r="L73" s="356"/>
      <c r="M73" s="357"/>
      <c r="N73" s="357"/>
      <c r="O73" s="357"/>
      <c r="P73" s="357"/>
      <c r="Q73" s="357"/>
      <c r="R73" s="357"/>
      <c r="S73" s="357"/>
      <c r="T73" s="357"/>
      <c r="U73" s="357"/>
      <c r="V73" s="357"/>
      <c r="W73" s="357"/>
      <c r="X73" s="357"/>
      <c r="Y73" s="357"/>
      <c r="Z73" s="357"/>
      <c r="AA73" s="357"/>
      <c r="AB73" s="358"/>
      <c r="AC73" s="356"/>
      <c r="AD73" s="357"/>
      <c r="AE73" s="357"/>
      <c r="AF73" s="358"/>
      <c r="AG73" s="550"/>
      <c r="AH73" s="551"/>
      <c r="AI73" s="551"/>
      <c r="AJ73" s="552"/>
    </row>
    <row r="74" spans="1:39" ht="22.15" customHeight="1">
      <c r="A74" s="269"/>
      <c r="B74" s="559"/>
      <c r="C74" s="560"/>
      <c r="D74" s="269"/>
      <c r="E74" s="559"/>
      <c r="F74" s="564"/>
      <c r="G74" s="269"/>
      <c r="H74" s="559"/>
      <c r="I74" s="559"/>
      <c r="J74" s="559"/>
      <c r="K74" s="564"/>
      <c r="L74" s="565"/>
      <c r="M74" s="300"/>
      <c r="N74" s="300"/>
      <c r="O74" s="300"/>
      <c r="P74" s="300"/>
      <c r="Q74" s="300"/>
      <c r="R74" s="300"/>
      <c r="S74" s="566"/>
      <c r="T74" s="566"/>
      <c r="U74" s="566"/>
      <c r="V74" s="566"/>
      <c r="W74" s="566"/>
      <c r="X74" s="566"/>
      <c r="Y74" s="566"/>
      <c r="Z74" s="566"/>
      <c r="AA74" s="566"/>
      <c r="AB74" s="567"/>
      <c r="AC74" s="568"/>
      <c r="AD74" s="569"/>
      <c r="AE74" s="569"/>
      <c r="AF74" s="570"/>
      <c r="AG74" s="571">
        <f t="shared" ref="AG74" si="8">IF(AC74&lt;20000,AC74,20000)</f>
        <v>0</v>
      </c>
      <c r="AH74" s="572"/>
      <c r="AI74" s="572"/>
      <c r="AJ74" s="573"/>
    </row>
    <row r="75" spans="1:39">
      <c r="A75" s="561"/>
      <c r="B75" s="562"/>
      <c r="C75" s="563"/>
      <c r="D75" s="356"/>
      <c r="E75" s="357"/>
      <c r="F75" s="358"/>
      <c r="G75" s="356"/>
      <c r="H75" s="357"/>
      <c r="I75" s="357"/>
      <c r="J75" s="357"/>
      <c r="K75" s="358"/>
      <c r="L75" s="356"/>
      <c r="M75" s="357"/>
      <c r="N75" s="357"/>
      <c r="O75" s="357"/>
      <c r="P75" s="357"/>
      <c r="Q75" s="357"/>
      <c r="R75" s="357"/>
      <c r="S75" s="357"/>
      <c r="T75" s="357"/>
      <c r="U75" s="357"/>
      <c r="V75" s="357"/>
      <c r="W75" s="357"/>
      <c r="X75" s="357"/>
      <c r="Y75" s="357"/>
      <c r="Z75" s="357"/>
      <c r="AA75" s="357"/>
      <c r="AB75" s="358"/>
      <c r="AC75" s="356"/>
      <c r="AD75" s="357"/>
      <c r="AE75" s="357"/>
      <c r="AF75" s="358"/>
      <c r="AG75" s="550"/>
      <c r="AH75" s="551"/>
      <c r="AI75" s="551"/>
      <c r="AJ75" s="552"/>
    </row>
    <row r="76" spans="1:39">
      <c r="A76" s="269"/>
      <c r="B76" s="559"/>
      <c r="C76" s="560"/>
      <c r="D76" s="269"/>
      <c r="E76" s="559"/>
      <c r="F76" s="564"/>
      <c r="G76" s="269"/>
      <c r="H76" s="559"/>
      <c r="I76" s="559"/>
      <c r="J76" s="559"/>
      <c r="K76" s="564"/>
      <c r="L76" s="565"/>
      <c r="M76" s="300"/>
      <c r="N76" s="300"/>
      <c r="O76" s="300"/>
      <c r="P76" s="300"/>
      <c r="Q76" s="300"/>
      <c r="R76" s="300"/>
      <c r="S76" s="566"/>
      <c r="T76" s="566"/>
      <c r="U76" s="566"/>
      <c r="V76" s="566"/>
      <c r="W76" s="566"/>
      <c r="X76" s="566"/>
      <c r="Y76" s="566"/>
      <c r="Z76" s="566"/>
      <c r="AA76" s="566"/>
      <c r="AB76" s="567"/>
      <c r="AC76" s="568"/>
      <c r="AD76" s="569"/>
      <c r="AE76" s="569"/>
      <c r="AF76" s="570"/>
      <c r="AG76" s="571">
        <f t="shared" ref="AG76" si="9">IF(AC76&lt;20000,AC76,20000)</f>
        <v>0</v>
      </c>
      <c r="AH76" s="572"/>
      <c r="AI76" s="572"/>
      <c r="AJ76" s="573"/>
    </row>
    <row r="77" spans="1:39">
      <c r="A77" s="561"/>
      <c r="B77" s="562"/>
      <c r="C77" s="563"/>
      <c r="D77" s="356"/>
      <c r="E77" s="357"/>
      <c r="F77" s="358"/>
      <c r="G77" s="356"/>
      <c r="H77" s="357"/>
      <c r="I77" s="357"/>
      <c r="J77" s="357"/>
      <c r="K77" s="358"/>
      <c r="L77" s="356"/>
      <c r="M77" s="357"/>
      <c r="N77" s="357"/>
      <c r="O77" s="357"/>
      <c r="P77" s="357"/>
      <c r="Q77" s="357"/>
      <c r="R77" s="357"/>
      <c r="S77" s="357"/>
      <c r="T77" s="357"/>
      <c r="U77" s="357"/>
      <c r="V77" s="357"/>
      <c r="W77" s="357"/>
      <c r="X77" s="357"/>
      <c r="Y77" s="357"/>
      <c r="Z77" s="357"/>
      <c r="AA77" s="357"/>
      <c r="AB77" s="358"/>
      <c r="AC77" s="356"/>
      <c r="AD77" s="357"/>
      <c r="AE77" s="357"/>
      <c r="AF77" s="358"/>
      <c r="AG77" s="550"/>
      <c r="AH77" s="551"/>
      <c r="AI77" s="551"/>
      <c r="AJ77" s="552"/>
    </row>
    <row r="78" spans="1:39">
      <c r="A78" s="269"/>
      <c r="B78" s="559"/>
      <c r="C78" s="560"/>
      <c r="D78" s="269"/>
      <c r="E78" s="559"/>
      <c r="F78" s="564"/>
      <c r="G78" s="269"/>
      <c r="H78" s="559"/>
      <c r="I78" s="559"/>
      <c r="J78" s="559"/>
      <c r="K78" s="564"/>
      <c r="L78" s="565"/>
      <c r="M78" s="300"/>
      <c r="N78" s="300"/>
      <c r="O78" s="300"/>
      <c r="P78" s="300"/>
      <c r="Q78" s="300"/>
      <c r="R78" s="300"/>
      <c r="S78" s="566"/>
      <c r="T78" s="566"/>
      <c r="U78" s="566"/>
      <c r="V78" s="566"/>
      <c r="W78" s="566"/>
      <c r="X78" s="566"/>
      <c r="Y78" s="566"/>
      <c r="Z78" s="566"/>
      <c r="AA78" s="566"/>
      <c r="AB78" s="567"/>
      <c r="AC78" s="568"/>
      <c r="AD78" s="569"/>
      <c r="AE78" s="569"/>
      <c r="AF78" s="570"/>
      <c r="AG78" s="571">
        <f t="shared" ref="AG78" si="10">IF(AC78&lt;20000,AC78,20000)</f>
        <v>0</v>
      </c>
      <c r="AH78" s="572"/>
      <c r="AI78" s="572"/>
      <c r="AJ78" s="573"/>
    </row>
    <row r="79" spans="1:39">
      <c r="A79" s="561"/>
      <c r="B79" s="562"/>
      <c r="C79" s="563"/>
      <c r="D79" s="356"/>
      <c r="E79" s="357"/>
      <c r="F79" s="358"/>
      <c r="G79" s="356"/>
      <c r="H79" s="357"/>
      <c r="I79" s="357"/>
      <c r="J79" s="357"/>
      <c r="K79" s="358"/>
      <c r="L79" s="356"/>
      <c r="M79" s="357"/>
      <c r="N79" s="357"/>
      <c r="O79" s="357"/>
      <c r="P79" s="357"/>
      <c r="Q79" s="357"/>
      <c r="R79" s="357"/>
      <c r="S79" s="357"/>
      <c r="T79" s="357"/>
      <c r="U79" s="357"/>
      <c r="V79" s="357"/>
      <c r="W79" s="357"/>
      <c r="X79" s="357"/>
      <c r="Y79" s="357"/>
      <c r="Z79" s="357"/>
      <c r="AA79" s="357"/>
      <c r="AB79" s="358"/>
      <c r="AC79" s="356"/>
      <c r="AD79" s="357"/>
      <c r="AE79" s="357"/>
      <c r="AF79" s="358"/>
      <c r="AG79" s="550"/>
      <c r="AH79" s="551"/>
      <c r="AI79" s="551"/>
      <c r="AJ79" s="552"/>
    </row>
    <row r="80" spans="1:39">
      <c r="A80" s="269"/>
      <c r="B80" s="559"/>
      <c r="C80" s="560"/>
      <c r="D80" s="269"/>
      <c r="E80" s="559"/>
      <c r="F80" s="564"/>
      <c r="G80" s="269"/>
      <c r="H80" s="559"/>
      <c r="I80" s="559"/>
      <c r="J80" s="559"/>
      <c r="K80" s="564"/>
      <c r="L80" s="565"/>
      <c r="M80" s="300"/>
      <c r="N80" s="300"/>
      <c r="O80" s="300"/>
      <c r="P80" s="300"/>
      <c r="Q80" s="300"/>
      <c r="R80" s="300"/>
      <c r="S80" s="566"/>
      <c r="T80" s="566"/>
      <c r="U80" s="566"/>
      <c r="V80" s="566"/>
      <c r="W80" s="566"/>
      <c r="X80" s="566"/>
      <c r="Y80" s="566"/>
      <c r="Z80" s="566"/>
      <c r="AA80" s="566"/>
      <c r="AB80" s="567"/>
      <c r="AC80" s="568"/>
      <c r="AD80" s="569"/>
      <c r="AE80" s="569"/>
      <c r="AF80" s="570"/>
      <c r="AG80" s="571">
        <f t="shared" ref="AG80" si="11">IF(AC80&lt;20000,AC80,20000)</f>
        <v>0</v>
      </c>
      <c r="AH80" s="572"/>
      <c r="AI80" s="572"/>
      <c r="AJ80" s="573"/>
    </row>
    <row r="81" spans="1:36">
      <c r="A81" s="561"/>
      <c r="B81" s="562"/>
      <c r="C81" s="563"/>
      <c r="D81" s="356"/>
      <c r="E81" s="357"/>
      <c r="F81" s="358"/>
      <c r="G81" s="356"/>
      <c r="H81" s="357"/>
      <c r="I81" s="357"/>
      <c r="J81" s="357"/>
      <c r="K81" s="358"/>
      <c r="L81" s="356"/>
      <c r="M81" s="357"/>
      <c r="N81" s="357"/>
      <c r="O81" s="357"/>
      <c r="P81" s="357"/>
      <c r="Q81" s="357"/>
      <c r="R81" s="357"/>
      <c r="S81" s="357"/>
      <c r="T81" s="357"/>
      <c r="U81" s="357"/>
      <c r="V81" s="357"/>
      <c r="W81" s="357"/>
      <c r="X81" s="357"/>
      <c r="Y81" s="357"/>
      <c r="Z81" s="357"/>
      <c r="AA81" s="357"/>
      <c r="AB81" s="358"/>
      <c r="AC81" s="356"/>
      <c r="AD81" s="357"/>
      <c r="AE81" s="357"/>
      <c r="AF81" s="358"/>
      <c r="AG81" s="550"/>
      <c r="AH81" s="551"/>
      <c r="AI81" s="551"/>
      <c r="AJ81" s="552"/>
    </row>
    <row r="82" spans="1:36">
      <c r="A82" s="269"/>
      <c r="B82" s="559"/>
      <c r="C82" s="560"/>
      <c r="D82" s="269"/>
      <c r="E82" s="559"/>
      <c r="F82" s="564"/>
      <c r="G82" s="269"/>
      <c r="H82" s="559"/>
      <c r="I82" s="559"/>
      <c r="J82" s="559"/>
      <c r="K82" s="564"/>
      <c r="L82" s="565"/>
      <c r="M82" s="300"/>
      <c r="N82" s="300"/>
      <c r="O82" s="300"/>
      <c r="P82" s="300"/>
      <c r="Q82" s="300"/>
      <c r="R82" s="300"/>
      <c r="S82" s="566"/>
      <c r="T82" s="566"/>
      <c r="U82" s="566"/>
      <c r="V82" s="566"/>
      <c r="W82" s="566"/>
      <c r="X82" s="566"/>
      <c r="Y82" s="566"/>
      <c r="Z82" s="566"/>
      <c r="AA82" s="566"/>
      <c r="AB82" s="567"/>
      <c r="AC82" s="568"/>
      <c r="AD82" s="569"/>
      <c r="AE82" s="569"/>
      <c r="AF82" s="570"/>
      <c r="AG82" s="571">
        <f t="shared" ref="AG82" si="12">IF(AC82&lt;20000,AC82,20000)</f>
        <v>0</v>
      </c>
      <c r="AH82" s="572"/>
      <c r="AI82" s="572"/>
      <c r="AJ82" s="573"/>
    </row>
    <row r="83" spans="1:36">
      <c r="A83" s="561"/>
      <c r="B83" s="562"/>
      <c r="C83" s="563"/>
      <c r="D83" s="356"/>
      <c r="E83" s="357"/>
      <c r="F83" s="358"/>
      <c r="G83" s="356"/>
      <c r="H83" s="357"/>
      <c r="I83" s="357"/>
      <c r="J83" s="357"/>
      <c r="K83" s="358"/>
      <c r="L83" s="356"/>
      <c r="M83" s="357"/>
      <c r="N83" s="357"/>
      <c r="O83" s="357"/>
      <c r="P83" s="357"/>
      <c r="Q83" s="357"/>
      <c r="R83" s="357"/>
      <c r="S83" s="357"/>
      <c r="T83" s="357"/>
      <c r="U83" s="357"/>
      <c r="V83" s="357"/>
      <c r="W83" s="357"/>
      <c r="X83" s="357"/>
      <c r="Y83" s="357"/>
      <c r="Z83" s="357"/>
      <c r="AA83" s="357"/>
      <c r="AB83" s="358"/>
      <c r="AC83" s="356"/>
      <c r="AD83" s="357"/>
      <c r="AE83" s="357"/>
      <c r="AF83" s="358"/>
      <c r="AG83" s="550"/>
      <c r="AH83" s="551"/>
      <c r="AI83" s="551"/>
      <c r="AJ83" s="552"/>
    </row>
    <row r="84" spans="1:36">
      <c r="A84" s="269"/>
      <c r="B84" s="559"/>
      <c r="C84" s="560"/>
      <c r="D84" s="269"/>
      <c r="E84" s="559"/>
      <c r="F84" s="564"/>
      <c r="G84" s="269"/>
      <c r="H84" s="559"/>
      <c r="I84" s="559"/>
      <c r="J84" s="559"/>
      <c r="K84" s="564"/>
      <c r="L84" s="565"/>
      <c r="M84" s="300"/>
      <c r="N84" s="300"/>
      <c r="O84" s="300"/>
      <c r="P84" s="300"/>
      <c r="Q84" s="300"/>
      <c r="R84" s="300"/>
      <c r="S84" s="566"/>
      <c r="T84" s="566"/>
      <c r="U84" s="566"/>
      <c r="V84" s="566"/>
      <c r="W84" s="566"/>
      <c r="X84" s="566"/>
      <c r="Y84" s="566"/>
      <c r="Z84" s="566"/>
      <c r="AA84" s="566"/>
      <c r="AB84" s="567"/>
      <c r="AC84" s="568"/>
      <c r="AD84" s="569"/>
      <c r="AE84" s="569"/>
      <c r="AF84" s="570"/>
      <c r="AG84" s="571">
        <f t="shared" ref="AG84" si="13">IF(AC84&lt;20000,AC84,20000)</f>
        <v>0</v>
      </c>
      <c r="AH84" s="572"/>
      <c r="AI84" s="572"/>
      <c r="AJ84" s="573"/>
    </row>
    <row r="85" spans="1:36">
      <c r="A85" s="561"/>
      <c r="B85" s="562"/>
      <c r="C85" s="563"/>
      <c r="D85" s="356"/>
      <c r="E85" s="357"/>
      <c r="F85" s="358"/>
      <c r="G85" s="356"/>
      <c r="H85" s="357"/>
      <c r="I85" s="357"/>
      <c r="J85" s="357"/>
      <c r="K85" s="358"/>
      <c r="L85" s="356"/>
      <c r="M85" s="357"/>
      <c r="N85" s="357"/>
      <c r="O85" s="357"/>
      <c r="P85" s="357"/>
      <c r="Q85" s="357"/>
      <c r="R85" s="357"/>
      <c r="S85" s="357"/>
      <c r="T85" s="357"/>
      <c r="U85" s="357"/>
      <c r="V85" s="357"/>
      <c r="W85" s="357"/>
      <c r="X85" s="357"/>
      <c r="Y85" s="357"/>
      <c r="Z85" s="357"/>
      <c r="AA85" s="357"/>
      <c r="AB85" s="358"/>
      <c r="AC85" s="356"/>
      <c r="AD85" s="357"/>
      <c r="AE85" s="357"/>
      <c r="AF85" s="358"/>
      <c r="AG85" s="550"/>
      <c r="AH85" s="551"/>
      <c r="AI85" s="551"/>
      <c r="AJ85" s="552"/>
    </row>
    <row r="86" spans="1:36">
      <c r="A86" s="269"/>
      <c r="B86" s="559"/>
      <c r="C86" s="560"/>
      <c r="D86" s="269"/>
      <c r="E86" s="559"/>
      <c r="F86" s="564"/>
      <c r="G86" s="269"/>
      <c r="H86" s="559"/>
      <c r="I86" s="559"/>
      <c r="J86" s="559"/>
      <c r="K86" s="564"/>
      <c r="L86" s="565"/>
      <c r="M86" s="300"/>
      <c r="N86" s="300"/>
      <c r="O86" s="300"/>
      <c r="P86" s="300"/>
      <c r="Q86" s="300"/>
      <c r="R86" s="300"/>
      <c r="S86" s="566"/>
      <c r="T86" s="566"/>
      <c r="U86" s="566"/>
      <c r="V86" s="566"/>
      <c r="W86" s="566"/>
      <c r="X86" s="566"/>
      <c r="Y86" s="566"/>
      <c r="Z86" s="566"/>
      <c r="AA86" s="566"/>
      <c r="AB86" s="567"/>
      <c r="AC86" s="568"/>
      <c r="AD86" s="569"/>
      <c r="AE86" s="569"/>
      <c r="AF86" s="570"/>
      <c r="AG86" s="571">
        <f t="shared" ref="AG86" si="14">IF(AC86&lt;20000,AC86,20000)</f>
        <v>0</v>
      </c>
      <c r="AH86" s="572"/>
      <c r="AI86" s="572"/>
      <c r="AJ86" s="573"/>
    </row>
    <row r="87" spans="1:36">
      <c r="A87" s="561"/>
      <c r="B87" s="562"/>
      <c r="C87" s="563"/>
      <c r="D87" s="356"/>
      <c r="E87" s="357"/>
      <c r="F87" s="358"/>
      <c r="G87" s="356"/>
      <c r="H87" s="357"/>
      <c r="I87" s="357"/>
      <c r="J87" s="357"/>
      <c r="K87" s="358"/>
      <c r="L87" s="356"/>
      <c r="M87" s="357"/>
      <c r="N87" s="357"/>
      <c r="O87" s="357"/>
      <c r="P87" s="357"/>
      <c r="Q87" s="357"/>
      <c r="R87" s="357"/>
      <c r="S87" s="357"/>
      <c r="T87" s="357"/>
      <c r="U87" s="357"/>
      <c r="V87" s="357"/>
      <c r="W87" s="357"/>
      <c r="X87" s="357"/>
      <c r="Y87" s="357"/>
      <c r="Z87" s="357"/>
      <c r="AA87" s="357"/>
      <c r="AB87" s="358"/>
      <c r="AC87" s="356"/>
      <c r="AD87" s="357"/>
      <c r="AE87" s="357"/>
      <c r="AF87" s="358"/>
      <c r="AG87" s="550"/>
      <c r="AH87" s="551"/>
      <c r="AI87" s="551"/>
      <c r="AJ87" s="552"/>
    </row>
    <row r="88" spans="1:36">
      <c r="A88" s="269"/>
      <c r="B88" s="559"/>
      <c r="C88" s="560"/>
      <c r="D88" s="269"/>
      <c r="E88" s="559"/>
      <c r="F88" s="564"/>
      <c r="G88" s="269"/>
      <c r="H88" s="559"/>
      <c r="I88" s="559"/>
      <c r="J88" s="559"/>
      <c r="K88" s="564"/>
      <c r="L88" s="565"/>
      <c r="M88" s="300"/>
      <c r="N88" s="300"/>
      <c r="O88" s="300"/>
      <c r="P88" s="300"/>
      <c r="Q88" s="300"/>
      <c r="R88" s="300"/>
      <c r="S88" s="566"/>
      <c r="T88" s="566"/>
      <c r="U88" s="566"/>
      <c r="V88" s="566"/>
      <c r="W88" s="566"/>
      <c r="X88" s="566"/>
      <c r="Y88" s="566"/>
      <c r="Z88" s="566"/>
      <c r="AA88" s="566"/>
      <c r="AB88" s="567"/>
      <c r="AC88" s="568"/>
      <c r="AD88" s="569"/>
      <c r="AE88" s="569"/>
      <c r="AF88" s="570"/>
      <c r="AG88" s="571">
        <f t="shared" ref="AG88" si="15">IF(AC88&lt;20000,AC88,20000)</f>
        <v>0</v>
      </c>
      <c r="AH88" s="572"/>
      <c r="AI88" s="572"/>
      <c r="AJ88" s="573"/>
    </row>
    <row r="89" spans="1:36">
      <c r="A89" s="561"/>
      <c r="B89" s="562"/>
      <c r="C89" s="563"/>
      <c r="D89" s="356"/>
      <c r="E89" s="357"/>
      <c r="F89" s="358"/>
      <c r="G89" s="356"/>
      <c r="H89" s="357"/>
      <c r="I89" s="357"/>
      <c r="J89" s="357"/>
      <c r="K89" s="358"/>
      <c r="L89" s="356"/>
      <c r="M89" s="357"/>
      <c r="N89" s="357"/>
      <c r="O89" s="357"/>
      <c r="P89" s="357"/>
      <c r="Q89" s="357"/>
      <c r="R89" s="357"/>
      <c r="S89" s="357"/>
      <c r="T89" s="357"/>
      <c r="U89" s="357"/>
      <c r="V89" s="357"/>
      <c r="W89" s="357"/>
      <c r="X89" s="357"/>
      <c r="Y89" s="357"/>
      <c r="Z89" s="357"/>
      <c r="AA89" s="357"/>
      <c r="AB89" s="358"/>
      <c r="AC89" s="356"/>
      <c r="AD89" s="357"/>
      <c r="AE89" s="357"/>
      <c r="AF89" s="358"/>
      <c r="AG89" s="550"/>
      <c r="AH89" s="551"/>
      <c r="AI89" s="551"/>
      <c r="AJ89" s="552"/>
    </row>
    <row r="90" spans="1:36">
      <c r="A90" s="269"/>
      <c r="B90" s="559"/>
      <c r="C90" s="560"/>
      <c r="D90" s="269"/>
      <c r="E90" s="559"/>
      <c r="F90" s="564"/>
      <c r="G90" s="269"/>
      <c r="H90" s="559"/>
      <c r="I90" s="559"/>
      <c r="J90" s="559"/>
      <c r="K90" s="564"/>
      <c r="L90" s="565"/>
      <c r="M90" s="300"/>
      <c r="N90" s="300"/>
      <c r="O90" s="300"/>
      <c r="P90" s="300"/>
      <c r="Q90" s="300"/>
      <c r="R90" s="300"/>
      <c r="S90" s="566"/>
      <c r="T90" s="566"/>
      <c r="U90" s="566"/>
      <c r="V90" s="566"/>
      <c r="W90" s="566"/>
      <c r="X90" s="566"/>
      <c r="Y90" s="566"/>
      <c r="Z90" s="566"/>
      <c r="AA90" s="566"/>
      <c r="AB90" s="567"/>
      <c r="AC90" s="568"/>
      <c r="AD90" s="569"/>
      <c r="AE90" s="569"/>
      <c r="AF90" s="570"/>
      <c r="AG90" s="571">
        <f t="shared" ref="AG90" si="16">IF(AC90&lt;20000,AC90,20000)</f>
        <v>0</v>
      </c>
      <c r="AH90" s="572"/>
      <c r="AI90" s="572"/>
      <c r="AJ90" s="573"/>
    </row>
    <row r="91" spans="1:36">
      <c r="A91" s="561"/>
      <c r="B91" s="562"/>
      <c r="C91" s="563"/>
      <c r="D91" s="356"/>
      <c r="E91" s="357"/>
      <c r="F91" s="358"/>
      <c r="G91" s="356"/>
      <c r="H91" s="357"/>
      <c r="I91" s="357"/>
      <c r="J91" s="357"/>
      <c r="K91" s="358"/>
      <c r="L91" s="356"/>
      <c r="M91" s="357"/>
      <c r="N91" s="357"/>
      <c r="O91" s="357"/>
      <c r="P91" s="357"/>
      <c r="Q91" s="357"/>
      <c r="R91" s="357"/>
      <c r="S91" s="357"/>
      <c r="T91" s="357"/>
      <c r="U91" s="357"/>
      <c r="V91" s="357"/>
      <c r="W91" s="357"/>
      <c r="X91" s="357"/>
      <c r="Y91" s="357"/>
      <c r="Z91" s="357"/>
      <c r="AA91" s="357"/>
      <c r="AB91" s="358"/>
      <c r="AC91" s="356"/>
      <c r="AD91" s="357"/>
      <c r="AE91" s="357"/>
      <c r="AF91" s="358"/>
      <c r="AG91" s="550"/>
      <c r="AH91" s="551"/>
      <c r="AI91" s="551"/>
      <c r="AJ91" s="552"/>
    </row>
    <row r="92" spans="1:36">
      <c r="A92" s="269"/>
      <c r="B92" s="559"/>
      <c r="C92" s="560"/>
      <c r="D92" s="269"/>
      <c r="E92" s="559"/>
      <c r="F92" s="564"/>
      <c r="G92" s="269"/>
      <c r="H92" s="559"/>
      <c r="I92" s="559"/>
      <c r="J92" s="559"/>
      <c r="K92" s="564"/>
      <c r="L92" s="565"/>
      <c r="M92" s="300"/>
      <c r="N92" s="300"/>
      <c r="O92" s="300"/>
      <c r="P92" s="300"/>
      <c r="Q92" s="300"/>
      <c r="R92" s="300"/>
      <c r="S92" s="566"/>
      <c r="T92" s="566"/>
      <c r="U92" s="566"/>
      <c r="V92" s="566"/>
      <c r="W92" s="566"/>
      <c r="X92" s="566"/>
      <c r="Y92" s="566"/>
      <c r="Z92" s="566"/>
      <c r="AA92" s="566"/>
      <c r="AB92" s="567"/>
      <c r="AC92" s="568"/>
      <c r="AD92" s="569"/>
      <c r="AE92" s="569"/>
      <c r="AF92" s="570"/>
      <c r="AG92" s="571">
        <f t="shared" ref="AG92" si="17">IF(AC92&lt;20000,AC92,20000)</f>
        <v>0</v>
      </c>
      <c r="AH92" s="572"/>
      <c r="AI92" s="572"/>
      <c r="AJ92" s="573"/>
    </row>
    <row r="93" spans="1:36">
      <c r="A93" s="561"/>
      <c r="B93" s="562"/>
      <c r="C93" s="563"/>
      <c r="D93" s="356"/>
      <c r="E93" s="357"/>
      <c r="F93" s="358"/>
      <c r="G93" s="356"/>
      <c r="H93" s="357"/>
      <c r="I93" s="357"/>
      <c r="J93" s="357"/>
      <c r="K93" s="358"/>
      <c r="L93" s="356"/>
      <c r="M93" s="357"/>
      <c r="N93" s="357"/>
      <c r="O93" s="357"/>
      <c r="P93" s="357"/>
      <c r="Q93" s="357"/>
      <c r="R93" s="357"/>
      <c r="S93" s="357"/>
      <c r="T93" s="357"/>
      <c r="U93" s="357"/>
      <c r="V93" s="357"/>
      <c r="W93" s="357"/>
      <c r="X93" s="357"/>
      <c r="Y93" s="357"/>
      <c r="Z93" s="357"/>
      <c r="AA93" s="357"/>
      <c r="AB93" s="358"/>
      <c r="AC93" s="356"/>
      <c r="AD93" s="357"/>
      <c r="AE93" s="357"/>
      <c r="AF93" s="358"/>
      <c r="AG93" s="550"/>
      <c r="AH93" s="551"/>
      <c r="AI93" s="551"/>
      <c r="AJ93" s="552"/>
    </row>
    <row r="94" spans="1:36">
      <c r="A94" s="269"/>
      <c r="B94" s="559"/>
      <c r="C94" s="560"/>
      <c r="D94" s="269"/>
      <c r="E94" s="559"/>
      <c r="F94" s="564"/>
      <c r="G94" s="269"/>
      <c r="H94" s="559"/>
      <c r="I94" s="559"/>
      <c r="J94" s="559"/>
      <c r="K94" s="564"/>
      <c r="L94" s="565"/>
      <c r="M94" s="300"/>
      <c r="N94" s="300"/>
      <c r="O94" s="300"/>
      <c r="P94" s="300"/>
      <c r="Q94" s="300"/>
      <c r="R94" s="300"/>
      <c r="S94" s="566"/>
      <c r="T94" s="566"/>
      <c r="U94" s="566"/>
      <c r="V94" s="566"/>
      <c r="W94" s="566"/>
      <c r="X94" s="566"/>
      <c r="Y94" s="566"/>
      <c r="Z94" s="566"/>
      <c r="AA94" s="566"/>
      <c r="AB94" s="567"/>
      <c r="AC94" s="568"/>
      <c r="AD94" s="569"/>
      <c r="AE94" s="569"/>
      <c r="AF94" s="570"/>
      <c r="AG94" s="571">
        <f t="shared" ref="AG94" si="18">IF(AC94&lt;20000,AC94,20000)</f>
        <v>0</v>
      </c>
      <c r="AH94" s="572"/>
      <c r="AI94" s="572"/>
      <c r="AJ94" s="573"/>
    </row>
    <row r="95" spans="1:36">
      <c r="A95" s="561"/>
      <c r="B95" s="562"/>
      <c r="C95" s="563"/>
      <c r="D95" s="356"/>
      <c r="E95" s="357"/>
      <c r="F95" s="358"/>
      <c r="G95" s="356"/>
      <c r="H95" s="357"/>
      <c r="I95" s="357"/>
      <c r="J95" s="357"/>
      <c r="K95" s="358"/>
      <c r="L95" s="356"/>
      <c r="M95" s="357"/>
      <c r="N95" s="357"/>
      <c r="O95" s="357"/>
      <c r="P95" s="357"/>
      <c r="Q95" s="357"/>
      <c r="R95" s="357"/>
      <c r="S95" s="357"/>
      <c r="T95" s="357"/>
      <c r="U95" s="357"/>
      <c r="V95" s="357"/>
      <c r="W95" s="357"/>
      <c r="X95" s="357"/>
      <c r="Y95" s="357"/>
      <c r="Z95" s="357"/>
      <c r="AA95" s="357"/>
      <c r="AB95" s="358"/>
      <c r="AC95" s="356"/>
      <c r="AD95" s="357"/>
      <c r="AE95" s="357"/>
      <c r="AF95" s="358"/>
      <c r="AG95" s="550"/>
      <c r="AH95" s="551"/>
      <c r="AI95" s="551"/>
      <c r="AJ95" s="552"/>
    </row>
    <row r="96" spans="1:36">
      <c r="A96" s="269"/>
      <c r="B96" s="559"/>
      <c r="C96" s="560"/>
      <c r="D96" s="269"/>
      <c r="E96" s="559"/>
      <c r="F96" s="564"/>
      <c r="G96" s="269"/>
      <c r="H96" s="559"/>
      <c r="I96" s="559"/>
      <c r="J96" s="559"/>
      <c r="K96" s="564"/>
      <c r="L96" s="565"/>
      <c r="M96" s="300"/>
      <c r="N96" s="300"/>
      <c r="O96" s="300"/>
      <c r="P96" s="300"/>
      <c r="Q96" s="300"/>
      <c r="R96" s="300"/>
      <c r="S96" s="566"/>
      <c r="T96" s="566"/>
      <c r="U96" s="566"/>
      <c r="V96" s="566"/>
      <c r="W96" s="566"/>
      <c r="X96" s="566"/>
      <c r="Y96" s="566"/>
      <c r="Z96" s="566"/>
      <c r="AA96" s="566"/>
      <c r="AB96" s="567"/>
      <c r="AC96" s="568"/>
      <c r="AD96" s="569"/>
      <c r="AE96" s="569"/>
      <c r="AF96" s="570"/>
      <c r="AG96" s="571">
        <f t="shared" ref="AG96" si="19">IF(AC96&lt;20000,AC96,20000)</f>
        <v>0</v>
      </c>
      <c r="AH96" s="572"/>
      <c r="AI96" s="572"/>
      <c r="AJ96" s="573"/>
    </row>
    <row r="97" spans="1:36">
      <c r="A97" s="561"/>
      <c r="B97" s="562"/>
      <c r="C97" s="563"/>
      <c r="D97" s="356"/>
      <c r="E97" s="357"/>
      <c r="F97" s="358"/>
      <c r="G97" s="356"/>
      <c r="H97" s="357"/>
      <c r="I97" s="357"/>
      <c r="J97" s="357"/>
      <c r="K97" s="358"/>
      <c r="L97" s="356"/>
      <c r="M97" s="357"/>
      <c r="N97" s="357"/>
      <c r="O97" s="357"/>
      <c r="P97" s="357"/>
      <c r="Q97" s="357"/>
      <c r="R97" s="357"/>
      <c r="S97" s="357"/>
      <c r="T97" s="357"/>
      <c r="U97" s="357"/>
      <c r="V97" s="357"/>
      <c r="W97" s="357"/>
      <c r="X97" s="357"/>
      <c r="Y97" s="357"/>
      <c r="Z97" s="357"/>
      <c r="AA97" s="357"/>
      <c r="AB97" s="358"/>
      <c r="AC97" s="356"/>
      <c r="AD97" s="357"/>
      <c r="AE97" s="357"/>
      <c r="AF97" s="358"/>
      <c r="AG97" s="550"/>
      <c r="AH97" s="551"/>
      <c r="AI97" s="551"/>
      <c r="AJ97" s="552"/>
    </row>
    <row r="98" spans="1:36">
      <c r="A98" s="269"/>
      <c r="B98" s="559"/>
      <c r="C98" s="560"/>
      <c r="D98" s="269"/>
      <c r="E98" s="559"/>
      <c r="F98" s="564"/>
      <c r="G98" s="269"/>
      <c r="H98" s="559"/>
      <c r="I98" s="559"/>
      <c r="J98" s="559"/>
      <c r="K98" s="564"/>
      <c r="L98" s="565"/>
      <c r="M98" s="300"/>
      <c r="N98" s="300"/>
      <c r="O98" s="300"/>
      <c r="P98" s="300"/>
      <c r="Q98" s="300"/>
      <c r="R98" s="300"/>
      <c r="S98" s="566"/>
      <c r="T98" s="566"/>
      <c r="U98" s="566"/>
      <c r="V98" s="566"/>
      <c r="W98" s="566"/>
      <c r="X98" s="566"/>
      <c r="Y98" s="566"/>
      <c r="Z98" s="566"/>
      <c r="AA98" s="566"/>
      <c r="AB98" s="567"/>
      <c r="AC98" s="568"/>
      <c r="AD98" s="569"/>
      <c r="AE98" s="569"/>
      <c r="AF98" s="570"/>
      <c r="AG98" s="571">
        <f t="shared" ref="AG98" si="20">IF(AC98&lt;20000,AC98,20000)</f>
        <v>0</v>
      </c>
      <c r="AH98" s="572"/>
      <c r="AI98" s="572"/>
      <c r="AJ98" s="573"/>
    </row>
    <row r="99" spans="1:36">
      <c r="A99" s="561"/>
      <c r="B99" s="562"/>
      <c r="C99" s="563"/>
      <c r="D99" s="356"/>
      <c r="E99" s="357"/>
      <c r="F99" s="358"/>
      <c r="G99" s="356"/>
      <c r="H99" s="357"/>
      <c r="I99" s="357"/>
      <c r="J99" s="357"/>
      <c r="K99" s="358"/>
      <c r="L99" s="356"/>
      <c r="M99" s="357"/>
      <c r="N99" s="357"/>
      <c r="O99" s="357"/>
      <c r="P99" s="357"/>
      <c r="Q99" s="357"/>
      <c r="R99" s="357"/>
      <c r="S99" s="357"/>
      <c r="T99" s="357"/>
      <c r="U99" s="357"/>
      <c r="V99" s="357"/>
      <c r="W99" s="357"/>
      <c r="X99" s="357"/>
      <c r="Y99" s="357"/>
      <c r="Z99" s="357"/>
      <c r="AA99" s="357"/>
      <c r="AB99" s="358"/>
      <c r="AC99" s="356"/>
      <c r="AD99" s="357"/>
      <c r="AE99" s="357"/>
      <c r="AF99" s="358"/>
      <c r="AG99" s="550"/>
      <c r="AH99" s="551"/>
      <c r="AI99" s="551"/>
      <c r="AJ99" s="552"/>
    </row>
    <row r="100" spans="1:36">
      <c r="A100" s="269"/>
      <c r="B100" s="559"/>
      <c r="C100" s="560"/>
      <c r="D100" s="269"/>
      <c r="E100" s="559"/>
      <c r="F100" s="564"/>
      <c r="G100" s="269"/>
      <c r="H100" s="559"/>
      <c r="I100" s="559"/>
      <c r="J100" s="559"/>
      <c r="K100" s="564"/>
      <c r="L100" s="565"/>
      <c r="M100" s="300"/>
      <c r="N100" s="300"/>
      <c r="O100" s="300"/>
      <c r="P100" s="300"/>
      <c r="Q100" s="300"/>
      <c r="R100" s="300"/>
      <c r="S100" s="566"/>
      <c r="T100" s="566"/>
      <c r="U100" s="566"/>
      <c r="V100" s="566"/>
      <c r="W100" s="566"/>
      <c r="X100" s="566"/>
      <c r="Y100" s="566"/>
      <c r="Z100" s="566"/>
      <c r="AA100" s="566"/>
      <c r="AB100" s="567"/>
      <c r="AC100" s="568"/>
      <c r="AD100" s="569"/>
      <c r="AE100" s="569"/>
      <c r="AF100" s="570"/>
      <c r="AG100" s="571">
        <f t="shared" ref="AG100" si="21">IF(AC100&lt;20000,AC100,20000)</f>
        <v>0</v>
      </c>
      <c r="AH100" s="572"/>
      <c r="AI100" s="572"/>
      <c r="AJ100" s="573"/>
    </row>
    <row r="101" spans="1:36">
      <c r="A101" s="561"/>
      <c r="B101" s="562"/>
      <c r="C101" s="563"/>
      <c r="D101" s="356"/>
      <c r="E101" s="357"/>
      <c r="F101" s="358"/>
      <c r="G101" s="356"/>
      <c r="H101" s="357"/>
      <c r="I101" s="357"/>
      <c r="J101" s="357"/>
      <c r="K101" s="358"/>
      <c r="L101" s="356"/>
      <c r="M101" s="357"/>
      <c r="N101" s="357"/>
      <c r="O101" s="357"/>
      <c r="P101" s="357"/>
      <c r="Q101" s="357"/>
      <c r="R101" s="357"/>
      <c r="S101" s="357"/>
      <c r="T101" s="357"/>
      <c r="U101" s="357"/>
      <c r="V101" s="357"/>
      <c r="W101" s="357"/>
      <c r="X101" s="357"/>
      <c r="Y101" s="357"/>
      <c r="Z101" s="357"/>
      <c r="AA101" s="357"/>
      <c r="AB101" s="358"/>
      <c r="AC101" s="356"/>
      <c r="AD101" s="357"/>
      <c r="AE101" s="357"/>
      <c r="AF101" s="358"/>
      <c r="AG101" s="550"/>
      <c r="AH101" s="551"/>
      <c r="AI101" s="551"/>
      <c r="AJ101" s="552"/>
    </row>
    <row r="102" spans="1:36">
      <c r="A102" s="269"/>
      <c r="B102" s="559"/>
      <c r="C102" s="560"/>
      <c r="D102" s="269"/>
      <c r="E102" s="559"/>
      <c r="F102" s="564"/>
      <c r="G102" s="269"/>
      <c r="H102" s="559"/>
      <c r="I102" s="559"/>
      <c r="J102" s="559"/>
      <c r="K102" s="564"/>
      <c r="L102" s="565"/>
      <c r="M102" s="300"/>
      <c r="N102" s="300"/>
      <c r="O102" s="300"/>
      <c r="P102" s="300"/>
      <c r="Q102" s="300"/>
      <c r="R102" s="300"/>
      <c r="S102" s="566"/>
      <c r="T102" s="566"/>
      <c r="U102" s="566"/>
      <c r="V102" s="566"/>
      <c r="W102" s="566"/>
      <c r="X102" s="566"/>
      <c r="Y102" s="566"/>
      <c r="Z102" s="566"/>
      <c r="AA102" s="566"/>
      <c r="AB102" s="567"/>
      <c r="AC102" s="568"/>
      <c r="AD102" s="569"/>
      <c r="AE102" s="569"/>
      <c r="AF102" s="570"/>
      <c r="AG102" s="571">
        <f t="shared" ref="AG102" si="22">IF(AC102&lt;20000,AC102,20000)</f>
        <v>0</v>
      </c>
      <c r="AH102" s="572"/>
      <c r="AI102" s="572"/>
      <c r="AJ102" s="573"/>
    </row>
    <row r="103" spans="1:36">
      <c r="A103" s="561"/>
      <c r="B103" s="562"/>
      <c r="C103" s="563"/>
      <c r="D103" s="356"/>
      <c r="E103" s="357"/>
      <c r="F103" s="358"/>
      <c r="G103" s="356"/>
      <c r="H103" s="357"/>
      <c r="I103" s="357"/>
      <c r="J103" s="357"/>
      <c r="K103" s="358"/>
      <c r="L103" s="356"/>
      <c r="M103" s="357"/>
      <c r="N103" s="357"/>
      <c r="O103" s="357"/>
      <c r="P103" s="357"/>
      <c r="Q103" s="357"/>
      <c r="R103" s="357"/>
      <c r="S103" s="357"/>
      <c r="T103" s="357"/>
      <c r="U103" s="357"/>
      <c r="V103" s="357"/>
      <c r="W103" s="357"/>
      <c r="X103" s="357"/>
      <c r="Y103" s="357"/>
      <c r="Z103" s="357"/>
      <c r="AA103" s="357"/>
      <c r="AB103" s="358"/>
      <c r="AC103" s="356"/>
      <c r="AD103" s="357"/>
      <c r="AE103" s="357"/>
      <c r="AF103" s="358"/>
      <c r="AG103" s="550"/>
      <c r="AH103" s="551"/>
      <c r="AI103" s="551"/>
      <c r="AJ103" s="552"/>
    </row>
    <row r="104" spans="1:36">
      <c r="A104" s="553" t="s">
        <v>73</v>
      </c>
      <c r="B104" s="554"/>
      <c r="C104" s="554"/>
      <c r="D104" s="554"/>
      <c r="E104" s="554"/>
      <c r="F104" s="554"/>
      <c r="G104" s="554"/>
      <c r="H104" s="554"/>
      <c r="I104" s="554"/>
      <c r="J104" s="554"/>
      <c r="K104" s="554"/>
      <c r="L104" s="554"/>
      <c r="M104" s="554"/>
      <c r="N104" s="554"/>
      <c r="O104" s="554"/>
      <c r="P104" s="554"/>
      <c r="Q104" s="554"/>
      <c r="R104" s="554"/>
      <c r="S104" s="554"/>
      <c r="T104" s="554"/>
      <c r="U104" s="554"/>
      <c r="V104" s="554"/>
      <c r="W104" s="554"/>
      <c r="X104" s="554"/>
      <c r="Y104" s="554"/>
      <c r="Z104" s="554"/>
      <c r="AA104" s="554"/>
      <c r="AB104" s="554"/>
      <c r="AC104" s="554"/>
      <c r="AD104" s="554"/>
      <c r="AE104" s="554"/>
      <c r="AF104" s="555"/>
      <c r="AG104" s="547">
        <f>SUM(AG58:AJ103)</f>
        <v>0</v>
      </c>
      <c r="AH104" s="548"/>
      <c r="AI104" s="548"/>
      <c r="AJ104" s="549"/>
    </row>
    <row r="105" spans="1:36">
      <c r="A105" s="556"/>
      <c r="B105" s="557"/>
      <c r="C105" s="557"/>
      <c r="D105" s="557"/>
      <c r="E105" s="557"/>
      <c r="F105" s="557"/>
      <c r="G105" s="557"/>
      <c r="H105" s="557"/>
      <c r="I105" s="557"/>
      <c r="J105" s="557"/>
      <c r="K105" s="557"/>
      <c r="L105" s="557"/>
      <c r="M105" s="557"/>
      <c r="N105" s="557"/>
      <c r="O105" s="557"/>
      <c r="P105" s="557"/>
      <c r="Q105" s="557"/>
      <c r="R105" s="557"/>
      <c r="S105" s="557"/>
      <c r="T105" s="557"/>
      <c r="U105" s="557"/>
      <c r="V105" s="557"/>
      <c r="W105" s="557"/>
      <c r="X105" s="557"/>
      <c r="Y105" s="557"/>
      <c r="Z105" s="557"/>
      <c r="AA105" s="557"/>
      <c r="AB105" s="557"/>
      <c r="AC105" s="557"/>
      <c r="AD105" s="557"/>
      <c r="AE105" s="557"/>
      <c r="AF105" s="558"/>
      <c r="AG105" s="550"/>
      <c r="AH105" s="551"/>
      <c r="AI105" s="551"/>
      <c r="AJ105" s="552"/>
    </row>
  </sheetData>
  <sheetProtection password="E189" sheet="1" objects="1" scenarios="1" insertColumns="0" insertRows="0"/>
  <mergeCells count="217">
    <mergeCell ref="N18:R19"/>
    <mergeCell ref="S18:AJ19"/>
    <mergeCell ref="M26:P27"/>
    <mergeCell ref="Q26:X27"/>
    <mergeCell ref="Y26:AB27"/>
    <mergeCell ref="AC26:AJ27"/>
    <mergeCell ref="A28:D29"/>
    <mergeCell ref="E28:L29"/>
    <mergeCell ref="M28:P29"/>
    <mergeCell ref="Q28:X29"/>
    <mergeCell ref="Y28:AB29"/>
    <mergeCell ref="A2:AJ5"/>
    <mergeCell ref="N12:R13"/>
    <mergeCell ref="S12:AJ13"/>
    <mergeCell ref="N14:R15"/>
    <mergeCell ref="S14:AJ15"/>
    <mergeCell ref="N16:R17"/>
    <mergeCell ref="S16:W17"/>
    <mergeCell ref="X16:AB17"/>
    <mergeCell ref="AC16:AJ17"/>
    <mergeCell ref="A9:AJ10"/>
    <mergeCell ref="A43:B44"/>
    <mergeCell ref="L55:AB55"/>
    <mergeCell ref="A56:C57"/>
    <mergeCell ref="D56:F57"/>
    <mergeCell ref="G56:K57"/>
    <mergeCell ref="L56:AB57"/>
    <mergeCell ref="AZ37:BW38"/>
    <mergeCell ref="A41:AJ41"/>
    <mergeCell ref="C42:E42"/>
    <mergeCell ref="C43:E44"/>
    <mergeCell ref="A55:C55"/>
    <mergeCell ref="C36:AJ40"/>
    <mergeCell ref="C45:E46"/>
    <mergeCell ref="F45:AJ46"/>
    <mergeCell ref="AC55:AF55"/>
    <mergeCell ref="AG55:AJ55"/>
    <mergeCell ref="AC56:AF57"/>
    <mergeCell ref="A51:B52"/>
    <mergeCell ref="C51:E52"/>
    <mergeCell ref="F51:AJ52"/>
    <mergeCell ref="A47:B48"/>
    <mergeCell ref="C47:E48"/>
    <mergeCell ref="F47:AJ48"/>
    <mergeCell ref="A49:B50"/>
    <mergeCell ref="AZ33:BW34"/>
    <mergeCell ref="AZ35:BW36"/>
    <mergeCell ref="F42:AJ42"/>
    <mergeCell ref="F43:AJ44"/>
    <mergeCell ref="C35:AJ35"/>
    <mergeCell ref="C34:AJ34"/>
    <mergeCell ref="A22:D23"/>
    <mergeCell ref="E22:L23"/>
    <mergeCell ref="M22:P23"/>
    <mergeCell ref="Q22:X23"/>
    <mergeCell ref="Y22:AB23"/>
    <mergeCell ref="AC22:AJ23"/>
    <mergeCell ref="AO37:AY38"/>
    <mergeCell ref="M30:P31"/>
    <mergeCell ref="Q30:X31"/>
    <mergeCell ref="Y30:AB31"/>
    <mergeCell ref="AC30:AJ31"/>
    <mergeCell ref="A30:D31"/>
    <mergeCell ref="E30:L31"/>
    <mergeCell ref="AO33:AY34"/>
    <mergeCell ref="AC28:AJ29"/>
    <mergeCell ref="A26:D27"/>
    <mergeCell ref="E26:L27"/>
    <mergeCell ref="A42:B42"/>
    <mergeCell ref="C49:E50"/>
    <mergeCell ref="F49:AJ50"/>
    <mergeCell ref="AG56:AJ57"/>
    <mergeCell ref="G55:K55"/>
    <mergeCell ref="D55:F55"/>
    <mergeCell ref="A45:B46"/>
    <mergeCell ref="AO35:AY36"/>
    <mergeCell ref="A64:C65"/>
    <mergeCell ref="D64:F65"/>
    <mergeCell ref="G64:K65"/>
    <mergeCell ref="L64:AB65"/>
    <mergeCell ref="AC64:AF65"/>
    <mergeCell ref="AG64:AJ65"/>
    <mergeCell ref="A58:C59"/>
    <mergeCell ref="D58:F59"/>
    <mergeCell ref="G58:K59"/>
    <mergeCell ref="L58:AB59"/>
    <mergeCell ref="AC58:AF59"/>
    <mergeCell ref="AG58:AJ59"/>
    <mergeCell ref="A60:C61"/>
    <mergeCell ref="A62:C63"/>
    <mergeCell ref="L62:AB63"/>
    <mergeCell ref="AC62:AF63"/>
    <mergeCell ref="AG62:AJ63"/>
    <mergeCell ref="L60:AB61"/>
    <mergeCell ref="AC60:AF61"/>
    <mergeCell ref="AG60:AJ61"/>
    <mergeCell ref="G60:K61"/>
    <mergeCell ref="G62:K63"/>
    <mergeCell ref="D60:F61"/>
    <mergeCell ref="D62:F63"/>
    <mergeCell ref="A68:C69"/>
    <mergeCell ref="D68:F69"/>
    <mergeCell ref="G68:K69"/>
    <mergeCell ref="L68:AB69"/>
    <mergeCell ref="AC68:AF69"/>
    <mergeCell ref="AG68:AJ69"/>
    <mergeCell ref="A66:C67"/>
    <mergeCell ref="D66:F67"/>
    <mergeCell ref="G66:K67"/>
    <mergeCell ref="L66:AB67"/>
    <mergeCell ref="AC66:AF67"/>
    <mergeCell ref="AG66:AJ67"/>
    <mergeCell ref="A72:C73"/>
    <mergeCell ref="D72:F73"/>
    <mergeCell ref="G72:K73"/>
    <mergeCell ref="L72:AB73"/>
    <mergeCell ref="AC72:AF73"/>
    <mergeCell ref="AG72:AJ73"/>
    <mergeCell ref="A70:C71"/>
    <mergeCell ref="D70:F71"/>
    <mergeCell ref="G70:K71"/>
    <mergeCell ref="L70:AB71"/>
    <mergeCell ref="AC70:AF71"/>
    <mergeCell ref="AG70:AJ71"/>
    <mergeCell ref="A76:C77"/>
    <mergeCell ref="D76:F77"/>
    <mergeCell ref="G76:K77"/>
    <mergeCell ref="L76:AB77"/>
    <mergeCell ref="AC76:AF77"/>
    <mergeCell ref="AG76:AJ77"/>
    <mergeCell ref="A74:C75"/>
    <mergeCell ref="D74:F75"/>
    <mergeCell ref="G74:K75"/>
    <mergeCell ref="L74:AB75"/>
    <mergeCell ref="AC74:AF75"/>
    <mergeCell ref="AG74:AJ75"/>
    <mergeCell ref="A80:C81"/>
    <mergeCell ref="D80:F81"/>
    <mergeCell ref="G80:K81"/>
    <mergeCell ref="L80:AB81"/>
    <mergeCell ref="AC80:AF81"/>
    <mergeCell ref="AG80:AJ81"/>
    <mergeCell ref="A78:C79"/>
    <mergeCell ref="D78:F79"/>
    <mergeCell ref="G78:K79"/>
    <mergeCell ref="L78:AB79"/>
    <mergeCell ref="AC78:AF79"/>
    <mergeCell ref="AG78:AJ79"/>
    <mergeCell ref="A84:C85"/>
    <mergeCell ref="D84:F85"/>
    <mergeCell ref="G84:K85"/>
    <mergeCell ref="L84:AB85"/>
    <mergeCell ref="AC84:AF85"/>
    <mergeCell ref="AG84:AJ85"/>
    <mergeCell ref="A82:C83"/>
    <mergeCell ref="D82:F83"/>
    <mergeCell ref="G82:K83"/>
    <mergeCell ref="L82:AB83"/>
    <mergeCell ref="AC82:AF83"/>
    <mergeCell ref="AG82:AJ83"/>
    <mergeCell ref="A88:C89"/>
    <mergeCell ref="D88:F89"/>
    <mergeCell ref="G88:K89"/>
    <mergeCell ref="L88:AB89"/>
    <mergeCell ref="AC88:AF89"/>
    <mergeCell ref="AG88:AJ89"/>
    <mergeCell ref="A86:C87"/>
    <mergeCell ref="D86:F87"/>
    <mergeCell ref="G86:K87"/>
    <mergeCell ref="L86:AB87"/>
    <mergeCell ref="AC86:AF87"/>
    <mergeCell ref="AG86:AJ87"/>
    <mergeCell ref="A92:C93"/>
    <mergeCell ref="D92:F93"/>
    <mergeCell ref="G92:K93"/>
    <mergeCell ref="L92:AB93"/>
    <mergeCell ref="AC92:AF93"/>
    <mergeCell ref="AG92:AJ93"/>
    <mergeCell ref="A90:C91"/>
    <mergeCell ref="D90:F91"/>
    <mergeCell ref="G90:K91"/>
    <mergeCell ref="L90:AB91"/>
    <mergeCell ref="AC90:AF91"/>
    <mergeCell ref="AG90:AJ91"/>
    <mergeCell ref="L96:AB97"/>
    <mergeCell ref="AC96:AF97"/>
    <mergeCell ref="AG96:AJ97"/>
    <mergeCell ref="A94:C95"/>
    <mergeCell ref="D94:F95"/>
    <mergeCell ref="G94:K95"/>
    <mergeCell ref="L94:AB95"/>
    <mergeCell ref="AC94:AF95"/>
    <mergeCell ref="AG94:AJ95"/>
    <mergeCell ref="A1:K1"/>
    <mergeCell ref="AG104:AJ105"/>
    <mergeCell ref="A104:AF105"/>
    <mergeCell ref="A102:C103"/>
    <mergeCell ref="D102:F103"/>
    <mergeCell ref="G102:K103"/>
    <mergeCell ref="L102:AB103"/>
    <mergeCell ref="AC102:AF103"/>
    <mergeCell ref="AG102:AJ103"/>
    <mergeCell ref="A100:C101"/>
    <mergeCell ref="D100:F101"/>
    <mergeCell ref="G100:K101"/>
    <mergeCell ref="L100:AB101"/>
    <mergeCell ref="AC100:AF101"/>
    <mergeCell ref="AG100:AJ101"/>
    <mergeCell ref="A98:C99"/>
    <mergeCell ref="D98:F99"/>
    <mergeCell ref="G98:K99"/>
    <mergeCell ref="L98:AB99"/>
    <mergeCell ref="AC98:AF99"/>
    <mergeCell ref="AG98:AJ99"/>
    <mergeCell ref="A96:C97"/>
    <mergeCell ref="D96:F97"/>
    <mergeCell ref="G96:K97"/>
  </mergeCells>
  <phoneticPr fontId="2"/>
  <dataValidations count="2">
    <dataValidation type="list" allowBlank="1" showInputMessage="1" showErrorMessage="1" sqref="A56:C103" xr:uid="{777023F9-5879-4B09-856E-3D47BBBBA370}">
      <formula1>$A$43:$A$52</formula1>
    </dataValidation>
    <dataValidation type="list" allowBlank="1" showInputMessage="1" showErrorMessage="1" sqref="D55:F103" xr:uid="{C325E60B-9F62-4639-8FC6-F6AD9CD6131F}">
      <formula1>$AW$54:$AW$55</formula1>
    </dataValidation>
  </dataValidations>
  <pageMargins left="0.7" right="0.7" top="0.75" bottom="0.75" header="0.3" footer="0.3"/>
  <pageSetup paperSize="9" scale="59" orientation="portrait" r:id="rId1"/>
  <rowBreaks count="1" manualBreakCount="1">
    <brk id="5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47625</xdr:colOff>
                    <xdr:row>33</xdr:row>
                    <xdr:rowOff>9525</xdr:rowOff>
                  </from>
                  <to>
                    <xdr:col>2</xdr:col>
                    <xdr:colOff>0</xdr:colOff>
                    <xdr:row>34</xdr:row>
                    <xdr:rowOff>19050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1</xdr:col>
                    <xdr:colOff>47625</xdr:colOff>
                    <xdr:row>34</xdr:row>
                    <xdr:rowOff>9525</xdr:rowOff>
                  </from>
                  <to>
                    <xdr:col>2</xdr:col>
                    <xdr:colOff>0</xdr:colOff>
                    <xdr:row>35</xdr:row>
                    <xdr:rowOff>19050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1</xdr:col>
                    <xdr:colOff>47625</xdr:colOff>
                    <xdr:row>34</xdr:row>
                    <xdr:rowOff>9525</xdr:rowOff>
                  </from>
                  <to>
                    <xdr:col>2</xdr:col>
                    <xdr:colOff>0</xdr:colOff>
                    <xdr:row>35</xdr:row>
                    <xdr:rowOff>19050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1</xdr:col>
                    <xdr:colOff>47625</xdr:colOff>
                    <xdr:row>35</xdr:row>
                    <xdr:rowOff>9525</xdr:rowOff>
                  </from>
                  <to>
                    <xdr:col>2</xdr:col>
                    <xdr:colOff>0</xdr:colOff>
                    <xdr:row>36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EBFA1-373E-4175-BED1-94D46BFD1E82}">
  <sheetPr codeName="Sheet3"/>
  <dimension ref="A1:BW123"/>
  <sheetViews>
    <sheetView showGridLines="0" view="pageBreakPreview" zoomScaleNormal="70" zoomScaleSheetLayoutView="100" workbookViewId="0">
      <selection activeCell="F16" sqref="F16:J17"/>
    </sheetView>
  </sheetViews>
  <sheetFormatPr defaultColWidth="8.75" defaultRowHeight="24"/>
  <cols>
    <col min="1" max="2" width="4.125" style="64" customWidth="1"/>
    <col min="3" max="10" width="4.125" style="225" customWidth="1"/>
    <col min="11" max="14" width="4.125" style="226" customWidth="1"/>
    <col min="15" max="20" width="4.125" style="225" customWidth="1"/>
    <col min="21" max="22" width="4.125" style="64" customWidth="1"/>
    <col min="23" max="28" width="4.125" style="225" customWidth="1"/>
    <col min="29" max="36" width="4.125" style="64" customWidth="1"/>
    <col min="37" max="45" width="3.75" style="64" customWidth="1"/>
    <col min="46" max="46" width="3.75" style="64" hidden="1" customWidth="1"/>
    <col min="47" max="65" width="3.75" style="64" customWidth="1"/>
    <col min="66" max="16384" width="8.75" style="64"/>
  </cols>
  <sheetData>
    <row r="1" spans="1:46" s="41" customFormat="1" ht="22.15" customHeight="1">
      <c r="A1" s="546" t="s">
        <v>368</v>
      </c>
      <c r="B1" s="546"/>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T1" s="41" t="s">
        <v>329</v>
      </c>
    </row>
    <row r="2" spans="1:46" s="41" customFormat="1" ht="22.15" customHeight="1">
      <c r="A2" s="631" t="s">
        <v>324</v>
      </c>
      <c r="B2" s="632"/>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T2" s="10" t="s">
        <v>158</v>
      </c>
    </row>
    <row r="3" spans="1:46" s="41" customFormat="1" ht="22.15" customHeight="1">
      <c r="A3" s="632"/>
      <c r="B3" s="632"/>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632"/>
      <c r="AJ3" s="632"/>
      <c r="AT3" s="10" t="s">
        <v>159</v>
      </c>
    </row>
    <row r="4" spans="1:46" s="41" customFormat="1" ht="22.15" customHeight="1">
      <c r="A4" s="632"/>
      <c r="B4" s="632"/>
      <c r="C4" s="632"/>
      <c r="D4" s="632"/>
      <c r="E4" s="632"/>
      <c r="F4" s="632"/>
      <c r="G4" s="632"/>
      <c r="H4" s="632"/>
      <c r="I4" s="632"/>
      <c r="J4" s="632"/>
      <c r="K4" s="632"/>
      <c r="L4" s="632"/>
      <c r="M4" s="632"/>
      <c r="N4" s="632"/>
      <c r="O4" s="632"/>
      <c r="P4" s="632"/>
      <c r="Q4" s="632"/>
      <c r="R4" s="632"/>
      <c r="S4" s="632"/>
      <c r="T4" s="632"/>
      <c r="U4" s="632"/>
      <c r="V4" s="632"/>
      <c r="W4" s="632"/>
      <c r="X4" s="632"/>
      <c r="Y4" s="632"/>
      <c r="Z4" s="632"/>
      <c r="AA4" s="632"/>
      <c r="AB4" s="632"/>
      <c r="AC4" s="632"/>
      <c r="AD4" s="632"/>
      <c r="AE4" s="632"/>
      <c r="AF4" s="632"/>
      <c r="AG4" s="632"/>
      <c r="AH4" s="632"/>
      <c r="AI4" s="632"/>
      <c r="AJ4" s="632"/>
      <c r="AT4" s="10" t="s">
        <v>170</v>
      </c>
    </row>
    <row r="5" spans="1:46" s="41" customFormat="1" ht="22.15" customHeight="1">
      <c r="A5" s="632"/>
      <c r="B5" s="632"/>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T5" s="10" t="s">
        <v>171</v>
      </c>
    </row>
    <row r="6" spans="1:46" s="41" customFormat="1" ht="22.15" customHeight="1">
      <c r="AT6" s="10" t="s">
        <v>172</v>
      </c>
    </row>
    <row r="7" spans="1:46" s="41" customFormat="1" ht="22.15" customHeight="1">
      <c r="B7" s="41" t="s">
        <v>128</v>
      </c>
      <c r="AT7" s="10" t="s">
        <v>174</v>
      </c>
    </row>
    <row r="8" spans="1:46" s="41" customFormat="1" ht="22.15" customHeight="1">
      <c r="AT8" s="10" t="s">
        <v>173</v>
      </c>
    </row>
    <row r="9" spans="1:46" s="41" customFormat="1" ht="22.15" customHeight="1">
      <c r="A9" s="635" t="s">
        <v>370</v>
      </c>
      <c r="B9" s="636"/>
      <c r="C9" s="636"/>
      <c r="D9" s="636"/>
      <c r="E9" s="636"/>
      <c r="F9" s="636"/>
      <c r="G9" s="636"/>
      <c r="H9" s="636"/>
      <c r="I9" s="636"/>
      <c r="J9" s="636"/>
      <c r="K9" s="636"/>
      <c r="L9" s="636"/>
      <c r="M9" s="636"/>
      <c r="N9" s="636"/>
      <c r="O9" s="636"/>
      <c r="P9" s="636"/>
      <c r="Q9" s="636"/>
      <c r="R9" s="636"/>
      <c r="S9" s="636"/>
      <c r="T9" s="636"/>
      <c r="U9" s="636"/>
      <c r="V9" s="636"/>
      <c r="W9" s="636"/>
      <c r="X9" s="636"/>
      <c r="Y9" s="636"/>
      <c r="Z9" s="636"/>
      <c r="AA9" s="636"/>
      <c r="AB9" s="636"/>
      <c r="AC9" s="636"/>
      <c r="AD9" s="636"/>
      <c r="AE9" s="636"/>
      <c r="AF9" s="636"/>
      <c r="AG9" s="636"/>
      <c r="AH9" s="636"/>
      <c r="AI9" s="636"/>
      <c r="AJ9" s="636"/>
      <c r="AT9" s="10" t="s">
        <v>175</v>
      </c>
    </row>
    <row r="10" spans="1:46" s="41" customFormat="1" ht="22.15" customHeight="1">
      <c r="A10" s="636"/>
      <c r="B10" s="636"/>
      <c r="C10" s="636"/>
      <c r="D10" s="636"/>
      <c r="E10" s="636"/>
      <c r="F10" s="636"/>
      <c r="G10" s="636"/>
      <c r="H10" s="636"/>
      <c r="I10" s="636"/>
      <c r="J10" s="636"/>
      <c r="K10" s="636"/>
      <c r="L10" s="636"/>
      <c r="M10" s="636"/>
      <c r="N10" s="636"/>
      <c r="O10" s="636"/>
      <c r="P10" s="636"/>
      <c r="Q10" s="636"/>
      <c r="R10" s="636"/>
      <c r="S10" s="636"/>
      <c r="T10" s="636"/>
      <c r="U10" s="636"/>
      <c r="V10" s="636"/>
      <c r="W10" s="636"/>
      <c r="X10" s="636"/>
      <c r="Y10" s="636"/>
      <c r="Z10" s="636"/>
      <c r="AA10" s="636"/>
      <c r="AB10" s="636"/>
      <c r="AC10" s="636"/>
      <c r="AD10" s="636"/>
      <c r="AE10" s="636"/>
      <c r="AF10" s="636"/>
      <c r="AG10" s="636"/>
      <c r="AH10" s="636"/>
      <c r="AI10" s="636"/>
      <c r="AJ10" s="636"/>
      <c r="AT10" s="10" t="s">
        <v>403</v>
      </c>
    </row>
    <row r="11" spans="1:46" s="41" customFormat="1" ht="22.15" customHeight="1">
      <c r="AT11" s="10" t="s">
        <v>404</v>
      </c>
    </row>
    <row r="12" spans="1:46" s="41" customFormat="1" ht="22.15" customHeight="1">
      <c r="A12" s="325" t="s">
        <v>12</v>
      </c>
      <c r="B12" s="325"/>
      <c r="C12" s="325"/>
      <c r="D12" s="325"/>
      <c r="E12" s="325"/>
      <c r="F12" s="633" t="str">
        <f>IF(様式１及び個票!F13&lt;&gt;0,様式１及び個票!F13,"")</f>
        <v/>
      </c>
      <c r="G12" s="633"/>
      <c r="H12" s="633"/>
      <c r="I12" s="633"/>
      <c r="J12" s="633"/>
      <c r="K12" s="633"/>
      <c r="L12" s="633"/>
      <c r="M12" s="633"/>
      <c r="N12" s="633"/>
      <c r="O12" s="633"/>
      <c r="P12" s="633"/>
      <c r="Q12" s="633"/>
      <c r="R12" s="633"/>
      <c r="S12" s="633"/>
      <c r="T12" s="633"/>
      <c r="U12" s="633"/>
      <c r="V12" s="633"/>
      <c r="W12" s="633"/>
      <c r="Y12" s="41" t="s">
        <v>330</v>
      </c>
      <c r="AE12" s="41" t="s">
        <v>325</v>
      </c>
      <c r="AT12" s="10" t="s">
        <v>405</v>
      </c>
    </row>
    <row r="13" spans="1:46" s="41" customFormat="1" ht="22.15" customHeight="1">
      <c r="A13" s="325"/>
      <c r="B13" s="325"/>
      <c r="C13" s="325"/>
      <c r="D13" s="325"/>
      <c r="E13" s="325"/>
      <c r="F13" s="633"/>
      <c r="G13" s="633"/>
      <c r="H13" s="633"/>
      <c r="I13" s="633"/>
      <c r="J13" s="633"/>
      <c r="K13" s="633"/>
      <c r="L13" s="633"/>
      <c r="M13" s="633"/>
      <c r="N13" s="633"/>
      <c r="O13" s="633"/>
      <c r="P13" s="633"/>
      <c r="Q13" s="633"/>
      <c r="R13" s="633"/>
      <c r="S13" s="633"/>
      <c r="T13" s="633"/>
      <c r="U13" s="633"/>
      <c r="V13" s="633"/>
      <c r="W13" s="633"/>
      <c r="Y13" s="672">
        <f>SUM(AG24:AH123)</f>
        <v>0</v>
      </c>
      <c r="Z13" s="673"/>
      <c r="AA13" s="673"/>
      <c r="AB13" s="666" t="s">
        <v>322</v>
      </c>
      <c r="AC13" s="667"/>
      <c r="AD13" s="68"/>
      <c r="AE13" s="660">
        <f>COUNTA(C24:J123)</f>
        <v>0</v>
      </c>
      <c r="AF13" s="661"/>
      <c r="AG13" s="661"/>
      <c r="AH13" s="666" t="s">
        <v>326</v>
      </c>
      <c r="AI13" s="667"/>
      <c r="AT13" s="10" t="s">
        <v>280</v>
      </c>
    </row>
    <row r="14" spans="1:46" s="41" customFormat="1" ht="22.15" customHeight="1">
      <c r="A14" s="325" t="s">
        <v>6</v>
      </c>
      <c r="B14" s="325"/>
      <c r="C14" s="325"/>
      <c r="D14" s="325"/>
      <c r="E14" s="325"/>
      <c r="F14" s="634" t="str">
        <f>IF(様式１及び個票!L15&lt;&gt;0,様式１及び個票!L15,"")</f>
        <v/>
      </c>
      <c r="G14" s="634"/>
      <c r="H14" s="634"/>
      <c r="I14" s="634"/>
      <c r="J14" s="634"/>
      <c r="K14" s="634"/>
      <c r="L14" s="634"/>
      <c r="M14" s="634"/>
      <c r="N14" s="634"/>
      <c r="O14" s="634"/>
      <c r="P14" s="634"/>
      <c r="Q14" s="634"/>
      <c r="R14" s="634"/>
      <c r="S14" s="634"/>
      <c r="T14" s="634"/>
      <c r="U14" s="634"/>
      <c r="V14" s="634"/>
      <c r="W14" s="634"/>
      <c r="Y14" s="674"/>
      <c r="Z14" s="675"/>
      <c r="AA14" s="675"/>
      <c r="AB14" s="668"/>
      <c r="AC14" s="669"/>
      <c r="AD14" s="68"/>
      <c r="AE14" s="662"/>
      <c r="AF14" s="663"/>
      <c r="AG14" s="663"/>
      <c r="AH14" s="668"/>
      <c r="AI14" s="669"/>
      <c r="AT14" s="10" t="s">
        <v>281</v>
      </c>
    </row>
    <row r="15" spans="1:46" s="41" customFormat="1" ht="22.15" customHeight="1">
      <c r="A15" s="325"/>
      <c r="B15" s="325"/>
      <c r="C15" s="325"/>
      <c r="D15" s="325"/>
      <c r="E15" s="325"/>
      <c r="F15" s="634"/>
      <c r="G15" s="634"/>
      <c r="H15" s="634"/>
      <c r="I15" s="634"/>
      <c r="J15" s="634"/>
      <c r="K15" s="634"/>
      <c r="L15" s="634"/>
      <c r="M15" s="634"/>
      <c r="N15" s="634"/>
      <c r="O15" s="634"/>
      <c r="P15" s="634"/>
      <c r="Q15" s="634"/>
      <c r="R15" s="634"/>
      <c r="S15" s="634"/>
      <c r="T15" s="634"/>
      <c r="U15" s="634"/>
      <c r="V15" s="634"/>
      <c r="W15" s="634"/>
      <c r="Y15" s="676"/>
      <c r="Z15" s="677"/>
      <c r="AA15" s="677"/>
      <c r="AB15" s="670"/>
      <c r="AC15" s="671"/>
      <c r="AD15" s="68"/>
      <c r="AE15" s="664"/>
      <c r="AF15" s="665"/>
      <c r="AG15" s="665"/>
      <c r="AH15" s="670"/>
      <c r="AI15" s="671"/>
      <c r="AT15" s="10" t="s">
        <v>282</v>
      </c>
    </row>
    <row r="16" spans="1:46" s="41" customFormat="1" ht="22.15" customHeight="1">
      <c r="A16" s="325" t="s">
        <v>9</v>
      </c>
      <c r="B16" s="325"/>
      <c r="C16" s="325"/>
      <c r="D16" s="325"/>
      <c r="E16" s="325"/>
      <c r="F16" s="633" t="str">
        <f>IF(様式１及び個票!F17&lt;&gt;0,様式１及び個票!F17,"")</f>
        <v/>
      </c>
      <c r="G16" s="633"/>
      <c r="H16" s="633"/>
      <c r="I16" s="633"/>
      <c r="J16" s="633"/>
      <c r="K16" s="325" t="s">
        <v>11</v>
      </c>
      <c r="L16" s="325"/>
      <c r="M16" s="325"/>
      <c r="N16" s="325"/>
      <c r="O16" s="325"/>
      <c r="P16" s="633" t="str">
        <f>IF(様式１及び個票!W17&lt;&gt;0,様式１及び個票!W17,"")</f>
        <v/>
      </c>
      <c r="Q16" s="633"/>
      <c r="R16" s="633"/>
      <c r="S16" s="633"/>
      <c r="T16" s="633"/>
      <c r="U16" s="633"/>
      <c r="V16" s="633"/>
      <c r="W16" s="633"/>
      <c r="Y16" s="66" t="s">
        <v>553</v>
      </c>
      <c r="Z16" s="66"/>
      <c r="AT16" s="10" t="s">
        <v>283</v>
      </c>
    </row>
    <row r="17" spans="1:75" s="41" customFormat="1" ht="22.15" customHeight="1">
      <c r="A17" s="325"/>
      <c r="B17" s="325"/>
      <c r="C17" s="325"/>
      <c r="D17" s="325"/>
      <c r="E17" s="325"/>
      <c r="F17" s="633"/>
      <c r="G17" s="633"/>
      <c r="H17" s="633"/>
      <c r="I17" s="633"/>
      <c r="J17" s="633"/>
      <c r="K17" s="325"/>
      <c r="L17" s="325"/>
      <c r="M17" s="325"/>
      <c r="N17" s="325"/>
      <c r="O17" s="325"/>
      <c r="P17" s="633"/>
      <c r="Q17" s="633"/>
      <c r="R17" s="633"/>
      <c r="S17" s="633"/>
      <c r="T17" s="633"/>
      <c r="U17" s="633"/>
      <c r="V17" s="633"/>
      <c r="W17" s="633"/>
      <c r="Y17" s="659" t="str">
        <f>IF(COUNTIF(対象種別,様式１及び個票!G27)=1,10000*SUM(AG24:AH123),"対象外")</f>
        <v>対象外</v>
      </c>
      <c r="Z17" s="659"/>
      <c r="AA17" s="659"/>
      <c r="AB17" s="659"/>
      <c r="AC17" s="659"/>
      <c r="AD17" s="659"/>
      <c r="AE17" s="659"/>
      <c r="AF17" s="659"/>
      <c r="AG17" s="659"/>
      <c r="AH17" s="659"/>
      <c r="AI17" s="659"/>
      <c r="AT17" s="10" t="s">
        <v>284</v>
      </c>
    </row>
    <row r="18" spans="1:75" s="41" customFormat="1" ht="22.15" customHeight="1">
      <c r="A18" s="325" t="s">
        <v>133</v>
      </c>
      <c r="B18" s="325"/>
      <c r="C18" s="325"/>
      <c r="D18" s="325"/>
      <c r="E18" s="325"/>
      <c r="F18" s="633" t="str">
        <f>IF(様式１及び個票!G27&lt;&gt;0,様式１及び個票!G27,"")</f>
        <v>個表のサービス種別欄を入力してください。</v>
      </c>
      <c r="G18" s="658"/>
      <c r="H18" s="658"/>
      <c r="I18" s="658"/>
      <c r="J18" s="658"/>
      <c r="K18" s="658"/>
      <c r="L18" s="658"/>
      <c r="M18" s="658"/>
      <c r="N18" s="658"/>
      <c r="O18" s="658"/>
      <c r="P18" s="658"/>
      <c r="Q18" s="658"/>
      <c r="R18" s="658"/>
      <c r="S18" s="658"/>
      <c r="T18" s="658"/>
      <c r="U18" s="658"/>
      <c r="V18" s="658"/>
      <c r="W18" s="658"/>
      <c r="Y18" s="659"/>
      <c r="Z18" s="659"/>
      <c r="AA18" s="659"/>
      <c r="AB18" s="659"/>
      <c r="AC18" s="659"/>
      <c r="AD18" s="659"/>
      <c r="AE18" s="659"/>
      <c r="AF18" s="659"/>
      <c r="AG18" s="659"/>
      <c r="AH18" s="659"/>
      <c r="AI18" s="659"/>
    </row>
    <row r="19" spans="1:75" s="41" customFormat="1" ht="22.15" customHeight="1">
      <c r="A19" s="325"/>
      <c r="B19" s="325"/>
      <c r="C19" s="325"/>
      <c r="D19" s="325"/>
      <c r="E19" s="325"/>
      <c r="F19" s="658"/>
      <c r="G19" s="658"/>
      <c r="H19" s="658"/>
      <c r="I19" s="658"/>
      <c r="J19" s="658"/>
      <c r="K19" s="658"/>
      <c r="L19" s="658"/>
      <c r="M19" s="658"/>
      <c r="N19" s="658"/>
      <c r="O19" s="658"/>
      <c r="P19" s="658"/>
      <c r="Q19" s="658"/>
      <c r="R19" s="658"/>
      <c r="S19" s="658"/>
      <c r="T19" s="658"/>
      <c r="U19" s="658"/>
      <c r="V19" s="658"/>
      <c r="W19" s="658"/>
      <c r="Y19" s="659"/>
      <c r="Z19" s="659"/>
      <c r="AA19" s="659"/>
      <c r="AB19" s="659"/>
      <c r="AC19" s="659"/>
      <c r="AD19" s="659"/>
      <c r="AE19" s="659"/>
      <c r="AF19" s="659"/>
      <c r="AG19" s="659"/>
      <c r="AH19" s="659"/>
      <c r="AI19" s="659"/>
    </row>
    <row r="20" spans="1:75" s="41" customFormat="1" ht="22.15" customHeight="1"/>
    <row r="21" spans="1:75" s="41" customFormat="1" ht="22.15" customHeight="1"/>
    <row r="22" spans="1:75" s="41" customFormat="1" ht="22.15" customHeight="1">
      <c r="A22" s="41" t="s">
        <v>318</v>
      </c>
    </row>
    <row r="23" spans="1:75" s="41" customFormat="1" ht="42" customHeight="1">
      <c r="A23" s="681" t="s">
        <v>319</v>
      </c>
      <c r="B23" s="681"/>
      <c r="C23" s="688" t="s">
        <v>502</v>
      </c>
      <c r="D23" s="688"/>
      <c r="E23" s="688"/>
      <c r="F23" s="688"/>
      <c r="G23" s="688"/>
      <c r="H23" s="688"/>
      <c r="I23" s="688"/>
      <c r="J23" s="688"/>
      <c r="K23" s="679" t="s">
        <v>333</v>
      </c>
      <c r="L23" s="679"/>
      <c r="M23" s="679"/>
      <c r="N23" s="680"/>
      <c r="O23" s="678" t="s">
        <v>321</v>
      </c>
      <c r="P23" s="679"/>
      <c r="Q23" s="679"/>
      <c r="R23" s="679"/>
      <c r="S23" s="679"/>
      <c r="T23" s="679"/>
      <c r="U23" s="679"/>
      <c r="V23" s="679"/>
      <c r="W23" s="679"/>
      <c r="X23" s="679"/>
      <c r="Y23" s="679"/>
      <c r="Z23" s="679"/>
      <c r="AA23" s="679"/>
      <c r="AB23" s="679"/>
      <c r="AC23" s="678" t="s">
        <v>323</v>
      </c>
      <c r="AD23" s="679"/>
      <c r="AE23" s="679"/>
      <c r="AF23" s="680"/>
      <c r="AG23" s="685" t="s">
        <v>320</v>
      </c>
      <c r="AH23" s="686"/>
      <c r="AI23" s="686"/>
      <c r="AJ23" s="687"/>
    </row>
    <row r="24" spans="1:75" s="41" customFormat="1" ht="42" customHeight="1">
      <c r="A24" s="653">
        <v>1</v>
      </c>
      <c r="B24" s="653"/>
      <c r="C24" s="654"/>
      <c r="D24" s="654"/>
      <c r="E24" s="654"/>
      <c r="F24" s="654"/>
      <c r="G24" s="654"/>
      <c r="H24" s="654"/>
      <c r="I24" s="654"/>
      <c r="J24" s="654"/>
      <c r="K24" s="655"/>
      <c r="L24" s="656"/>
      <c r="M24" s="656"/>
      <c r="N24" s="657"/>
      <c r="O24" s="684"/>
      <c r="P24" s="651"/>
      <c r="Q24" s="651"/>
      <c r="R24" s="651"/>
      <c r="S24" s="651"/>
      <c r="T24" s="651"/>
      <c r="U24" s="650" t="s">
        <v>82</v>
      </c>
      <c r="V24" s="650"/>
      <c r="W24" s="651"/>
      <c r="X24" s="651"/>
      <c r="Y24" s="651"/>
      <c r="Z24" s="651"/>
      <c r="AA24" s="651"/>
      <c r="AB24" s="652"/>
      <c r="AC24" s="643" t="str">
        <f>IFERROR(IF(AND(O24&lt;&gt;0,W24&lt;&gt;0),IF(O24&gt;=W24,"",IF((W24-O24)=0,"",(W24-O24)+1)),""),"")</f>
        <v/>
      </c>
      <c r="AD24" s="644"/>
      <c r="AE24" s="645" t="s">
        <v>1</v>
      </c>
      <c r="AF24" s="646"/>
      <c r="AG24" s="647" t="str">
        <f t="shared" ref="AG24" si="0">IF(AC24="","",IF(AC24&lt;=15,AC24,15))</f>
        <v/>
      </c>
      <c r="AH24" s="647"/>
      <c r="AI24" s="645" t="s">
        <v>1</v>
      </c>
      <c r="AJ24" s="646"/>
    </row>
    <row r="25" spans="1:75" s="41" customFormat="1" ht="42" customHeight="1">
      <c r="A25" s="653">
        <v>2</v>
      </c>
      <c r="B25" s="653"/>
      <c r="C25" s="654"/>
      <c r="D25" s="654"/>
      <c r="E25" s="654"/>
      <c r="F25" s="654"/>
      <c r="G25" s="654"/>
      <c r="H25" s="654"/>
      <c r="I25" s="654"/>
      <c r="J25" s="654"/>
      <c r="K25" s="655"/>
      <c r="L25" s="656"/>
      <c r="M25" s="656"/>
      <c r="N25" s="657"/>
      <c r="O25" s="648"/>
      <c r="P25" s="649"/>
      <c r="Q25" s="649"/>
      <c r="R25" s="649"/>
      <c r="S25" s="649"/>
      <c r="T25" s="649"/>
      <c r="U25" s="650" t="s">
        <v>82</v>
      </c>
      <c r="V25" s="650"/>
      <c r="W25" s="651"/>
      <c r="X25" s="651"/>
      <c r="Y25" s="651"/>
      <c r="Z25" s="651"/>
      <c r="AA25" s="651"/>
      <c r="AB25" s="652"/>
      <c r="AC25" s="643" t="str">
        <f t="shared" ref="AC25:AC88" si="1">IFERROR(IF(AND(O25&lt;&gt;0,W25&lt;&gt;0),IF(O25&gt;=W25,"",IF((W25-O25)=0,"",(W25-O25)+1)),""),"")</f>
        <v/>
      </c>
      <c r="AD25" s="644"/>
      <c r="AE25" s="645" t="s">
        <v>1</v>
      </c>
      <c r="AF25" s="646"/>
      <c r="AG25" s="647" t="str">
        <f t="shared" ref="AG25:AG88" si="2">IF(AC25="","",IF(AC25&lt;=15,AC25,15))</f>
        <v/>
      </c>
      <c r="AH25" s="647"/>
      <c r="AI25" s="645" t="s">
        <v>1</v>
      </c>
      <c r="AJ25" s="646"/>
    </row>
    <row r="26" spans="1:75" s="41" customFormat="1" ht="42" customHeight="1">
      <c r="A26" s="653">
        <v>3</v>
      </c>
      <c r="B26" s="653"/>
      <c r="C26" s="654"/>
      <c r="D26" s="654"/>
      <c r="E26" s="654"/>
      <c r="F26" s="654"/>
      <c r="G26" s="654"/>
      <c r="H26" s="654"/>
      <c r="I26" s="654"/>
      <c r="J26" s="654"/>
      <c r="K26" s="655"/>
      <c r="L26" s="656"/>
      <c r="M26" s="656"/>
      <c r="N26" s="657"/>
      <c r="O26" s="648"/>
      <c r="P26" s="649"/>
      <c r="Q26" s="649"/>
      <c r="R26" s="649"/>
      <c r="S26" s="649"/>
      <c r="T26" s="649"/>
      <c r="U26" s="650" t="s">
        <v>82</v>
      </c>
      <c r="V26" s="650"/>
      <c r="W26" s="651"/>
      <c r="X26" s="651"/>
      <c r="Y26" s="651"/>
      <c r="Z26" s="651"/>
      <c r="AA26" s="651"/>
      <c r="AB26" s="652"/>
      <c r="AC26" s="643" t="str">
        <f t="shared" si="1"/>
        <v/>
      </c>
      <c r="AD26" s="644"/>
      <c r="AE26" s="645" t="s">
        <v>1</v>
      </c>
      <c r="AF26" s="646"/>
      <c r="AG26" s="647" t="str">
        <f t="shared" si="2"/>
        <v/>
      </c>
      <c r="AH26" s="647"/>
      <c r="AI26" s="645" t="s">
        <v>1</v>
      </c>
      <c r="AJ26" s="646"/>
    </row>
    <row r="27" spans="1:75" s="41" customFormat="1" ht="42" customHeight="1">
      <c r="A27" s="653">
        <v>4</v>
      </c>
      <c r="B27" s="653"/>
      <c r="C27" s="654"/>
      <c r="D27" s="654"/>
      <c r="E27" s="654"/>
      <c r="F27" s="654"/>
      <c r="G27" s="654"/>
      <c r="H27" s="654"/>
      <c r="I27" s="654"/>
      <c r="J27" s="654"/>
      <c r="K27" s="655"/>
      <c r="L27" s="656"/>
      <c r="M27" s="656"/>
      <c r="N27" s="657"/>
      <c r="O27" s="648"/>
      <c r="P27" s="649"/>
      <c r="Q27" s="649"/>
      <c r="R27" s="649"/>
      <c r="S27" s="649"/>
      <c r="T27" s="649"/>
      <c r="U27" s="650" t="s">
        <v>82</v>
      </c>
      <c r="V27" s="650"/>
      <c r="W27" s="651"/>
      <c r="X27" s="651"/>
      <c r="Y27" s="651"/>
      <c r="Z27" s="651"/>
      <c r="AA27" s="651"/>
      <c r="AB27" s="652"/>
      <c r="AC27" s="643" t="str">
        <f t="shared" si="1"/>
        <v/>
      </c>
      <c r="AD27" s="644"/>
      <c r="AE27" s="645" t="s">
        <v>1</v>
      </c>
      <c r="AF27" s="646"/>
      <c r="AG27" s="647" t="str">
        <f t="shared" si="2"/>
        <v/>
      </c>
      <c r="AH27" s="647"/>
      <c r="AI27" s="645" t="s">
        <v>1</v>
      </c>
      <c r="AJ27" s="646"/>
    </row>
    <row r="28" spans="1:75" s="41" customFormat="1" ht="42" customHeight="1">
      <c r="A28" s="653">
        <v>5</v>
      </c>
      <c r="B28" s="653"/>
      <c r="C28" s="654"/>
      <c r="D28" s="654"/>
      <c r="E28" s="654"/>
      <c r="F28" s="654"/>
      <c r="G28" s="654"/>
      <c r="H28" s="654"/>
      <c r="I28" s="654"/>
      <c r="J28" s="654"/>
      <c r="K28" s="655"/>
      <c r="L28" s="656"/>
      <c r="M28" s="656"/>
      <c r="N28" s="657"/>
      <c r="O28" s="648"/>
      <c r="P28" s="649"/>
      <c r="Q28" s="649"/>
      <c r="R28" s="649"/>
      <c r="S28" s="649"/>
      <c r="T28" s="649"/>
      <c r="U28" s="650" t="s">
        <v>82</v>
      </c>
      <c r="V28" s="650"/>
      <c r="W28" s="651"/>
      <c r="X28" s="651"/>
      <c r="Y28" s="651"/>
      <c r="Z28" s="651"/>
      <c r="AA28" s="651"/>
      <c r="AB28" s="652"/>
      <c r="AC28" s="643" t="str">
        <f t="shared" si="1"/>
        <v/>
      </c>
      <c r="AD28" s="644"/>
      <c r="AE28" s="645" t="s">
        <v>1</v>
      </c>
      <c r="AF28" s="646"/>
      <c r="AG28" s="647" t="str">
        <f t="shared" si="2"/>
        <v/>
      </c>
      <c r="AH28" s="647"/>
      <c r="AI28" s="645" t="s">
        <v>1</v>
      </c>
      <c r="AJ28" s="646"/>
    </row>
    <row r="29" spans="1:75" s="41" customFormat="1" ht="42" customHeight="1">
      <c r="A29" s="653">
        <v>6</v>
      </c>
      <c r="B29" s="653"/>
      <c r="C29" s="654"/>
      <c r="D29" s="654"/>
      <c r="E29" s="654"/>
      <c r="F29" s="654"/>
      <c r="G29" s="654"/>
      <c r="H29" s="654"/>
      <c r="I29" s="654"/>
      <c r="J29" s="654"/>
      <c r="K29" s="655"/>
      <c r="L29" s="656"/>
      <c r="M29" s="656"/>
      <c r="N29" s="657"/>
      <c r="O29" s="648"/>
      <c r="P29" s="649"/>
      <c r="Q29" s="649"/>
      <c r="R29" s="649"/>
      <c r="S29" s="649"/>
      <c r="T29" s="649"/>
      <c r="U29" s="650" t="s">
        <v>82</v>
      </c>
      <c r="V29" s="650"/>
      <c r="W29" s="651"/>
      <c r="X29" s="651"/>
      <c r="Y29" s="651"/>
      <c r="Z29" s="651"/>
      <c r="AA29" s="651"/>
      <c r="AB29" s="652"/>
      <c r="AC29" s="643" t="str">
        <f t="shared" si="1"/>
        <v/>
      </c>
      <c r="AD29" s="644"/>
      <c r="AE29" s="645" t="s">
        <v>1</v>
      </c>
      <c r="AF29" s="646"/>
      <c r="AG29" s="647" t="str">
        <f t="shared" si="2"/>
        <v/>
      </c>
      <c r="AH29" s="647"/>
      <c r="AI29" s="645" t="s">
        <v>1</v>
      </c>
      <c r="AJ29" s="646"/>
    </row>
    <row r="30" spans="1:75" s="41" customFormat="1" ht="42" customHeight="1">
      <c r="A30" s="653">
        <v>7</v>
      </c>
      <c r="B30" s="653"/>
      <c r="C30" s="654"/>
      <c r="D30" s="654"/>
      <c r="E30" s="654"/>
      <c r="F30" s="654"/>
      <c r="G30" s="654"/>
      <c r="H30" s="654"/>
      <c r="I30" s="654"/>
      <c r="J30" s="654"/>
      <c r="K30" s="655"/>
      <c r="L30" s="656"/>
      <c r="M30" s="656"/>
      <c r="N30" s="657"/>
      <c r="O30" s="682"/>
      <c r="P30" s="683"/>
      <c r="Q30" s="683"/>
      <c r="R30" s="683"/>
      <c r="S30" s="683"/>
      <c r="T30" s="683"/>
      <c r="U30" s="650" t="s">
        <v>82</v>
      </c>
      <c r="V30" s="650"/>
      <c r="W30" s="651"/>
      <c r="X30" s="651"/>
      <c r="Y30" s="651"/>
      <c r="Z30" s="651"/>
      <c r="AA30" s="651"/>
      <c r="AB30" s="652"/>
      <c r="AC30" s="643" t="str">
        <f t="shared" si="1"/>
        <v/>
      </c>
      <c r="AD30" s="644"/>
      <c r="AE30" s="645" t="s">
        <v>1</v>
      </c>
      <c r="AF30" s="646"/>
      <c r="AG30" s="647" t="str">
        <f t="shared" si="2"/>
        <v/>
      </c>
      <c r="AH30" s="647"/>
      <c r="AI30" s="645" t="s">
        <v>1</v>
      </c>
      <c r="AJ30" s="646"/>
    </row>
    <row r="31" spans="1:75" s="41" customFormat="1" ht="42" customHeight="1">
      <c r="A31" s="653">
        <v>8</v>
      </c>
      <c r="B31" s="653"/>
      <c r="C31" s="654"/>
      <c r="D31" s="654"/>
      <c r="E31" s="654"/>
      <c r="F31" s="654"/>
      <c r="G31" s="654"/>
      <c r="H31" s="654"/>
      <c r="I31" s="654"/>
      <c r="J31" s="654"/>
      <c r="K31" s="655"/>
      <c r="L31" s="656"/>
      <c r="M31" s="656"/>
      <c r="N31" s="657"/>
      <c r="O31" s="648"/>
      <c r="P31" s="649"/>
      <c r="Q31" s="649"/>
      <c r="R31" s="649"/>
      <c r="S31" s="649"/>
      <c r="T31" s="649"/>
      <c r="U31" s="650" t="s">
        <v>82</v>
      </c>
      <c r="V31" s="650"/>
      <c r="W31" s="651"/>
      <c r="X31" s="651"/>
      <c r="Y31" s="651"/>
      <c r="Z31" s="651"/>
      <c r="AA31" s="651"/>
      <c r="AB31" s="652"/>
      <c r="AC31" s="643" t="str">
        <f t="shared" si="1"/>
        <v/>
      </c>
      <c r="AD31" s="644"/>
      <c r="AE31" s="645" t="s">
        <v>1</v>
      </c>
      <c r="AF31" s="646"/>
      <c r="AG31" s="647" t="str">
        <f t="shared" si="2"/>
        <v/>
      </c>
      <c r="AH31" s="647"/>
      <c r="AI31" s="645" t="s">
        <v>1</v>
      </c>
      <c r="AJ31" s="646"/>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row>
    <row r="32" spans="1:75" s="41" customFormat="1" ht="42" customHeight="1">
      <c r="A32" s="653">
        <v>9</v>
      </c>
      <c r="B32" s="653"/>
      <c r="C32" s="654"/>
      <c r="D32" s="654"/>
      <c r="E32" s="654"/>
      <c r="F32" s="654"/>
      <c r="G32" s="654"/>
      <c r="H32" s="654"/>
      <c r="I32" s="654"/>
      <c r="J32" s="654"/>
      <c r="K32" s="655"/>
      <c r="L32" s="656"/>
      <c r="M32" s="656"/>
      <c r="N32" s="657"/>
      <c r="O32" s="648"/>
      <c r="P32" s="649"/>
      <c r="Q32" s="649"/>
      <c r="R32" s="649"/>
      <c r="S32" s="649"/>
      <c r="T32" s="649"/>
      <c r="U32" s="650" t="s">
        <v>82</v>
      </c>
      <c r="V32" s="650"/>
      <c r="W32" s="651"/>
      <c r="X32" s="651"/>
      <c r="Y32" s="651"/>
      <c r="Z32" s="651"/>
      <c r="AA32" s="651"/>
      <c r="AB32" s="652"/>
      <c r="AC32" s="643" t="str">
        <f t="shared" si="1"/>
        <v/>
      </c>
      <c r="AD32" s="644"/>
      <c r="AE32" s="645" t="s">
        <v>1</v>
      </c>
      <c r="AF32" s="646"/>
      <c r="AG32" s="647" t="str">
        <f t="shared" si="2"/>
        <v/>
      </c>
      <c r="AH32" s="647"/>
      <c r="AI32" s="645" t="s">
        <v>1</v>
      </c>
      <c r="AJ32" s="646"/>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row>
    <row r="33" spans="1:75" s="41" customFormat="1" ht="42" customHeight="1">
      <c r="A33" s="653">
        <v>10</v>
      </c>
      <c r="B33" s="653"/>
      <c r="C33" s="654"/>
      <c r="D33" s="654"/>
      <c r="E33" s="654"/>
      <c r="F33" s="654"/>
      <c r="G33" s="654"/>
      <c r="H33" s="654"/>
      <c r="I33" s="654"/>
      <c r="J33" s="654"/>
      <c r="K33" s="655"/>
      <c r="L33" s="656"/>
      <c r="M33" s="656"/>
      <c r="N33" s="657"/>
      <c r="O33" s="648"/>
      <c r="P33" s="649"/>
      <c r="Q33" s="649"/>
      <c r="R33" s="649"/>
      <c r="S33" s="649"/>
      <c r="T33" s="649"/>
      <c r="U33" s="650" t="s">
        <v>82</v>
      </c>
      <c r="V33" s="650"/>
      <c r="W33" s="651"/>
      <c r="X33" s="651"/>
      <c r="Y33" s="651"/>
      <c r="Z33" s="651"/>
      <c r="AA33" s="651"/>
      <c r="AB33" s="652"/>
      <c r="AC33" s="643" t="str">
        <f t="shared" si="1"/>
        <v/>
      </c>
      <c r="AD33" s="644"/>
      <c r="AE33" s="645" t="s">
        <v>1</v>
      </c>
      <c r="AF33" s="646"/>
      <c r="AG33" s="647" t="str">
        <f t="shared" si="2"/>
        <v/>
      </c>
      <c r="AH33" s="647"/>
      <c r="AI33" s="645" t="s">
        <v>1</v>
      </c>
      <c r="AJ33" s="646"/>
      <c r="AN33" s="44"/>
      <c r="AO33" s="588"/>
      <c r="AP33" s="589"/>
      <c r="AQ33" s="589"/>
      <c r="AR33" s="589"/>
      <c r="AS33" s="589"/>
      <c r="AT33" s="589"/>
      <c r="AU33" s="589"/>
      <c r="AV33" s="589"/>
      <c r="AW33" s="589"/>
      <c r="AX33" s="589"/>
      <c r="AY33" s="589"/>
      <c r="AZ33" s="590"/>
      <c r="BA33" s="590"/>
      <c r="BB33" s="590"/>
      <c r="BC33" s="590"/>
      <c r="BD33" s="590"/>
      <c r="BE33" s="590"/>
      <c r="BF33" s="590"/>
      <c r="BG33" s="590"/>
      <c r="BH33" s="590"/>
      <c r="BI33" s="590"/>
      <c r="BJ33" s="590"/>
      <c r="BK33" s="590"/>
      <c r="BL33" s="590"/>
      <c r="BM33" s="590"/>
      <c r="BN33" s="590"/>
      <c r="BO33" s="590"/>
      <c r="BP33" s="590"/>
      <c r="BQ33" s="590"/>
      <c r="BR33" s="590"/>
      <c r="BS33" s="590"/>
      <c r="BT33" s="590"/>
      <c r="BU33" s="590"/>
      <c r="BV33" s="590"/>
      <c r="BW33" s="590"/>
    </row>
    <row r="34" spans="1:75" s="41" customFormat="1" ht="42" customHeight="1">
      <c r="A34" s="653">
        <v>11</v>
      </c>
      <c r="B34" s="653"/>
      <c r="C34" s="654"/>
      <c r="D34" s="654"/>
      <c r="E34" s="654"/>
      <c r="F34" s="654"/>
      <c r="G34" s="654"/>
      <c r="H34" s="654"/>
      <c r="I34" s="654"/>
      <c r="J34" s="654"/>
      <c r="K34" s="655"/>
      <c r="L34" s="656"/>
      <c r="M34" s="656"/>
      <c r="N34" s="657"/>
      <c r="O34" s="648"/>
      <c r="P34" s="649"/>
      <c r="Q34" s="649"/>
      <c r="R34" s="649"/>
      <c r="S34" s="649"/>
      <c r="T34" s="649"/>
      <c r="U34" s="650" t="s">
        <v>82</v>
      </c>
      <c r="V34" s="650"/>
      <c r="W34" s="651"/>
      <c r="X34" s="651"/>
      <c r="Y34" s="651"/>
      <c r="Z34" s="651"/>
      <c r="AA34" s="651"/>
      <c r="AB34" s="652"/>
      <c r="AC34" s="643" t="str">
        <f t="shared" si="1"/>
        <v/>
      </c>
      <c r="AD34" s="644"/>
      <c r="AE34" s="645" t="s">
        <v>1</v>
      </c>
      <c r="AF34" s="646"/>
      <c r="AG34" s="647" t="str">
        <f t="shared" si="2"/>
        <v/>
      </c>
      <c r="AH34" s="647"/>
      <c r="AI34" s="645" t="s">
        <v>1</v>
      </c>
      <c r="AJ34" s="646"/>
      <c r="AN34" s="44"/>
      <c r="AO34" s="589"/>
      <c r="AP34" s="589"/>
      <c r="AQ34" s="589"/>
      <c r="AR34" s="589"/>
      <c r="AS34" s="589"/>
      <c r="AT34" s="589"/>
      <c r="AU34" s="589"/>
      <c r="AV34" s="589"/>
      <c r="AW34" s="589"/>
      <c r="AX34" s="589"/>
      <c r="AY34" s="589"/>
      <c r="AZ34" s="590"/>
      <c r="BA34" s="590"/>
      <c r="BB34" s="590"/>
      <c r="BC34" s="590"/>
      <c r="BD34" s="590"/>
      <c r="BE34" s="590"/>
      <c r="BF34" s="590"/>
      <c r="BG34" s="590"/>
      <c r="BH34" s="590"/>
      <c r="BI34" s="590"/>
      <c r="BJ34" s="590"/>
      <c r="BK34" s="590"/>
      <c r="BL34" s="590"/>
      <c r="BM34" s="590"/>
      <c r="BN34" s="590"/>
      <c r="BO34" s="590"/>
      <c r="BP34" s="590"/>
      <c r="BQ34" s="590"/>
      <c r="BR34" s="590"/>
      <c r="BS34" s="590"/>
      <c r="BT34" s="590"/>
      <c r="BU34" s="590"/>
      <c r="BV34" s="590"/>
      <c r="BW34" s="590"/>
    </row>
    <row r="35" spans="1:75" s="41" customFormat="1" ht="42" customHeight="1">
      <c r="A35" s="653">
        <v>12</v>
      </c>
      <c r="B35" s="653"/>
      <c r="C35" s="654"/>
      <c r="D35" s="654"/>
      <c r="E35" s="654"/>
      <c r="F35" s="654"/>
      <c r="G35" s="654"/>
      <c r="H35" s="654"/>
      <c r="I35" s="654"/>
      <c r="J35" s="654"/>
      <c r="K35" s="655"/>
      <c r="L35" s="656"/>
      <c r="M35" s="656"/>
      <c r="N35" s="657"/>
      <c r="O35" s="648"/>
      <c r="P35" s="649"/>
      <c r="Q35" s="649"/>
      <c r="R35" s="649"/>
      <c r="S35" s="649"/>
      <c r="T35" s="649"/>
      <c r="U35" s="650" t="s">
        <v>82</v>
      </c>
      <c r="V35" s="650"/>
      <c r="W35" s="651"/>
      <c r="X35" s="651"/>
      <c r="Y35" s="651"/>
      <c r="Z35" s="651"/>
      <c r="AA35" s="651"/>
      <c r="AB35" s="652"/>
      <c r="AC35" s="643" t="str">
        <f t="shared" si="1"/>
        <v/>
      </c>
      <c r="AD35" s="644"/>
      <c r="AE35" s="645" t="s">
        <v>1</v>
      </c>
      <c r="AF35" s="646"/>
      <c r="AG35" s="647" t="str">
        <f t="shared" si="2"/>
        <v/>
      </c>
      <c r="AH35" s="647"/>
      <c r="AI35" s="645" t="s">
        <v>1</v>
      </c>
      <c r="AJ35" s="646"/>
      <c r="AN35" s="44"/>
      <c r="AO35" s="588"/>
      <c r="AP35" s="589"/>
      <c r="AQ35" s="589"/>
      <c r="AR35" s="589"/>
      <c r="AS35" s="589"/>
      <c r="AT35" s="589"/>
      <c r="AU35" s="589"/>
      <c r="AV35" s="589"/>
      <c r="AW35" s="589"/>
      <c r="AX35" s="589"/>
      <c r="AY35" s="589"/>
      <c r="AZ35" s="590"/>
      <c r="BA35" s="590"/>
      <c r="BB35" s="590"/>
      <c r="BC35" s="590"/>
      <c r="BD35" s="590"/>
      <c r="BE35" s="590"/>
      <c r="BF35" s="590"/>
      <c r="BG35" s="590"/>
      <c r="BH35" s="590"/>
      <c r="BI35" s="590"/>
      <c r="BJ35" s="590"/>
      <c r="BK35" s="590"/>
      <c r="BL35" s="590"/>
      <c r="BM35" s="590"/>
      <c r="BN35" s="590"/>
      <c r="BO35" s="590"/>
      <c r="BP35" s="590"/>
      <c r="BQ35" s="590"/>
      <c r="BR35" s="590"/>
      <c r="BS35" s="590"/>
      <c r="BT35" s="590"/>
      <c r="BU35" s="590"/>
      <c r="BV35" s="590"/>
      <c r="BW35" s="590"/>
    </row>
    <row r="36" spans="1:75" s="41" customFormat="1" ht="42" customHeight="1">
      <c r="A36" s="653">
        <v>13</v>
      </c>
      <c r="B36" s="653"/>
      <c r="C36" s="654"/>
      <c r="D36" s="654"/>
      <c r="E36" s="654"/>
      <c r="F36" s="654"/>
      <c r="G36" s="654"/>
      <c r="H36" s="654"/>
      <c r="I36" s="654"/>
      <c r="J36" s="654"/>
      <c r="K36" s="655"/>
      <c r="L36" s="656"/>
      <c r="M36" s="656"/>
      <c r="N36" s="657"/>
      <c r="O36" s="648"/>
      <c r="P36" s="649"/>
      <c r="Q36" s="649"/>
      <c r="R36" s="649"/>
      <c r="S36" s="649"/>
      <c r="T36" s="649"/>
      <c r="U36" s="650" t="s">
        <v>82</v>
      </c>
      <c r="V36" s="650"/>
      <c r="W36" s="651"/>
      <c r="X36" s="651"/>
      <c r="Y36" s="651"/>
      <c r="Z36" s="651"/>
      <c r="AA36" s="651"/>
      <c r="AB36" s="652"/>
      <c r="AC36" s="643" t="str">
        <f t="shared" si="1"/>
        <v/>
      </c>
      <c r="AD36" s="644"/>
      <c r="AE36" s="645" t="s">
        <v>1</v>
      </c>
      <c r="AF36" s="646"/>
      <c r="AG36" s="647" t="str">
        <f t="shared" si="2"/>
        <v/>
      </c>
      <c r="AH36" s="647"/>
      <c r="AI36" s="645" t="s">
        <v>1</v>
      </c>
      <c r="AJ36" s="646"/>
      <c r="AN36" s="44"/>
      <c r="AO36" s="589"/>
      <c r="AP36" s="589"/>
      <c r="AQ36" s="589"/>
      <c r="AR36" s="589"/>
      <c r="AS36" s="589"/>
      <c r="AT36" s="589"/>
      <c r="AU36" s="589"/>
      <c r="AV36" s="589"/>
      <c r="AW36" s="589"/>
      <c r="AX36" s="589"/>
      <c r="AY36" s="589"/>
      <c r="AZ36" s="590"/>
      <c r="BA36" s="590"/>
      <c r="BB36" s="590"/>
      <c r="BC36" s="590"/>
      <c r="BD36" s="590"/>
      <c r="BE36" s="590"/>
      <c r="BF36" s="590"/>
      <c r="BG36" s="590"/>
      <c r="BH36" s="590"/>
      <c r="BI36" s="590"/>
      <c r="BJ36" s="590"/>
      <c r="BK36" s="590"/>
      <c r="BL36" s="590"/>
      <c r="BM36" s="590"/>
      <c r="BN36" s="590"/>
      <c r="BO36" s="590"/>
      <c r="BP36" s="590"/>
      <c r="BQ36" s="590"/>
      <c r="BR36" s="590"/>
      <c r="BS36" s="590"/>
      <c r="BT36" s="590"/>
      <c r="BU36" s="590"/>
      <c r="BV36" s="590"/>
      <c r="BW36" s="590"/>
    </row>
    <row r="37" spans="1:75" s="41" customFormat="1" ht="42" customHeight="1">
      <c r="A37" s="653">
        <v>14</v>
      </c>
      <c r="B37" s="653"/>
      <c r="C37" s="654"/>
      <c r="D37" s="654"/>
      <c r="E37" s="654"/>
      <c r="F37" s="654"/>
      <c r="G37" s="654"/>
      <c r="H37" s="654"/>
      <c r="I37" s="654"/>
      <c r="J37" s="654"/>
      <c r="K37" s="655"/>
      <c r="L37" s="656"/>
      <c r="M37" s="656"/>
      <c r="N37" s="657"/>
      <c r="O37" s="648"/>
      <c r="P37" s="649"/>
      <c r="Q37" s="649"/>
      <c r="R37" s="649"/>
      <c r="S37" s="649"/>
      <c r="T37" s="649"/>
      <c r="U37" s="650" t="s">
        <v>82</v>
      </c>
      <c r="V37" s="650"/>
      <c r="W37" s="651"/>
      <c r="X37" s="651"/>
      <c r="Y37" s="651"/>
      <c r="Z37" s="651"/>
      <c r="AA37" s="651"/>
      <c r="AB37" s="652"/>
      <c r="AC37" s="643" t="str">
        <f t="shared" si="1"/>
        <v/>
      </c>
      <c r="AD37" s="644"/>
      <c r="AE37" s="645" t="s">
        <v>1</v>
      </c>
      <c r="AF37" s="646"/>
      <c r="AG37" s="647" t="str">
        <f t="shared" si="2"/>
        <v/>
      </c>
      <c r="AH37" s="647"/>
      <c r="AI37" s="645" t="s">
        <v>1</v>
      </c>
      <c r="AJ37" s="646"/>
      <c r="AN37" s="44"/>
      <c r="AO37" s="588"/>
      <c r="AP37" s="589"/>
      <c r="AQ37" s="589"/>
      <c r="AR37" s="589"/>
      <c r="AS37" s="589"/>
      <c r="AT37" s="589"/>
      <c r="AU37" s="589"/>
      <c r="AV37" s="589"/>
      <c r="AW37" s="589"/>
      <c r="AX37" s="589"/>
      <c r="AY37" s="589"/>
      <c r="AZ37" s="590"/>
      <c r="BA37" s="590"/>
      <c r="BB37" s="590"/>
      <c r="BC37" s="590"/>
      <c r="BD37" s="590"/>
      <c r="BE37" s="590"/>
      <c r="BF37" s="590"/>
      <c r="BG37" s="590"/>
      <c r="BH37" s="590"/>
      <c r="BI37" s="590"/>
      <c r="BJ37" s="590"/>
      <c r="BK37" s="590"/>
      <c r="BL37" s="590"/>
      <c r="BM37" s="590"/>
      <c r="BN37" s="590"/>
      <c r="BO37" s="590"/>
      <c r="BP37" s="590"/>
      <c r="BQ37" s="590"/>
      <c r="BR37" s="590"/>
      <c r="BS37" s="590"/>
      <c r="BT37" s="590"/>
      <c r="BU37" s="590"/>
      <c r="BV37" s="590"/>
      <c r="BW37" s="590"/>
    </row>
    <row r="38" spans="1:75" s="41" customFormat="1" ht="42" customHeight="1">
      <c r="A38" s="653">
        <v>15</v>
      </c>
      <c r="B38" s="653"/>
      <c r="C38" s="654"/>
      <c r="D38" s="654"/>
      <c r="E38" s="654"/>
      <c r="F38" s="654"/>
      <c r="G38" s="654"/>
      <c r="H38" s="654"/>
      <c r="I38" s="654"/>
      <c r="J38" s="654"/>
      <c r="K38" s="655"/>
      <c r="L38" s="656"/>
      <c r="M38" s="656"/>
      <c r="N38" s="657"/>
      <c r="O38" s="648"/>
      <c r="P38" s="649"/>
      <c r="Q38" s="649"/>
      <c r="R38" s="649"/>
      <c r="S38" s="649"/>
      <c r="T38" s="649"/>
      <c r="U38" s="650" t="s">
        <v>82</v>
      </c>
      <c r="V38" s="650"/>
      <c r="W38" s="651"/>
      <c r="X38" s="651"/>
      <c r="Y38" s="651"/>
      <c r="Z38" s="651"/>
      <c r="AA38" s="651"/>
      <c r="AB38" s="652"/>
      <c r="AC38" s="643" t="str">
        <f t="shared" si="1"/>
        <v/>
      </c>
      <c r="AD38" s="644"/>
      <c r="AE38" s="645" t="s">
        <v>1</v>
      </c>
      <c r="AF38" s="646"/>
      <c r="AG38" s="647" t="str">
        <f t="shared" si="2"/>
        <v/>
      </c>
      <c r="AH38" s="647"/>
      <c r="AI38" s="645" t="s">
        <v>1</v>
      </c>
      <c r="AJ38" s="646"/>
      <c r="AN38" s="44"/>
      <c r="AO38" s="589"/>
      <c r="AP38" s="589"/>
      <c r="AQ38" s="589"/>
      <c r="AR38" s="589"/>
      <c r="AS38" s="589"/>
      <c r="AT38" s="589"/>
      <c r="AU38" s="589"/>
      <c r="AV38" s="589"/>
      <c r="AW38" s="589"/>
      <c r="AX38" s="589"/>
      <c r="AY38" s="589"/>
      <c r="AZ38" s="590"/>
      <c r="BA38" s="590"/>
      <c r="BB38" s="590"/>
      <c r="BC38" s="590"/>
      <c r="BD38" s="590"/>
      <c r="BE38" s="590"/>
      <c r="BF38" s="590"/>
      <c r="BG38" s="590"/>
      <c r="BH38" s="590"/>
      <c r="BI38" s="590"/>
      <c r="BJ38" s="590"/>
      <c r="BK38" s="590"/>
      <c r="BL38" s="590"/>
      <c r="BM38" s="590"/>
      <c r="BN38" s="590"/>
      <c r="BO38" s="590"/>
      <c r="BP38" s="590"/>
      <c r="BQ38" s="590"/>
      <c r="BR38" s="590"/>
      <c r="BS38" s="590"/>
      <c r="BT38" s="590"/>
      <c r="BU38" s="590"/>
      <c r="BV38" s="590"/>
      <c r="BW38" s="590"/>
    </row>
    <row r="39" spans="1:75" s="41" customFormat="1" ht="42" customHeight="1">
      <c r="A39" s="653">
        <v>16</v>
      </c>
      <c r="B39" s="653"/>
      <c r="C39" s="654"/>
      <c r="D39" s="654"/>
      <c r="E39" s="654"/>
      <c r="F39" s="654"/>
      <c r="G39" s="654"/>
      <c r="H39" s="654"/>
      <c r="I39" s="654"/>
      <c r="J39" s="654"/>
      <c r="K39" s="655"/>
      <c r="L39" s="656"/>
      <c r="M39" s="656"/>
      <c r="N39" s="657"/>
      <c r="O39" s="648"/>
      <c r="P39" s="649"/>
      <c r="Q39" s="649"/>
      <c r="R39" s="649"/>
      <c r="S39" s="649"/>
      <c r="T39" s="649"/>
      <c r="U39" s="650" t="s">
        <v>82</v>
      </c>
      <c r="V39" s="650"/>
      <c r="W39" s="651"/>
      <c r="X39" s="651"/>
      <c r="Y39" s="651"/>
      <c r="Z39" s="651"/>
      <c r="AA39" s="651"/>
      <c r="AB39" s="652"/>
      <c r="AC39" s="643" t="str">
        <f t="shared" si="1"/>
        <v/>
      </c>
      <c r="AD39" s="644"/>
      <c r="AE39" s="645" t="s">
        <v>1</v>
      </c>
      <c r="AF39" s="646"/>
      <c r="AG39" s="647" t="str">
        <f t="shared" si="2"/>
        <v/>
      </c>
      <c r="AH39" s="647"/>
      <c r="AI39" s="645" t="s">
        <v>1</v>
      </c>
      <c r="AJ39" s="646"/>
      <c r="AN39" s="44"/>
      <c r="AO39" s="58"/>
      <c r="AP39" s="58"/>
      <c r="AQ39" s="58"/>
      <c r="AR39" s="58"/>
      <c r="AS39" s="58"/>
      <c r="AT39" s="58"/>
      <c r="AU39" s="58"/>
      <c r="AV39" s="58"/>
      <c r="AW39" s="58"/>
      <c r="AX39" s="58"/>
      <c r="AY39" s="58"/>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row>
    <row r="40" spans="1:75" s="41" customFormat="1" ht="42" customHeight="1">
      <c r="A40" s="653">
        <v>17</v>
      </c>
      <c r="B40" s="653"/>
      <c r="C40" s="654"/>
      <c r="D40" s="654"/>
      <c r="E40" s="654"/>
      <c r="F40" s="654"/>
      <c r="G40" s="654"/>
      <c r="H40" s="654"/>
      <c r="I40" s="654"/>
      <c r="J40" s="654"/>
      <c r="K40" s="655"/>
      <c r="L40" s="656"/>
      <c r="M40" s="656"/>
      <c r="N40" s="657"/>
      <c r="O40" s="648"/>
      <c r="P40" s="649"/>
      <c r="Q40" s="649"/>
      <c r="R40" s="649"/>
      <c r="S40" s="649"/>
      <c r="T40" s="649"/>
      <c r="U40" s="650" t="s">
        <v>82</v>
      </c>
      <c r="V40" s="650"/>
      <c r="W40" s="651"/>
      <c r="X40" s="651"/>
      <c r="Y40" s="651"/>
      <c r="Z40" s="651"/>
      <c r="AA40" s="651"/>
      <c r="AB40" s="652"/>
      <c r="AC40" s="643" t="str">
        <f t="shared" si="1"/>
        <v/>
      </c>
      <c r="AD40" s="644"/>
      <c r="AE40" s="645" t="s">
        <v>1</v>
      </c>
      <c r="AF40" s="646"/>
      <c r="AG40" s="647" t="str">
        <f t="shared" si="2"/>
        <v/>
      </c>
      <c r="AH40" s="647"/>
      <c r="AI40" s="645" t="s">
        <v>1</v>
      </c>
      <c r="AJ40" s="646"/>
      <c r="AN40" s="44"/>
      <c r="AO40" s="58"/>
      <c r="AP40" s="58"/>
      <c r="AQ40" s="58"/>
      <c r="AR40" s="58"/>
      <c r="AS40" s="58"/>
      <c r="AT40" s="58"/>
      <c r="AU40" s="58"/>
      <c r="AV40" s="58"/>
      <c r="AW40" s="58"/>
      <c r="AX40" s="58"/>
      <c r="AY40" s="58"/>
      <c r="AZ40" s="57"/>
      <c r="BA40" s="57"/>
      <c r="BB40" s="57"/>
      <c r="BC40" s="57"/>
      <c r="BD40" s="57"/>
      <c r="BE40" s="57"/>
      <c r="BF40" s="57"/>
      <c r="BG40" s="57"/>
      <c r="BH40" s="57"/>
      <c r="BI40" s="57"/>
      <c r="BJ40" s="57"/>
      <c r="BK40" s="57"/>
      <c r="BL40" s="57"/>
      <c r="BM40" s="57"/>
      <c r="BN40" s="57"/>
      <c r="BO40" s="57"/>
      <c r="BP40" s="57"/>
      <c r="BQ40" s="57"/>
      <c r="BR40" s="57"/>
      <c r="BS40" s="57"/>
      <c r="BT40" s="57"/>
      <c r="BU40" s="57"/>
      <c r="BV40" s="57"/>
      <c r="BW40" s="57"/>
    </row>
    <row r="41" spans="1:75" s="41" customFormat="1" ht="42" customHeight="1">
      <c r="A41" s="653">
        <v>18</v>
      </c>
      <c r="B41" s="653"/>
      <c r="C41" s="654"/>
      <c r="D41" s="654"/>
      <c r="E41" s="654"/>
      <c r="F41" s="654"/>
      <c r="G41" s="654"/>
      <c r="H41" s="654"/>
      <c r="I41" s="654"/>
      <c r="J41" s="654"/>
      <c r="K41" s="655"/>
      <c r="L41" s="656"/>
      <c r="M41" s="656"/>
      <c r="N41" s="657"/>
      <c r="O41" s="648"/>
      <c r="P41" s="649"/>
      <c r="Q41" s="649"/>
      <c r="R41" s="649"/>
      <c r="S41" s="649"/>
      <c r="T41" s="649"/>
      <c r="U41" s="650" t="s">
        <v>82</v>
      </c>
      <c r="V41" s="650"/>
      <c r="W41" s="651"/>
      <c r="X41" s="651"/>
      <c r="Y41" s="651"/>
      <c r="Z41" s="651"/>
      <c r="AA41" s="651"/>
      <c r="AB41" s="652"/>
      <c r="AC41" s="643" t="str">
        <f t="shared" si="1"/>
        <v/>
      </c>
      <c r="AD41" s="644"/>
      <c r="AE41" s="645" t="s">
        <v>1</v>
      </c>
      <c r="AF41" s="646"/>
      <c r="AG41" s="647" t="str">
        <f t="shared" si="2"/>
        <v/>
      </c>
      <c r="AH41" s="647"/>
      <c r="AI41" s="645" t="s">
        <v>1</v>
      </c>
      <c r="AJ41" s="646"/>
      <c r="AN41" s="44"/>
      <c r="AO41" s="62"/>
      <c r="AP41" s="62"/>
      <c r="AQ41" s="62"/>
      <c r="AR41" s="62"/>
      <c r="AS41" s="62"/>
      <c r="AT41" s="62"/>
      <c r="AU41" s="62"/>
      <c r="AV41" s="62"/>
      <c r="AW41" s="62"/>
      <c r="AX41" s="62"/>
      <c r="AY41" s="62"/>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row>
    <row r="42" spans="1:75" s="41" customFormat="1" ht="42" customHeight="1">
      <c r="A42" s="653">
        <v>19</v>
      </c>
      <c r="B42" s="653"/>
      <c r="C42" s="654"/>
      <c r="D42" s="654"/>
      <c r="E42" s="654"/>
      <c r="F42" s="654"/>
      <c r="G42" s="654"/>
      <c r="H42" s="654"/>
      <c r="I42" s="654"/>
      <c r="J42" s="654"/>
      <c r="K42" s="655"/>
      <c r="L42" s="656"/>
      <c r="M42" s="656"/>
      <c r="N42" s="657"/>
      <c r="O42" s="648"/>
      <c r="P42" s="649"/>
      <c r="Q42" s="649"/>
      <c r="R42" s="649"/>
      <c r="S42" s="649"/>
      <c r="T42" s="649"/>
      <c r="U42" s="650" t="s">
        <v>82</v>
      </c>
      <c r="V42" s="650"/>
      <c r="W42" s="651"/>
      <c r="X42" s="651"/>
      <c r="Y42" s="651"/>
      <c r="Z42" s="651"/>
      <c r="AA42" s="651"/>
      <c r="AB42" s="652"/>
      <c r="AC42" s="643" t="str">
        <f t="shared" si="1"/>
        <v/>
      </c>
      <c r="AD42" s="644"/>
      <c r="AE42" s="645" t="s">
        <v>1</v>
      </c>
      <c r="AF42" s="646"/>
      <c r="AG42" s="647" t="str">
        <f t="shared" si="2"/>
        <v/>
      </c>
      <c r="AH42" s="647"/>
      <c r="AI42" s="645" t="s">
        <v>1</v>
      </c>
      <c r="AJ42" s="646"/>
    </row>
    <row r="43" spans="1:75" s="41" customFormat="1" ht="42" customHeight="1">
      <c r="A43" s="653">
        <v>20</v>
      </c>
      <c r="B43" s="653"/>
      <c r="C43" s="654"/>
      <c r="D43" s="654"/>
      <c r="E43" s="654"/>
      <c r="F43" s="654"/>
      <c r="G43" s="654"/>
      <c r="H43" s="654"/>
      <c r="I43" s="654"/>
      <c r="J43" s="654"/>
      <c r="K43" s="655"/>
      <c r="L43" s="656"/>
      <c r="M43" s="656"/>
      <c r="N43" s="657"/>
      <c r="O43" s="648"/>
      <c r="P43" s="649"/>
      <c r="Q43" s="649"/>
      <c r="R43" s="649"/>
      <c r="S43" s="649"/>
      <c r="T43" s="649"/>
      <c r="U43" s="650" t="s">
        <v>82</v>
      </c>
      <c r="V43" s="650"/>
      <c r="W43" s="651"/>
      <c r="X43" s="651"/>
      <c r="Y43" s="651"/>
      <c r="Z43" s="651"/>
      <c r="AA43" s="651"/>
      <c r="AB43" s="652"/>
      <c r="AC43" s="643" t="str">
        <f t="shared" si="1"/>
        <v/>
      </c>
      <c r="AD43" s="644"/>
      <c r="AE43" s="645" t="s">
        <v>1</v>
      </c>
      <c r="AF43" s="646"/>
      <c r="AG43" s="647" t="str">
        <f t="shared" si="2"/>
        <v/>
      </c>
      <c r="AH43" s="647"/>
      <c r="AI43" s="645" t="s">
        <v>1</v>
      </c>
      <c r="AJ43" s="646"/>
    </row>
    <row r="44" spans="1:75" s="41" customFormat="1" ht="42" customHeight="1">
      <c r="A44" s="653">
        <v>21</v>
      </c>
      <c r="B44" s="653"/>
      <c r="C44" s="654"/>
      <c r="D44" s="654"/>
      <c r="E44" s="654"/>
      <c r="F44" s="654"/>
      <c r="G44" s="654"/>
      <c r="H44" s="654"/>
      <c r="I44" s="654"/>
      <c r="J44" s="654"/>
      <c r="K44" s="655"/>
      <c r="L44" s="656"/>
      <c r="M44" s="656"/>
      <c r="N44" s="657"/>
      <c r="O44" s="648"/>
      <c r="P44" s="649"/>
      <c r="Q44" s="649"/>
      <c r="R44" s="649"/>
      <c r="S44" s="649"/>
      <c r="T44" s="649"/>
      <c r="U44" s="650" t="s">
        <v>82</v>
      </c>
      <c r="V44" s="650"/>
      <c r="W44" s="651"/>
      <c r="X44" s="651"/>
      <c r="Y44" s="651"/>
      <c r="Z44" s="651"/>
      <c r="AA44" s="651"/>
      <c r="AB44" s="652"/>
      <c r="AC44" s="643" t="str">
        <f t="shared" si="1"/>
        <v/>
      </c>
      <c r="AD44" s="644"/>
      <c r="AE44" s="645" t="s">
        <v>1</v>
      </c>
      <c r="AF44" s="646"/>
      <c r="AG44" s="647" t="str">
        <f t="shared" si="2"/>
        <v/>
      </c>
      <c r="AH44" s="647"/>
      <c r="AI44" s="645" t="s">
        <v>1</v>
      </c>
      <c r="AJ44" s="646"/>
    </row>
    <row r="45" spans="1:75" s="41" customFormat="1" ht="42" customHeight="1">
      <c r="A45" s="653">
        <v>22</v>
      </c>
      <c r="B45" s="653"/>
      <c r="C45" s="654"/>
      <c r="D45" s="654"/>
      <c r="E45" s="654"/>
      <c r="F45" s="654"/>
      <c r="G45" s="654"/>
      <c r="H45" s="654"/>
      <c r="I45" s="654"/>
      <c r="J45" s="654"/>
      <c r="K45" s="655"/>
      <c r="L45" s="656"/>
      <c r="M45" s="656"/>
      <c r="N45" s="657"/>
      <c r="O45" s="648"/>
      <c r="P45" s="649"/>
      <c r="Q45" s="649"/>
      <c r="R45" s="649"/>
      <c r="S45" s="649"/>
      <c r="T45" s="649"/>
      <c r="U45" s="650" t="s">
        <v>82</v>
      </c>
      <c r="V45" s="650"/>
      <c r="W45" s="651"/>
      <c r="X45" s="651"/>
      <c r="Y45" s="651"/>
      <c r="Z45" s="651"/>
      <c r="AA45" s="651"/>
      <c r="AB45" s="652"/>
      <c r="AC45" s="643" t="str">
        <f t="shared" si="1"/>
        <v/>
      </c>
      <c r="AD45" s="644"/>
      <c r="AE45" s="645" t="s">
        <v>1</v>
      </c>
      <c r="AF45" s="646"/>
      <c r="AG45" s="647" t="str">
        <f t="shared" si="2"/>
        <v/>
      </c>
      <c r="AH45" s="647"/>
      <c r="AI45" s="645" t="s">
        <v>1</v>
      </c>
      <c r="AJ45" s="646"/>
    </row>
    <row r="46" spans="1:75" s="41" customFormat="1" ht="42" customHeight="1">
      <c r="A46" s="653">
        <v>23</v>
      </c>
      <c r="B46" s="653"/>
      <c r="C46" s="654"/>
      <c r="D46" s="654"/>
      <c r="E46" s="654"/>
      <c r="F46" s="654"/>
      <c r="G46" s="654"/>
      <c r="H46" s="654"/>
      <c r="I46" s="654"/>
      <c r="J46" s="654"/>
      <c r="K46" s="655"/>
      <c r="L46" s="656"/>
      <c r="M46" s="656"/>
      <c r="N46" s="657"/>
      <c r="O46" s="648"/>
      <c r="P46" s="649"/>
      <c r="Q46" s="649"/>
      <c r="R46" s="649"/>
      <c r="S46" s="649"/>
      <c r="T46" s="649"/>
      <c r="U46" s="650" t="s">
        <v>82</v>
      </c>
      <c r="V46" s="650"/>
      <c r="W46" s="651"/>
      <c r="X46" s="651"/>
      <c r="Y46" s="651"/>
      <c r="Z46" s="651"/>
      <c r="AA46" s="651"/>
      <c r="AB46" s="652"/>
      <c r="AC46" s="643" t="str">
        <f t="shared" si="1"/>
        <v/>
      </c>
      <c r="AD46" s="644"/>
      <c r="AE46" s="645" t="s">
        <v>1</v>
      </c>
      <c r="AF46" s="646"/>
      <c r="AG46" s="647" t="str">
        <f t="shared" si="2"/>
        <v/>
      </c>
      <c r="AH46" s="647"/>
      <c r="AI46" s="645" t="s">
        <v>1</v>
      </c>
      <c r="AJ46" s="646"/>
    </row>
    <row r="47" spans="1:75" s="41" customFormat="1" ht="42" customHeight="1">
      <c r="A47" s="653">
        <v>24</v>
      </c>
      <c r="B47" s="653"/>
      <c r="C47" s="654"/>
      <c r="D47" s="654"/>
      <c r="E47" s="654"/>
      <c r="F47" s="654"/>
      <c r="G47" s="654"/>
      <c r="H47" s="654"/>
      <c r="I47" s="654"/>
      <c r="J47" s="654"/>
      <c r="K47" s="655"/>
      <c r="L47" s="656"/>
      <c r="M47" s="656"/>
      <c r="N47" s="657"/>
      <c r="O47" s="648"/>
      <c r="P47" s="649"/>
      <c r="Q47" s="649"/>
      <c r="R47" s="649"/>
      <c r="S47" s="649"/>
      <c r="T47" s="649"/>
      <c r="U47" s="650" t="s">
        <v>82</v>
      </c>
      <c r="V47" s="650"/>
      <c r="W47" s="651"/>
      <c r="X47" s="651"/>
      <c r="Y47" s="651"/>
      <c r="Z47" s="651"/>
      <c r="AA47" s="651"/>
      <c r="AB47" s="652"/>
      <c r="AC47" s="643" t="str">
        <f t="shared" si="1"/>
        <v/>
      </c>
      <c r="AD47" s="644"/>
      <c r="AE47" s="645" t="s">
        <v>1</v>
      </c>
      <c r="AF47" s="646"/>
      <c r="AG47" s="647" t="str">
        <f t="shared" si="2"/>
        <v/>
      </c>
      <c r="AH47" s="647"/>
      <c r="AI47" s="645" t="s">
        <v>1</v>
      </c>
      <c r="AJ47" s="646"/>
    </row>
    <row r="48" spans="1:75" s="41" customFormat="1" ht="42" customHeight="1">
      <c r="A48" s="653">
        <v>25</v>
      </c>
      <c r="B48" s="653"/>
      <c r="C48" s="654"/>
      <c r="D48" s="654"/>
      <c r="E48" s="654"/>
      <c r="F48" s="654"/>
      <c r="G48" s="654"/>
      <c r="H48" s="654"/>
      <c r="I48" s="654"/>
      <c r="J48" s="654"/>
      <c r="K48" s="655"/>
      <c r="L48" s="656"/>
      <c r="M48" s="656"/>
      <c r="N48" s="657"/>
      <c r="O48" s="648"/>
      <c r="P48" s="649"/>
      <c r="Q48" s="649"/>
      <c r="R48" s="649"/>
      <c r="S48" s="649"/>
      <c r="T48" s="649"/>
      <c r="U48" s="650" t="s">
        <v>82</v>
      </c>
      <c r="V48" s="650"/>
      <c r="W48" s="651"/>
      <c r="X48" s="651"/>
      <c r="Y48" s="651"/>
      <c r="Z48" s="651"/>
      <c r="AA48" s="651"/>
      <c r="AB48" s="652"/>
      <c r="AC48" s="643" t="str">
        <f t="shared" si="1"/>
        <v/>
      </c>
      <c r="AD48" s="644"/>
      <c r="AE48" s="645" t="s">
        <v>1</v>
      </c>
      <c r="AF48" s="646"/>
      <c r="AG48" s="647" t="str">
        <f t="shared" si="2"/>
        <v/>
      </c>
      <c r="AH48" s="647"/>
      <c r="AI48" s="645" t="s">
        <v>1</v>
      </c>
      <c r="AJ48" s="646"/>
      <c r="AK48" s="41" t="str">
        <f>IF(COUNTA(#REF!)=3,"〇","")</f>
        <v/>
      </c>
      <c r="AM48" s="41" t="str">
        <f>IF(AK48="〇",#REF!,"")</f>
        <v/>
      </c>
    </row>
    <row r="49" spans="1:39" s="41" customFormat="1" ht="42" customHeight="1">
      <c r="A49" s="653">
        <v>26</v>
      </c>
      <c r="B49" s="653"/>
      <c r="C49" s="654"/>
      <c r="D49" s="654"/>
      <c r="E49" s="654"/>
      <c r="F49" s="654"/>
      <c r="G49" s="654"/>
      <c r="H49" s="654"/>
      <c r="I49" s="654"/>
      <c r="J49" s="654"/>
      <c r="K49" s="655"/>
      <c r="L49" s="656"/>
      <c r="M49" s="656"/>
      <c r="N49" s="657"/>
      <c r="O49" s="648"/>
      <c r="P49" s="649"/>
      <c r="Q49" s="649"/>
      <c r="R49" s="649"/>
      <c r="S49" s="649"/>
      <c r="T49" s="649"/>
      <c r="U49" s="650" t="s">
        <v>82</v>
      </c>
      <c r="V49" s="650"/>
      <c r="W49" s="651"/>
      <c r="X49" s="651"/>
      <c r="Y49" s="651"/>
      <c r="Z49" s="651"/>
      <c r="AA49" s="651"/>
      <c r="AB49" s="652"/>
      <c r="AC49" s="643" t="str">
        <f t="shared" si="1"/>
        <v/>
      </c>
      <c r="AD49" s="644"/>
      <c r="AE49" s="645" t="s">
        <v>1</v>
      </c>
      <c r="AF49" s="646"/>
      <c r="AG49" s="647" t="str">
        <f t="shared" si="2"/>
        <v/>
      </c>
      <c r="AH49" s="647"/>
      <c r="AI49" s="645" t="s">
        <v>1</v>
      </c>
      <c r="AJ49" s="646"/>
      <c r="AM49" s="41" t="str">
        <f>IF(AK50="〇",#REF!,"")</f>
        <v/>
      </c>
    </row>
    <row r="50" spans="1:39" s="41" customFormat="1" ht="42" customHeight="1">
      <c r="A50" s="653">
        <v>27</v>
      </c>
      <c r="B50" s="653"/>
      <c r="C50" s="654"/>
      <c r="D50" s="654"/>
      <c r="E50" s="654"/>
      <c r="F50" s="654"/>
      <c r="G50" s="654"/>
      <c r="H50" s="654"/>
      <c r="I50" s="654"/>
      <c r="J50" s="654"/>
      <c r="K50" s="655"/>
      <c r="L50" s="656"/>
      <c r="M50" s="656"/>
      <c r="N50" s="657"/>
      <c r="O50" s="648"/>
      <c r="P50" s="649"/>
      <c r="Q50" s="649"/>
      <c r="R50" s="649"/>
      <c r="S50" s="649"/>
      <c r="T50" s="649"/>
      <c r="U50" s="650" t="s">
        <v>82</v>
      </c>
      <c r="V50" s="650"/>
      <c r="W50" s="651"/>
      <c r="X50" s="651"/>
      <c r="Y50" s="651"/>
      <c r="Z50" s="651"/>
      <c r="AA50" s="651"/>
      <c r="AB50" s="652"/>
      <c r="AC50" s="643" t="str">
        <f t="shared" si="1"/>
        <v/>
      </c>
      <c r="AD50" s="644"/>
      <c r="AE50" s="645" t="s">
        <v>1</v>
      </c>
      <c r="AF50" s="646"/>
      <c r="AG50" s="647" t="str">
        <f t="shared" si="2"/>
        <v/>
      </c>
      <c r="AH50" s="647"/>
      <c r="AI50" s="645" t="s">
        <v>1</v>
      </c>
      <c r="AJ50" s="646"/>
      <c r="AK50" s="41" t="str">
        <f>IF(COUNTA(#REF!)=3,"〇","")</f>
        <v/>
      </c>
      <c r="AM50" s="41" t="str">
        <f>IF(AK52="〇",#REF!,"")</f>
        <v/>
      </c>
    </row>
    <row r="51" spans="1:39" s="41" customFormat="1" ht="42" customHeight="1">
      <c r="A51" s="653">
        <v>28</v>
      </c>
      <c r="B51" s="653"/>
      <c r="C51" s="654"/>
      <c r="D51" s="654"/>
      <c r="E51" s="654"/>
      <c r="F51" s="654"/>
      <c r="G51" s="654"/>
      <c r="H51" s="654"/>
      <c r="I51" s="654"/>
      <c r="J51" s="654"/>
      <c r="K51" s="655"/>
      <c r="L51" s="656"/>
      <c r="M51" s="656"/>
      <c r="N51" s="657"/>
      <c r="O51" s="648"/>
      <c r="P51" s="649"/>
      <c r="Q51" s="649"/>
      <c r="R51" s="649"/>
      <c r="S51" s="649"/>
      <c r="T51" s="649"/>
      <c r="U51" s="650" t="s">
        <v>82</v>
      </c>
      <c r="V51" s="650"/>
      <c r="W51" s="651"/>
      <c r="X51" s="651"/>
      <c r="Y51" s="651"/>
      <c r="Z51" s="651"/>
      <c r="AA51" s="651"/>
      <c r="AB51" s="652"/>
      <c r="AC51" s="643" t="str">
        <f t="shared" si="1"/>
        <v/>
      </c>
      <c r="AD51" s="644"/>
      <c r="AE51" s="645" t="s">
        <v>1</v>
      </c>
      <c r="AF51" s="646"/>
      <c r="AG51" s="647" t="str">
        <f t="shared" si="2"/>
        <v/>
      </c>
      <c r="AH51" s="647"/>
      <c r="AI51" s="645" t="s">
        <v>1</v>
      </c>
      <c r="AJ51" s="646"/>
      <c r="AM51" s="41" t="str">
        <f>IF(AK54="〇",#REF!,"")</f>
        <v/>
      </c>
    </row>
    <row r="52" spans="1:39" s="41" customFormat="1" ht="42" customHeight="1">
      <c r="A52" s="653">
        <v>29</v>
      </c>
      <c r="B52" s="653"/>
      <c r="C52" s="654"/>
      <c r="D52" s="654"/>
      <c r="E52" s="654"/>
      <c r="F52" s="654"/>
      <c r="G52" s="654"/>
      <c r="H52" s="654"/>
      <c r="I52" s="654"/>
      <c r="J52" s="654"/>
      <c r="K52" s="655"/>
      <c r="L52" s="656"/>
      <c r="M52" s="656"/>
      <c r="N52" s="657"/>
      <c r="O52" s="648"/>
      <c r="P52" s="649"/>
      <c r="Q52" s="649"/>
      <c r="R52" s="649"/>
      <c r="S52" s="649"/>
      <c r="T52" s="649"/>
      <c r="U52" s="650" t="s">
        <v>82</v>
      </c>
      <c r="V52" s="650"/>
      <c r="W52" s="651"/>
      <c r="X52" s="651"/>
      <c r="Y52" s="651"/>
      <c r="Z52" s="651"/>
      <c r="AA52" s="651"/>
      <c r="AB52" s="652"/>
      <c r="AC52" s="643" t="str">
        <f t="shared" si="1"/>
        <v/>
      </c>
      <c r="AD52" s="644"/>
      <c r="AE52" s="645" t="s">
        <v>1</v>
      </c>
      <c r="AF52" s="646"/>
      <c r="AG52" s="647" t="str">
        <f t="shared" si="2"/>
        <v/>
      </c>
      <c r="AH52" s="647"/>
      <c r="AI52" s="645" t="s">
        <v>1</v>
      </c>
      <c r="AJ52" s="646"/>
      <c r="AK52" s="41" t="str">
        <f>IF(COUNTA(#REF!)=3,"〇","")</f>
        <v/>
      </c>
    </row>
    <row r="53" spans="1:39" s="41" customFormat="1" ht="42" customHeight="1">
      <c r="A53" s="653">
        <v>30</v>
      </c>
      <c r="B53" s="653"/>
      <c r="C53" s="654"/>
      <c r="D53" s="654"/>
      <c r="E53" s="654"/>
      <c r="F53" s="654"/>
      <c r="G53" s="654"/>
      <c r="H53" s="654"/>
      <c r="I53" s="654"/>
      <c r="J53" s="654"/>
      <c r="K53" s="655"/>
      <c r="L53" s="656"/>
      <c r="M53" s="656"/>
      <c r="N53" s="657"/>
      <c r="O53" s="648"/>
      <c r="P53" s="649"/>
      <c r="Q53" s="649"/>
      <c r="R53" s="649"/>
      <c r="S53" s="649"/>
      <c r="T53" s="649"/>
      <c r="U53" s="650" t="s">
        <v>82</v>
      </c>
      <c r="V53" s="650"/>
      <c r="W53" s="651"/>
      <c r="X53" s="651"/>
      <c r="Y53" s="651"/>
      <c r="Z53" s="651"/>
      <c r="AA53" s="651"/>
      <c r="AB53" s="652"/>
      <c r="AC53" s="643" t="str">
        <f t="shared" si="1"/>
        <v/>
      </c>
      <c r="AD53" s="644"/>
      <c r="AE53" s="645" t="s">
        <v>1</v>
      </c>
      <c r="AF53" s="646"/>
      <c r="AG53" s="647" t="str">
        <f t="shared" si="2"/>
        <v/>
      </c>
      <c r="AH53" s="647"/>
      <c r="AI53" s="645" t="s">
        <v>1</v>
      </c>
      <c r="AJ53" s="646"/>
    </row>
    <row r="54" spans="1:39" s="41" customFormat="1" ht="42" customHeight="1">
      <c r="A54" s="653">
        <v>31</v>
      </c>
      <c r="B54" s="653"/>
      <c r="C54" s="654"/>
      <c r="D54" s="654"/>
      <c r="E54" s="654"/>
      <c r="F54" s="654"/>
      <c r="G54" s="654"/>
      <c r="H54" s="654"/>
      <c r="I54" s="654"/>
      <c r="J54" s="654"/>
      <c r="K54" s="655"/>
      <c r="L54" s="656"/>
      <c r="M54" s="656"/>
      <c r="N54" s="657"/>
      <c r="O54" s="648"/>
      <c r="P54" s="649"/>
      <c r="Q54" s="649"/>
      <c r="R54" s="649"/>
      <c r="S54" s="649"/>
      <c r="T54" s="649"/>
      <c r="U54" s="650" t="s">
        <v>82</v>
      </c>
      <c r="V54" s="650"/>
      <c r="W54" s="651"/>
      <c r="X54" s="651"/>
      <c r="Y54" s="651"/>
      <c r="Z54" s="651"/>
      <c r="AA54" s="651"/>
      <c r="AB54" s="652"/>
      <c r="AC54" s="643" t="str">
        <f t="shared" si="1"/>
        <v/>
      </c>
      <c r="AD54" s="644"/>
      <c r="AE54" s="645" t="s">
        <v>1</v>
      </c>
      <c r="AF54" s="646"/>
      <c r="AG54" s="647" t="str">
        <f t="shared" si="2"/>
        <v/>
      </c>
      <c r="AH54" s="647"/>
      <c r="AI54" s="645" t="s">
        <v>1</v>
      </c>
      <c r="AJ54" s="646"/>
      <c r="AK54" s="41" t="str">
        <f>IF(COUNTA(#REF!)=3,"〇","")</f>
        <v/>
      </c>
    </row>
    <row r="55" spans="1:39" s="41" customFormat="1" ht="42" customHeight="1">
      <c r="A55" s="653">
        <v>32</v>
      </c>
      <c r="B55" s="653"/>
      <c r="C55" s="654"/>
      <c r="D55" s="654"/>
      <c r="E55" s="654"/>
      <c r="F55" s="654"/>
      <c r="G55" s="654"/>
      <c r="H55" s="654"/>
      <c r="I55" s="654"/>
      <c r="J55" s="654"/>
      <c r="K55" s="655"/>
      <c r="L55" s="656"/>
      <c r="M55" s="656"/>
      <c r="N55" s="657"/>
      <c r="O55" s="648"/>
      <c r="P55" s="649"/>
      <c r="Q55" s="649"/>
      <c r="R55" s="649"/>
      <c r="S55" s="649"/>
      <c r="T55" s="649"/>
      <c r="U55" s="650" t="s">
        <v>82</v>
      </c>
      <c r="V55" s="650"/>
      <c r="W55" s="651"/>
      <c r="X55" s="651"/>
      <c r="Y55" s="651"/>
      <c r="Z55" s="651"/>
      <c r="AA55" s="651"/>
      <c r="AB55" s="652"/>
      <c r="AC55" s="643" t="str">
        <f t="shared" si="1"/>
        <v/>
      </c>
      <c r="AD55" s="644"/>
      <c r="AE55" s="645" t="s">
        <v>1</v>
      </c>
      <c r="AF55" s="646"/>
      <c r="AG55" s="647" t="str">
        <f t="shared" si="2"/>
        <v/>
      </c>
      <c r="AH55" s="647"/>
      <c r="AI55" s="645" t="s">
        <v>1</v>
      </c>
      <c r="AJ55" s="646"/>
    </row>
    <row r="56" spans="1:39" s="41" customFormat="1" ht="42" customHeight="1">
      <c r="A56" s="653">
        <v>33</v>
      </c>
      <c r="B56" s="653"/>
      <c r="C56" s="654"/>
      <c r="D56" s="654"/>
      <c r="E56" s="654"/>
      <c r="F56" s="654"/>
      <c r="G56" s="654"/>
      <c r="H56" s="654"/>
      <c r="I56" s="654"/>
      <c r="J56" s="654"/>
      <c r="K56" s="655"/>
      <c r="L56" s="656"/>
      <c r="M56" s="656"/>
      <c r="N56" s="657"/>
      <c r="O56" s="648"/>
      <c r="P56" s="649"/>
      <c r="Q56" s="649"/>
      <c r="R56" s="649"/>
      <c r="S56" s="649"/>
      <c r="T56" s="649"/>
      <c r="U56" s="650" t="s">
        <v>82</v>
      </c>
      <c r="V56" s="650"/>
      <c r="W56" s="651"/>
      <c r="X56" s="651"/>
      <c r="Y56" s="651"/>
      <c r="Z56" s="651"/>
      <c r="AA56" s="651"/>
      <c r="AB56" s="652"/>
      <c r="AC56" s="643" t="str">
        <f t="shared" si="1"/>
        <v/>
      </c>
      <c r="AD56" s="644"/>
      <c r="AE56" s="645" t="s">
        <v>1</v>
      </c>
      <c r="AF56" s="646"/>
      <c r="AG56" s="647" t="str">
        <f t="shared" si="2"/>
        <v/>
      </c>
      <c r="AH56" s="647"/>
      <c r="AI56" s="645" t="s">
        <v>1</v>
      </c>
      <c r="AJ56" s="646"/>
    </row>
    <row r="57" spans="1:39" s="41" customFormat="1" ht="42" customHeight="1">
      <c r="A57" s="653">
        <v>34</v>
      </c>
      <c r="B57" s="653"/>
      <c r="C57" s="654"/>
      <c r="D57" s="654"/>
      <c r="E57" s="654"/>
      <c r="F57" s="654"/>
      <c r="G57" s="654"/>
      <c r="H57" s="654"/>
      <c r="I57" s="654"/>
      <c r="J57" s="654"/>
      <c r="K57" s="655"/>
      <c r="L57" s="656"/>
      <c r="M57" s="656"/>
      <c r="N57" s="657"/>
      <c r="O57" s="648"/>
      <c r="P57" s="649"/>
      <c r="Q57" s="649"/>
      <c r="R57" s="649"/>
      <c r="S57" s="649"/>
      <c r="T57" s="649"/>
      <c r="U57" s="650" t="s">
        <v>82</v>
      </c>
      <c r="V57" s="650"/>
      <c r="W57" s="651"/>
      <c r="X57" s="651"/>
      <c r="Y57" s="651"/>
      <c r="Z57" s="651"/>
      <c r="AA57" s="651"/>
      <c r="AB57" s="652"/>
      <c r="AC57" s="643" t="str">
        <f t="shared" si="1"/>
        <v/>
      </c>
      <c r="AD57" s="644"/>
      <c r="AE57" s="645" t="s">
        <v>1</v>
      </c>
      <c r="AF57" s="646"/>
      <c r="AG57" s="647" t="str">
        <f t="shared" si="2"/>
        <v/>
      </c>
      <c r="AH57" s="647"/>
      <c r="AI57" s="645" t="s">
        <v>1</v>
      </c>
      <c r="AJ57" s="646"/>
    </row>
    <row r="58" spans="1:39" s="41" customFormat="1" ht="42" customHeight="1">
      <c r="A58" s="653">
        <v>35</v>
      </c>
      <c r="B58" s="653"/>
      <c r="C58" s="654"/>
      <c r="D58" s="654"/>
      <c r="E58" s="654"/>
      <c r="F58" s="654"/>
      <c r="G58" s="654"/>
      <c r="H58" s="654"/>
      <c r="I58" s="654"/>
      <c r="J58" s="654"/>
      <c r="K58" s="655"/>
      <c r="L58" s="656"/>
      <c r="M58" s="656"/>
      <c r="N58" s="657"/>
      <c r="O58" s="648"/>
      <c r="P58" s="649"/>
      <c r="Q58" s="649"/>
      <c r="R58" s="649"/>
      <c r="S58" s="649"/>
      <c r="T58" s="649"/>
      <c r="U58" s="650" t="s">
        <v>82</v>
      </c>
      <c r="V58" s="650"/>
      <c r="W58" s="651"/>
      <c r="X58" s="651"/>
      <c r="Y58" s="651"/>
      <c r="Z58" s="651"/>
      <c r="AA58" s="651"/>
      <c r="AB58" s="652"/>
      <c r="AC58" s="643" t="str">
        <f t="shared" si="1"/>
        <v/>
      </c>
      <c r="AD58" s="644"/>
      <c r="AE58" s="645" t="s">
        <v>1</v>
      </c>
      <c r="AF58" s="646"/>
      <c r="AG58" s="647" t="str">
        <f t="shared" si="2"/>
        <v/>
      </c>
      <c r="AH58" s="647"/>
      <c r="AI58" s="645" t="s">
        <v>1</v>
      </c>
      <c r="AJ58" s="646"/>
    </row>
    <row r="59" spans="1:39" ht="42" customHeight="1">
      <c r="A59" s="653">
        <v>36</v>
      </c>
      <c r="B59" s="653"/>
      <c r="C59" s="654"/>
      <c r="D59" s="654"/>
      <c r="E59" s="654"/>
      <c r="F59" s="654"/>
      <c r="G59" s="654"/>
      <c r="H59" s="654"/>
      <c r="I59" s="654"/>
      <c r="J59" s="654"/>
      <c r="K59" s="655"/>
      <c r="L59" s="656"/>
      <c r="M59" s="656"/>
      <c r="N59" s="657"/>
      <c r="O59" s="648"/>
      <c r="P59" s="649"/>
      <c r="Q59" s="649"/>
      <c r="R59" s="649"/>
      <c r="S59" s="649"/>
      <c r="T59" s="649"/>
      <c r="U59" s="650" t="s">
        <v>82</v>
      </c>
      <c r="V59" s="650"/>
      <c r="W59" s="651"/>
      <c r="X59" s="651"/>
      <c r="Y59" s="651"/>
      <c r="Z59" s="651"/>
      <c r="AA59" s="651"/>
      <c r="AB59" s="652"/>
      <c r="AC59" s="643" t="str">
        <f t="shared" si="1"/>
        <v/>
      </c>
      <c r="AD59" s="644"/>
      <c r="AE59" s="645" t="s">
        <v>1</v>
      </c>
      <c r="AF59" s="646"/>
      <c r="AG59" s="647" t="str">
        <f t="shared" si="2"/>
        <v/>
      </c>
      <c r="AH59" s="647"/>
      <c r="AI59" s="645" t="s">
        <v>1</v>
      </c>
      <c r="AJ59" s="646"/>
    </row>
    <row r="60" spans="1:39" ht="42" customHeight="1">
      <c r="A60" s="653">
        <v>37</v>
      </c>
      <c r="B60" s="653"/>
      <c r="C60" s="654"/>
      <c r="D60" s="654"/>
      <c r="E60" s="654"/>
      <c r="F60" s="654"/>
      <c r="G60" s="654"/>
      <c r="H60" s="654"/>
      <c r="I60" s="654"/>
      <c r="J60" s="654"/>
      <c r="K60" s="655"/>
      <c r="L60" s="656"/>
      <c r="M60" s="656"/>
      <c r="N60" s="657"/>
      <c r="O60" s="648"/>
      <c r="P60" s="649"/>
      <c r="Q60" s="649"/>
      <c r="R60" s="649"/>
      <c r="S60" s="649"/>
      <c r="T60" s="649"/>
      <c r="U60" s="650" t="s">
        <v>82</v>
      </c>
      <c r="V60" s="650"/>
      <c r="W60" s="651"/>
      <c r="X60" s="651"/>
      <c r="Y60" s="651"/>
      <c r="Z60" s="651"/>
      <c r="AA60" s="651"/>
      <c r="AB60" s="652"/>
      <c r="AC60" s="643" t="str">
        <f t="shared" si="1"/>
        <v/>
      </c>
      <c r="AD60" s="644"/>
      <c r="AE60" s="645" t="s">
        <v>1</v>
      </c>
      <c r="AF60" s="646"/>
      <c r="AG60" s="647" t="str">
        <f t="shared" si="2"/>
        <v/>
      </c>
      <c r="AH60" s="647"/>
      <c r="AI60" s="645" t="s">
        <v>1</v>
      </c>
      <c r="AJ60" s="646"/>
    </row>
    <row r="61" spans="1:39" ht="42" customHeight="1">
      <c r="A61" s="653">
        <v>38</v>
      </c>
      <c r="B61" s="653"/>
      <c r="C61" s="654"/>
      <c r="D61" s="654"/>
      <c r="E61" s="654"/>
      <c r="F61" s="654"/>
      <c r="G61" s="654"/>
      <c r="H61" s="654"/>
      <c r="I61" s="654"/>
      <c r="J61" s="654"/>
      <c r="K61" s="655"/>
      <c r="L61" s="656"/>
      <c r="M61" s="656"/>
      <c r="N61" s="657"/>
      <c r="O61" s="648"/>
      <c r="P61" s="649"/>
      <c r="Q61" s="649"/>
      <c r="R61" s="649"/>
      <c r="S61" s="649"/>
      <c r="T61" s="649"/>
      <c r="U61" s="650" t="s">
        <v>82</v>
      </c>
      <c r="V61" s="650"/>
      <c r="W61" s="651"/>
      <c r="X61" s="651"/>
      <c r="Y61" s="651"/>
      <c r="Z61" s="651"/>
      <c r="AA61" s="651"/>
      <c r="AB61" s="652"/>
      <c r="AC61" s="643" t="str">
        <f t="shared" si="1"/>
        <v/>
      </c>
      <c r="AD61" s="644"/>
      <c r="AE61" s="645" t="s">
        <v>1</v>
      </c>
      <c r="AF61" s="646"/>
      <c r="AG61" s="647" t="str">
        <f t="shared" si="2"/>
        <v/>
      </c>
      <c r="AH61" s="647"/>
      <c r="AI61" s="645" t="s">
        <v>1</v>
      </c>
      <c r="AJ61" s="646"/>
    </row>
    <row r="62" spans="1:39" ht="42" customHeight="1">
      <c r="A62" s="653">
        <v>39</v>
      </c>
      <c r="B62" s="653"/>
      <c r="C62" s="654"/>
      <c r="D62" s="654"/>
      <c r="E62" s="654"/>
      <c r="F62" s="654"/>
      <c r="G62" s="654"/>
      <c r="H62" s="654"/>
      <c r="I62" s="654"/>
      <c r="J62" s="654"/>
      <c r="K62" s="655"/>
      <c r="L62" s="656"/>
      <c r="M62" s="656"/>
      <c r="N62" s="657"/>
      <c r="O62" s="648"/>
      <c r="P62" s="649"/>
      <c r="Q62" s="649"/>
      <c r="R62" s="649"/>
      <c r="S62" s="649"/>
      <c r="T62" s="649"/>
      <c r="U62" s="650" t="s">
        <v>82</v>
      </c>
      <c r="V62" s="650"/>
      <c r="W62" s="651"/>
      <c r="X62" s="651"/>
      <c r="Y62" s="651"/>
      <c r="Z62" s="651"/>
      <c r="AA62" s="651"/>
      <c r="AB62" s="652"/>
      <c r="AC62" s="643" t="str">
        <f t="shared" si="1"/>
        <v/>
      </c>
      <c r="AD62" s="644"/>
      <c r="AE62" s="645" t="s">
        <v>1</v>
      </c>
      <c r="AF62" s="646"/>
      <c r="AG62" s="647" t="str">
        <f t="shared" si="2"/>
        <v/>
      </c>
      <c r="AH62" s="647"/>
      <c r="AI62" s="645" t="s">
        <v>1</v>
      </c>
      <c r="AJ62" s="646"/>
    </row>
    <row r="63" spans="1:39" ht="42" customHeight="1">
      <c r="A63" s="653">
        <v>40</v>
      </c>
      <c r="B63" s="653"/>
      <c r="C63" s="654"/>
      <c r="D63" s="654"/>
      <c r="E63" s="654"/>
      <c r="F63" s="654"/>
      <c r="G63" s="654"/>
      <c r="H63" s="654"/>
      <c r="I63" s="654"/>
      <c r="J63" s="654"/>
      <c r="K63" s="655"/>
      <c r="L63" s="656"/>
      <c r="M63" s="656"/>
      <c r="N63" s="657"/>
      <c r="O63" s="648"/>
      <c r="P63" s="649"/>
      <c r="Q63" s="649"/>
      <c r="R63" s="649"/>
      <c r="S63" s="649"/>
      <c r="T63" s="649"/>
      <c r="U63" s="650" t="s">
        <v>82</v>
      </c>
      <c r="V63" s="650"/>
      <c r="W63" s="651"/>
      <c r="X63" s="651"/>
      <c r="Y63" s="651"/>
      <c r="Z63" s="651"/>
      <c r="AA63" s="651"/>
      <c r="AB63" s="652"/>
      <c r="AC63" s="643" t="str">
        <f t="shared" si="1"/>
        <v/>
      </c>
      <c r="AD63" s="644"/>
      <c r="AE63" s="645" t="s">
        <v>1</v>
      </c>
      <c r="AF63" s="646"/>
      <c r="AG63" s="647" t="str">
        <f t="shared" si="2"/>
        <v/>
      </c>
      <c r="AH63" s="647"/>
      <c r="AI63" s="645" t="s">
        <v>1</v>
      </c>
      <c r="AJ63" s="646"/>
    </row>
    <row r="64" spans="1:39" ht="42" customHeight="1">
      <c r="A64" s="653">
        <v>41</v>
      </c>
      <c r="B64" s="653"/>
      <c r="C64" s="654"/>
      <c r="D64" s="654"/>
      <c r="E64" s="654"/>
      <c r="F64" s="654"/>
      <c r="G64" s="654"/>
      <c r="H64" s="654"/>
      <c r="I64" s="654"/>
      <c r="J64" s="654"/>
      <c r="K64" s="655"/>
      <c r="L64" s="656"/>
      <c r="M64" s="656"/>
      <c r="N64" s="657"/>
      <c r="O64" s="648"/>
      <c r="P64" s="649"/>
      <c r="Q64" s="649"/>
      <c r="R64" s="649"/>
      <c r="S64" s="649"/>
      <c r="T64" s="649"/>
      <c r="U64" s="650" t="s">
        <v>82</v>
      </c>
      <c r="V64" s="650"/>
      <c r="W64" s="651"/>
      <c r="X64" s="651"/>
      <c r="Y64" s="651"/>
      <c r="Z64" s="651"/>
      <c r="AA64" s="651"/>
      <c r="AB64" s="652"/>
      <c r="AC64" s="643" t="str">
        <f t="shared" si="1"/>
        <v/>
      </c>
      <c r="AD64" s="644"/>
      <c r="AE64" s="645" t="s">
        <v>1</v>
      </c>
      <c r="AF64" s="646"/>
      <c r="AG64" s="647" t="str">
        <f t="shared" si="2"/>
        <v/>
      </c>
      <c r="AH64" s="647"/>
      <c r="AI64" s="645" t="s">
        <v>1</v>
      </c>
      <c r="AJ64" s="646"/>
    </row>
    <row r="65" spans="1:36" ht="42" customHeight="1">
      <c r="A65" s="653">
        <v>42</v>
      </c>
      <c r="B65" s="653"/>
      <c r="C65" s="654"/>
      <c r="D65" s="654"/>
      <c r="E65" s="654"/>
      <c r="F65" s="654"/>
      <c r="G65" s="654"/>
      <c r="H65" s="654"/>
      <c r="I65" s="654"/>
      <c r="J65" s="654"/>
      <c r="K65" s="655"/>
      <c r="L65" s="656"/>
      <c r="M65" s="656"/>
      <c r="N65" s="657"/>
      <c r="O65" s="648"/>
      <c r="P65" s="649"/>
      <c r="Q65" s="649"/>
      <c r="R65" s="649"/>
      <c r="S65" s="649"/>
      <c r="T65" s="649"/>
      <c r="U65" s="650" t="s">
        <v>82</v>
      </c>
      <c r="V65" s="650"/>
      <c r="W65" s="651"/>
      <c r="X65" s="651"/>
      <c r="Y65" s="651"/>
      <c r="Z65" s="651"/>
      <c r="AA65" s="651"/>
      <c r="AB65" s="652"/>
      <c r="AC65" s="643" t="str">
        <f t="shared" si="1"/>
        <v/>
      </c>
      <c r="AD65" s="644"/>
      <c r="AE65" s="645" t="s">
        <v>1</v>
      </c>
      <c r="AF65" s="646"/>
      <c r="AG65" s="647" t="str">
        <f t="shared" si="2"/>
        <v/>
      </c>
      <c r="AH65" s="647"/>
      <c r="AI65" s="645" t="s">
        <v>1</v>
      </c>
      <c r="AJ65" s="646"/>
    </row>
    <row r="66" spans="1:36" ht="42" customHeight="1">
      <c r="A66" s="653">
        <v>43</v>
      </c>
      <c r="B66" s="653"/>
      <c r="C66" s="654"/>
      <c r="D66" s="654"/>
      <c r="E66" s="654"/>
      <c r="F66" s="654"/>
      <c r="G66" s="654"/>
      <c r="H66" s="654"/>
      <c r="I66" s="654"/>
      <c r="J66" s="654"/>
      <c r="K66" s="655"/>
      <c r="L66" s="656"/>
      <c r="M66" s="656"/>
      <c r="N66" s="657"/>
      <c r="O66" s="648"/>
      <c r="P66" s="649"/>
      <c r="Q66" s="649"/>
      <c r="R66" s="649"/>
      <c r="S66" s="649"/>
      <c r="T66" s="649"/>
      <c r="U66" s="650" t="s">
        <v>82</v>
      </c>
      <c r="V66" s="650"/>
      <c r="W66" s="651"/>
      <c r="X66" s="651"/>
      <c r="Y66" s="651"/>
      <c r="Z66" s="651"/>
      <c r="AA66" s="651"/>
      <c r="AB66" s="652"/>
      <c r="AC66" s="643" t="str">
        <f t="shared" si="1"/>
        <v/>
      </c>
      <c r="AD66" s="644"/>
      <c r="AE66" s="645" t="s">
        <v>1</v>
      </c>
      <c r="AF66" s="646"/>
      <c r="AG66" s="647" t="str">
        <f t="shared" si="2"/>
        <v/>
      </c>
      <c r="AH66" s="647"/>
      <c r="AI66" s="645" t="s">
        <v>1</v>
      </c>
      <c r="AJ66" s="646"/>
    </row>
    <row r="67" spans="1:36" ht="42" customHeight="1">
      <c r="A67" s="653">
        <v>44</v>
      </c>
      <c r="B67" s="653"/>
      <c r="C67" s="654"/>
      <c r="D67" s="654"/>
      <c r="E67" s="654"/>
      <c r="F67" s="654"/>
      <c r="G67" s="654"/>
      <c r="H67" s="654"/>
      <c r="I67" s="654"/>
      <c r="J67" s="654"/>
      <c r="K67" s="655"/>
      <c r="L67" s="656"/>
      <c r="M67" s="656"/>
      <c r="N67" s="657"/>
      <c r="O67" s="648"/>
      <c r="P67" s="649"/>
      <c r="Q67" s="649"/>
      <c r="R67" s="649"/>
      <c r="S67" s="649"/>
      <c r="T67" s="649"/>
      <c r="U67" s="650" t="s">
        <v>82</v>
      </c>
      <c r="V67" s="650"/>
      <c r="W67" s="651"/>
      <c r="X67" s="651"/>
      <c r="Y67" s="651"/>
      <c r="Z67" s="651"/>
      <c r="AA67" s="651"/>
      <c r="AB67" s="652"/>
      <c r="AC67" s="643" t="str">
        <f t="shared" si="1"/>
        <v/>
      </c>
      <c r="AD67" s="644"/>
      <c r="AE67" s="645" t="s">
        <v>1</v>
      </c>
      <c r="AF67" s="646"/>
      <c r="AG67" s="647" t="str">
        <f t="shared" si="2"/>
        <v/>
      </c>
      <c r="AH67" s="647"/>
      <c r="AI67" s="645" t="s">
        <v>1</v>
      </c>
      <c r="AJ67" s="646"/>
    </row>
    <row r="68" spans="1:36" ht="42" customHeight="1">
      <c r="A68" s="653">
        <v>45</v>
      </c>
      <c r="B68" s="653"/>
      <c r="C68" s="654"/>
      <c r="D68" s="654"/>
      <c r="E68" s="654"/>
      <c r="F68" s="654"/>
      <c r="G68" s="654"/>
      <c r="H68" s="654"/>
      <c r="I68" s="654"/>
      <c r="J68" s="654"/>
      <c r="K68" s="655"/>
      <c r="L68" s="656"/>
      <c r="M68" s="656"/>
      <c r="N68" s="657"/>
      <c r="O68" s="648"/>
      <c r="P68" s="649"/>
      <c r="Q68" s="649"/>
      <c r="R68" s="649"/>
      <c r="S68" s="649"/>
      <c r="T68" s="649"/>
      <c r="U68" s="650" t="s">
        <v>82</v>
      </c>
      <c r="V68" s="650"/>
      <c r="W68" s="651"/>
      <c r="X68" s="651"/>
      <c r="Y68" s="651"/>
      <c r="Z68" s="651"/>
      <c r="AA68" s="651"/>
      <c r="AB68" s="652"/>
      <c r="AC68" s="643" t="str">
        <f t="shared" si="1"/>
        <v/>
      </c>
      <c r="AD68" s="644"/>
      <c r="AE68" s="645" t="s">
        <v>1</v>
      </c>
      <c r="AF68" s="646"/>
      <c r="AG68" s="647" t="str">
        <f t="shared" si="2"/>
        <v/>
      </c>
      <c r="AH68" s="647"/>
      <c r="AI68" s="645" t="s">
        <v>1</v>
      </c>
      <c r="AJ68" s="646"/>
    </row>
    <row r="69" spans="1:36" ht="42" customHeight="1">
      <c r="A69" s="653">
        <v>46</v>
      </c>
      <c r="B69" s="653"/>
      <c r="C69" s="654"/>
      <c r="D69" s="654"/>
      <c r="E69" s="654"/>
      <c r="F69" s="654"/>
      <c r="G69" s="654"/>
      <c r="H69" s="654"/>
      <c r="I69" s="654"/>
      <c r="J69" s="654"/>
      <c r="K69" s="655"/>
      <c r="L69" s="656"/>
      <c r="M69" s="656"/>
      <c r="N69" s="657"/>
      <c r="O69" s="648"/>
      <c r="P69" s="649"/>
      <c r="Q69" s="649"/>
      <c r="R69" s="649"/>
      <c r="S69" s="649"/>
      <c r="T69" s="649"/>
      <c r="U69" s="650" t="s">
        <v>82</v>
      </c>
      <c r="V69" s="650"/>
      <c r="W69" s="651"/>
      <c r="X69" s="651"/>
      <c r="Y69" s="651"/>
      <c r="Z69" s="651"/>
      <c r="AA69" s="651"/>
      <c r="AB69" s="652"/>
      <c r="AC69" s="643" t="str">
        <f t="shared" si="1"/>
        <v/>
      </c>
      <c r="AD69" s="644"/>
      <c r="AE69" s="645" t="s">
        <v>1</v>
      </c>
      <c r="AF69" s="646"/>
      <c r="AG69" s="647" t="str">
        <f t="shared" si="2"/>
        <v/>
      </c>
      <c r="AH69" s="647"/>
      <c r="AI69" s="645" t="s">
        <v>1</v>
      </c>
      <c r="AJ69" s="646"/>
    </row>
    <row r="70" spans="1:36" ht="42" customHeight="1">
      <c r="A70" s="653">
        <v>47</v>
      </c>
      <c r="B70" s="653"/>
      <c r="C70" s="654"/>
      <c r="D70" s="654"/>
      <c r="E70" s="654"/>
      <c r="F70" s="654"/>
      <c r="G70" s="654"/>
      <c r="H70" s="654"/>
      <c r="I70" s="654"/>
      <c r="J70" s="654"/>
      <c r="K70" s="655"/>
      <c r="L70" s="656"/>
      <c r="M70" s="656"/>
      <c r="N70" s="657"/>
      <c r="O70" s="648"/>
      <c r="P70" s="649"/>
      <c r="Q70" s="649"/>
      <c r="R70" s="649"/>
      <c r="S70" s="649"/>
      <c r="T70" s="649"/>
      <c r="U70" s="650" t="s">
        <v>82</v>
      </c>
      <c r="V70" s="650"/>
      <c r="W70" s="651"/>
      <c r="X70" s="651"/>
      <c r="Y70" s="651"/>
      <c r="Z70" s="651"/>
      <c r="AA70" s="651"/>
      <c r="AB70" s="652"/>
      <c r="AC70" s="643" t="str">
        <f t="shared" si="1"/>
        <v/>
      </c>
      <c r="AD70" s="644"/>
      <c r="AE70" s="645" t="s">
        <v>1</v>
      </c>
      <c r="AF70" s="646"/>
      <c r="AG70" s="647" t="str">
        <f t="shared" si="2"/>
        <v/>
      </c>
      <c r="AH70" s="647"/>
      <c r="AI70" s="645" t="s">
        <v>1</v>
      </c>
      <c r="AJ70" s="646"/>
    </row>
    <row r="71" spans="1:36" ht="42" customHeight="1">
      <c r="A71" s="653">
        <v>48</v>
      </c>
      <c r="B71" s="653"/>
      <c r="C71" s="654"/>
      <c r="D71" s="654"/>
      <c r="E71" s="654"/>
      <c r="F71" s="654"/>
      <c r="G71" s="654"/>
      <c r="H71" s="654"/>
      <c r="I71" s="654"/>
      <c r="J71" s="654"/>
      <c r="K71" s="655"/>
      <c r="L71" s="656"/>
      <c r="M71" s="656"/>
      <c r="N71" s="657"/>
      <c r="O71" s="648"/>
      <c r="P71" s="649"/>
      <c r="Q71" s="649"/>
      <c r="R71" s="649"/>
      <c r="S71" s="649"/>
      <c r="T71" s="649"/>
      <c r="U71" s="650" t="s">
        <v>82</v>
      </c>
      <c r="V71" s="650"/>
      <c r="W71" s="651"/>
      <c r="X71" s="651"/>
      <c r="Y71" s="651"/>
      <c r="Z71" s="651"/>
      <c r="AA71" s="651"/>
      <c r="AB71" s="652"/>
      <c r="AC71" s="643" t="str">
        <f t="shared" si="1"/>
        <v/>
      </c>
      <c r="AD71" s="644"/>
      <c r="AE71" s="645" t="s">
        <v>1</v>
      </c>
      <c r="AF71" s="646"/>
      <c r="AG71" s="647" t="str">
        <f t="shared" si="2"/>
        <v/>
      </c>
      <c r="AH71" s="647"/>
      <c r="AI71" s="645" t="s">
        <v>1</v>
      </c>
      <c r="AJ71" s="646"/>
    </row>
    <row r="72" spans="1:36" ht="42" customHeight="1">
      <c r="A72" s="653">
        <v>49</v>
      </c>
      <c r="B72" s="653"/>
      <c r="C72" s="654"/>
      <c r="D72" s="654"/>
      <c r="E72" s="654"/>
      <c r="F72" s="654"/>
      <c r="G72" s="654"/>
      <c r="H72" s="654"/>
      <c r="I72" s="654"/>
      <c r="J72" s="654"/>
      <c r="K72" s="655"/>
      <c r="L72" s="656"/>
      <c r="M72" s="656"/>
      <c r="N72" s="657"/>
      <c r="O72" s="648"/>
      <c r="P72" s="649"/>
      <c r="Q72" s="649"/>
      <c r="R72" s="649"/>
      <c r="S72" s="649"/>
      <c r="T72" s="649"/>
      <c r="U72" s="650" t="s">
        <v>82</v>
      </c>
      <c r="V72" s="650"/>
      <c r="W72" s="651"/>
      <c r="X72" s="651"/>
      <c r="Y72" s="651"/>
      <c r="Z72" s="651"/>
      <c r="AA72" s="651"/>
      <c r="AB72" s="652"/>
      <c r="AC72" s="643" t="str">
        <f t="shared" si="1"/>
        <v/>
      </c>
      <c r="AD72" s="644"/>
      <c r="AE72" s="645" t="s">
        <v>1</v>
      </c>
      <c r="AF72" s="646"/>
      <c r="AG72" s="647" t="str">
        <f t="shared" si="2"/>
        <v/>
      </c>
      <c r="AH72" s="647"/>
      <c r="AI72" s="645" t="s">
        <v>1</v>
      </c>
      <c r="AJ72" s="646"/>
    </row>
    <row r="73" spans="1:36" ht="42" customHeight="1">
      <c r="A73" s="653">
        <v>50</v>
      </c>
      <c r="B73" s="653"/>
      <c r="C73" s="654"/>
      <c r="D73" s="654"/>
      <c r="E73" s="654"/>
      <c r="F73" s="654"/>
      <c r="G73" s="654"/>
      <c r="H73" s="654"/>
      <c r="I73" s="654"/>
      <c r="J73" s="654"/>
      <c r="K73" s="655"/>
      <c r="L73" s="656"/>
      <c r="M73" s="656"/>
      <c r="N73" s="657"/>
      <c r="O73" s="648"/>
      <c r="P73" s="649"/>
      <c r="Q73" s="649"/>
      <c r="R73" s="649"/>
      <c r="S73" s="649"/>
      <c r="T73" s="649"/>
      <c r="U73" s="650" t="s">
        <v>82</v>
      </c>
      <c r="V73" s="650"/>
      <c r="W73" s="651"/>
      <c r="X73" s="651"/>
      <c r="Y73" s="651"/>
      <c r="Z73" s="651"/>
      <c r="AA73" s="651"/>
      <c r="AB73" s="652"/>
      <c r="AC73" s="643" t="str">
        <f t="shared" si="1"/>
        <v/>
      </c>
      <c r="AD73" s="644"/>
      <c r="AE73" s="645" t="s">
        <v>1</v>
      </c>
      <c r="AF73" s="646"/>
      <c r="AG73" s="647" t="str">
        <f t="shared" si="2"/>
        <v/>
      </c>
      <c r="AH73" s="647"/>
      <c r="AI73" s="645" t="s">
        <v>1</v>
      </c>
      <c r="AJ73" s="646"/>
    </row>
    <row r="74" spans="1:36" ht="42" customHeight="1">
      <c r="A74" s="653">
        <v>51</v>
      </c>
      <c r="B74" s="653"/>
      <c r="C74" s="654"/>
      <c r="D74" s="654"/>
      <c r="E74" s="654"/>
      <c r="F74" s="654"/>
      <c r="G74" s="654"/>
      <c r="H74" s="654"/>
      <c r="I74" s="654"/>
      <c r="J74" s="654"/>
      <c r="K74" s="655"/>
      <c r="L74" s="656"/>
      <c r="M74" s="656"/>
      <c r="N74" s="657"/>
      <c r="O74" s="648"/>
      <c r="P74" s="649"/>
      <c r="Q74" s="649"/>
      <c r="R74" s="649"/>
      <c r="S74" s="649"/>
      <c r="T74" s="649"/>
      <c r="U74" s="650" t="s">
        <v>82</v>
      </c>
      <c r="V74" s="650"/>
      <c r="W74" s="651"/>
      <c r="X74" s="651"/>
      <c r="Y74" s="651"/>
      <c r="Z74" s="651"/>
      <c r="AA74" s="651"/>
      <c r="AB74" s="652"/>
      <c r="AC74" s="643" t="str">
        <f t="shared" si="1"/>
        <v/>
      </c>
      <c r="AD74" s="644"/>
      <c r="AE74" s="645" t="s">
        <v>1</v>
      </c>
      <c r="AF74" s="646"/>
      <c r="AG74" s="647" t="str">
        <f t="shared" si="2"/>
        <v/>
      </c>
      <c r="AH74" s="647"/>
      <c r="AI74" s="645" t="s">
        <v>1</v>
      </c>
      <c r="AJ74" s="646"/>
    </row>
    <row r="75" spans="1:36" ht="42" customHeight="1">
      <c r="A75" s="653">
        <v>52</v>
      </c>
      <c r="B75" s="653"/>
      <c r="C75" s="654"/>
      <c r="D75" s="654"/>
      <c r="E75" s="654"/>
      <c r="F75" s="654"/>
      <c r="G75" s="654"/>
      <c r="H75" s="654"/>
      <c r="I75" s="654"/>
      <c r="J75" s="654"/>
      <c r="K75" s="655"/>
      <c r="L75" s="656"/>
      <c r="M75" s="656"/>
      <c r="N75" s="657"/>
      <c r="O75" s="648"/>
      <c r="P75" s="649"/>
      <c r="Q75" s="649"/>
      <c r="R75" s="649"/>
      <c r="S75" s="649"/>
      <c r="T75" s="649"/>
      <c r="U75" s="650" t="s">
        <v>82</v>
      </c>
      <c r="V75" s="650"/>
      <c r="W75" s="651"/>
      <c r="X75" s="651"/>
      <c r="Y75" s="651"/>
      <c r="Z75" s="651"/>
      <c r="AA75" s="651"/>
      <c r="AB75" s="652"/>
      <c r="AC75" s="643" t="str">
        <f t="shared" si="1"/>
        <v/>
      </c>
      <c r="AD75" s="644"/>
      <c r="AE75" s="645" t="s">
        <v>1</v>
      </c>
      <c r="AF75" s="646"/>
      <c r="AG75" s="647" t="str">
        <f t="shared" si="2"/>
        <v/>
      </c>
      <c r="AH75" s="647"/>
      <c r="AI75" s="645" t="s">
        <v>1</v>
      </c>
      <c r="AJ75" s="646"/>
    </row>
    <row r="76" spans="1:36" ht="42" customHeight="1">
      <c r="A76" s="653">
        <v>53</v>
      </c>
      <c r="B76" s="653"/>
      <c r="C76" s="654"/>
      <c r="D76" s="654"/>
      <c r="E76" s="654"/>
      <c r="F76" s="654"/>
      <c r="G76" s="654"/>
      <c r="H76" s="654"/>
      <c r="I76" s="654"/>
      <c r="J76" s="654"/>
      <c r="K76" s="655"/>
      <c r="L76" s="656"/>
      <c r="M76" s="656"/>
      <c r="N76" s="657"/>
      <c r="O76" s="648"/>
      <c r="P76" s="649"/>
      <c r="Q76" s="649"/>
      <c r="R76" s="649"/>
      <c r="S76" s="649"/>
      <c r="T76" s="649"/>
      <c r="U76" s="650" t="s">
        <v>82</v>
      </c>
      <c r="V76" s="650"/>
      <c r="W76" s="651"/>
      <c r="X76" s="651"/>
      <c r="Y76" s="651"/>
      <c r="Z76" s="651"/>
      <c r="AA76" s="651"/>
      <c r="AB76" s="652"/>
      <c r="AC76" s="643" t="str">
        <f t="shared" si="1"/>
        <v/>
      </c>
      <c r="AD76" s="644"/>
      <c r="AE76" s="645" t="s">
        <v>1</v>
      </c>
      <c r="AF76" s="646"/>
      <c r="AG76" s="647" t="str">
        <f t="shared" si="2"/>
        <v/>
      </c>
      <c r="AH76" s="647"/>
      <c r="AI76" s="645" t="s">
        <v>1</v>
      </c>
      <c r="AJ76" s="646"/>
    </row>
    <row r="77" spans="1:36" ht="42" customHeight="1">
      <c r="A77" s="653">
        <v>54</v>
      </c>
      <c r="B77" s="653"/>
      <c r="C77" s="654"/>
      <c r="D77" s="654"/>
      <c r="E77" s="654"/>
      <c r="F77" s="654"/>
      <c r="G77" s="654"/>
      <c r="H77" s="654"/>
      <c r="I77" s="654"/>
      <c r="J77" s="654"/>
      <c r="K77" s="655"/>
      <c r="L77" s="656"/>
      <c r="M77" s="656"/>
      <c r="N77" s="657"/>
      <c r="O77" s="648"/>
      <c r="P77" s="649"/>
      <c r="Q77" s="649"/>
      <c r="R77" s="649"/>
      <c r="S77" s="649"/>
      <c r="T77" s="649"/>
      <c r="U77" s="650" t="s">
        <v>82</v>
      </c>
      <c r="V77" s="650"/>
      <c r="W77" s="651"/>
      <c r="X77" s="651"/>
      <c r="Y77" s="651"/>
      <c r="Z77" s="651"/>
      <c r="AA77" s="651"/>
      <c r="AB77" s="652"/>
      <c r="AC77" s="643" t="str">
        <f t="shared" si="1"/>
        <v/>
      </c>
      <c r="AD77" s="644"/>
      <c r="AE77" s="645" t="s">
        <v>1</v>
      </c>
      <c r="AF77" s="646"/>
      <c r="AG77" s="647" t="str">
        <f t="shared" si="2"/>
        <v/>
      </c>
      <c r="AH77" s="647"/>
      <c r="AI77" s="645" t="s">
        <v>1</v>
      </c>
      <c r="AJ77" s="646"/>
    </row>
    <row r="78" spans="1:36" ht="42" customHeight="1">
      <c r="A78" s="653">
        <v>55</v>
      </c>
      <c r="B78" s="653"/>
      <c r="C78" s="654"/>
      <c r="D78" s="654"/>
      <c r="E78" s="654"/>
      <c r="F78" s="654"/>
      <c r="G78" s="654"/>
      <c r="H78" s="654"/>
      <c r="I78" s="654"/>
      <c r="J78" s="654"/>
      <c r="K78" s="655"/>
      <c r="L78" s="656"/>
      <c r="M78" s="656"/>
      <c r="N78" s="657"/>
      <c r="O78" s="648"/>
      <c r="P78" s="649"/>
      <c r="Q78" s="649"/>
      <c r="R78" s="649"/>
      <c r="S78" s="649"/>
      <c r="T78" s="649"/>
      <c r="U78" s="650" t="s">
        <v>82</v>
      </c>
      <c r="V78" s="650"/>
      <c r="W78" s="651"/>
      <c r="X78" s="651"/>
      <c r="Y78" s="651"/>
      <c r="Z78" s="651"/>
      <c r="AA78" s="651"/>
      <c r="AB78" s="652"/>
      <c r="AC78" s="643" t="str">
        <f t="shared" si="1"/>
        <v/>
      </c>
      <c r="AD78" s="644"/>
      <c r="AE78" s="645" t="s">
        <v>1</v>
      </c>
      <c r="AF78" s="646"/>
      <c r="AG78" s="647" t="str">
        <f t="shared" si="2"/>
        <v/>
      </c>
      <c r="AH78" s="647"/>
      <c r="AI78" s="645" t="s">
        <v>1</v>
      </c>
      <c r="AJ78" s="646"/>
    </row>
    <row r="79" spans="1:36" ht="42" customHeight="1">
      <c r="A79" s="653">
        <v>56</v>
      </c>
      <c r="B79" s="653"/>
      <c r="C79" s="654"/>
      <c r="D79" s="654"/>
      <c r="E79" s="654"/>
      <c r="F79" s="654"/>
      <c r="G79" s="654"/>
      <c r="H79" s="654"/>
      <c r="I79" s="654"/>
      <c r="J79" s="654"/>
      <c r="K79" s="655"/>
      <c r="L79" s="656"/>
      <c r="M79" s="656"/>
      <c r="N79" s="657"/>
      <c r="O79" s="648"/>
      <c r="P79" s="649"/>
      <c r="Q79" s="649"/>
      <c r="R79" s="649"/>
      <c r="S79" s="649"/>
      <c r="T79" s="649"/>
      <c r="U79" s="650" t="s">
        <v>82</v>
      </c>
      <c r="V79" s="650"/>
      <c r="W79" s="651"/>
      <c r="X79" s="651"/>
      <c r="Y79" s="651"/>
      <c r="Z79" s="651"/>
      <c r="AA79" s="651"/>
      <c r="AB79" s="652"/>
      <c r="AC79" s="643" t="str">
        <f t="shared" si="1"/>
        <v/>
      </c>
      <c r="AD79" s="644"/>
      <c r="AE79" s="645" t="s">
        <v>1</v>
      </c>
      <c r="AF79" s="646"/>
      <c r="AG79" s="647" t="str">
        <f t="shared" si="2"/>
        <v/>
      </c>
      <c r="AH79" s="647"/>
      <c r="AI79" s="645" t="s">
        <v>1</v>
      </c>
      <c r="AJ79" s="646"/>
    </row>
    <row r="80" spans="1:36" ht="42" customHeight="1">
      <c r="A80" s="653">
        <v>57</v>
      </c>
      <c r="B80" s="653"/>
      <c r="C80" s="654"/>
      <c r="D80" s="654"/>
      <c r="E80" s="654"/>
      <c r="F80" s="654"/>
      <c r="G80" s="654"/>
      <c r="H80" s="654"/>
      <c r="I80" s="654"/>
      <c r="J80" s="654"/>
      <c r="K80" s="655"/>
      <c r="L80" s="656"/>
      <c r="M80" s="656"/>
      <c r="N80" s="657"/>
      <c r="O80" s="648"/>
      <c r="P80" s="649"/>
      <c r="Q80" s="649"/>
      <c r="R80" s="649"/>
      <c r="S80" s="649"/>
      <c r="T80" s="649"/>
      <c r="U80" s="650" t="s">
        <v>82</v>
      </c>
      <c r="V80" s="650"/>
      <c r="W80" s="651"/>
      <c r="X80" s="651"/>
      <c r="Y80" s="651"/>
      <c r="Z80" s="651"/>
      <c r="AA80" s="651"/>
      <c r="AB80" s="652"/>
      <c r="AC80" s="643" t="str">
        <f t="shared" si="1"/>
        <v/>
      </c>
      <c r="AD80" s="644"/>
      <c r="AE80" s="645" t="s">
        <v>1</v>
      </c>
      <c r="AF80" s="646"/>
      <c r="AG80" s="647" t="str">
        <f t="shared" si="2"/>
        <v/>
      </c>
      <c r="AH80" s="647"/>
      <c r="AI80" s="645" t="s">
        <v>1</v>
      </c>
      <c r="AJ80" s="646"/>
    </row>
    <row r="81" spans="1:36" ht="42" customHeight="1">
      <c r="A81" s="653">
        <v>58</v>
      </c>
      <c r="B81" s="653"/>
      <c r="C81" s="654"/>
      <c r="D81" s="654"/>
      <c r="E81" s="654"/>
      <c r="F81" s="654"/>
      <c r="G81" s="654"/>
      <c r="H81" s="654"/>
      <c r="I81" s="654"/>
      <c r="J81" s="654"/>
      <c r="K81" s="655"/>
      <c r="L81" s="656"/>
      <c r="M81" s="656"/>
      <c r="N81" s="657"/>
      <c r="O81" s="648"/>
      <c r="P81" s="649"/>
      <c r="Q81" s="649"/>
      <c r="R81" s="649"/>
      <c r="S81" s="649"/>
      <c r="T81" s="649"/>
      <c r="U81" s="650" t="s">
        <v>82</v>
      </c>
      <c r="V81" s="650"/>
      <c r="W81" s="651"/>
      <c r="X81" s="651"/>
      <c r="Y81" s="651"/>
      <c r="Z81" s="651"/>
      <c r="AA81" s="651"/>
      <c r="AB81" s="652"/>
      <c r="AC81" s="643" t="str">
        <f t="shared" si="1"/>
        <v/>
      </c>
      <c r="AD81" s="644"/>
      <c r="AE81" s="645" t="s">
        <v>1</v>
      </c>
      <c r="AF81" s="646"/>
      <c r="AG81" s="647" t="str">
        <f t="shared" si="2"/>
        <v/>
      </c>
      <c r="AH81" s="647"/>
      <c r="AI81" s="645" t="s">
        <v>1</v>
      </c>
      <c r="AJ81" s="646"/>
    </row>
    <row r="82" spans="1:36" ht="42" customHeight="1">
      <c r="A82" s="653">
        <v>59</v>
      </c>
      <c r="B82" s="653"/>
      <c r="C82" s="654"/>
      <c r="D82" s="654"/>
      <c r="E82" s="654"/>
      <c r="F82" s="654"/>
      <c r="G82" s="654"/>
      <c r="H82" s="654"/>
      <c r="I82" s="654"/>
      <c r="J82" s="654"/>
      <c r="K82" s="655"/>
      <c r="L82" s="656"/>
      <c r="M82" s="656"/>
      <c r="N82" s="657"/>
      <c r="O82" s="648"/>
      <c r="P82" s="649"/>
      <c r="Q82" s="649"/>
      <c r="R82" s="649"/>
      <c r="S82" s="649"/>
      <c r="T82" s="649"/>
      <c r="U82" s="650" t="s">
        <v>82</v>
      </c>
      <c r="V82" s="650"/>
      <c r="W82" s="651"/>
      <c r="X82" s="651"/>
      <c r="Y82" s="651"/>
      <c r="Z82" s="651"/>
      <c r="AA82" s="651"/>
      <c r="AB82" s="652"/>
      <c r="AC82" s="643" t="str">
        <f t="shared" si="1"/>
        <v/>
      </c>
      <c r="AD82" s="644"/>
      <c r="AE82" s="645" t="s">
        <v>1</v>
      </c>
      <c r="AF82" s="646"/>
      <c r="AG82" s="647" t="str">
        <f t="shared" si="2"/>
        <v/>
      </c>
      <c r="AH82" s="647"/>
      <c r="AI82" s="645" t="s">
        <v>1</v>
      </c>
      <c r="AJ82" s="646"/>
    </row>
    <row r="83" spans="1:36" ht="42" customHeight="1">
      <c r="A83" s="653">
        <v>60</v>
      </c>
      <c r="B83" s="653"/>
      <c r="C83" s="654"/>
      <c r="D83" s="654"/>
      <c r="E83" s="654"/>
      <c r="F83" s="654"/>
      <c r="G83" s="654"/>
      <c r="H83" s="654"/>
      <c r="I83" s="654"/>
      <c r="J83" s="654"/>
      <c r="K83" s="655"/>
      <c r="L83" s="656"/>
      <c r="M83" s="656"/>
      <c r="N83" s="657"/>
      <c r="O83" s="648"/>
      <c r="P83" s="649"/>
      <c r="Q83" s="649"/>
      <c r="R83" s="649"/>
      <c r="S83" s="649"/>
      <c r="T83" s="649"/>
      <c r="U83" s="650" t="s">
        <v>82</v>
      </c>
      <c r="V83" s="650"/>
      <c r="W83" s="651"/>
      <c r="X83" s="651"/>
      <c r="Y83" s="651"/>
      <c r="Z83" s="651"/>
      <c r="AA83" s="651"/>
      <c r="AB83" s="652"/>
      <c r="AC83" s="643" t="str">
        <f t="shared" si="1"/>
        <v/>
      </c>
      <c r="AD83" s="644"/>
      <c r="AE83" s="645" t="s">
        <v>1</v>
      </c>
      <c r="AF83" s="646"/>
      <c r="AG83" s="647" t="str">
        <f t="shared" si="2"/>
        <v/>
      </c>
      <c r="AH83" s="647"/>
      <c r="AI83" s="645" t="s">
        <v>1</v>
      </c>
      <c r="AJ83" s="646"/>
    </row>
    <row r="84" spans="1:36" ht="42" customHeight="1">
      <c r="A84" s="653">
        <v>61</v>
      </c>
      <c r="B84" s="653"/>
      <c r="C84" s="654"/>
      <c r="D84" s="654"/>
      <c r="E84" s="654"/>
      <c r="F84" s="654"/>
      <c r="G84" s="654"/>
      <c r="H84" s="654"/>
      <c r="I84" s="654"/>
      <c r="J84" s="654"/>
      <c r="K84" s="655"/>
      <c r="L84" s="656"/>
      <c r="M84" s="656"/>
      <c r="N84" s="657"/>
      <c r="O84" s="648"/>
      <c r="P84" s="649"/>
      <c r="Q84" s="649"/>
      <c r="R84" s="649"/>
      <c r="S84" s="649"/>
      <c r="T84" s="649"/>
      <c r="U84" s="650" t="s">
        <v>82</v>
      </c>
      <c r="V84" s="650"/>
      <c r="W84" s="651"/>
      <c r="X84" s="651"/>
      <c r="Y84" s="651"/>
      <c r="Z84" s="651"/>
      <c r="AA84" s="651"/>
      <c r="AB84" s="652"/>
      <c r="AC84" s="643" t="str">
        <f t="shared" si="1"/>
        <v/>
      </c>
      <c r="AD84" s="644"/>
      <c r="AE84" s="645" t="s">
        <v>1</v>
      </c>
      <c r="AF84" s="646"/>
      <c r="AG84" s="647" t="str">
        <f t="shared" si="2"/>
        <v/>
      </c>
      <c r="AH84" s="647"/>
      <c r="AI84" s="645" t="s">
        <v>1</v>
      </c>
      <c r="AJ84" s="646"/>
    </row>
    <row r="85" spans="1:36" ht="42" customHeight="1">
      <c r="A85" s="653">
        <v>62</v>
      </c>
      <c r="B85" s="653"/>
      <c r="C85" s="654"/>
      <c r="D85" s="654"/>
      <c r="E85" s="654"/>
      <c r="F85" s="654"/>
      <c r="G85" s="654"/>
      <c r="H85" s="654"/>
      <c r="I85" s="654"/>
      <c r="J85" s="654"/>
      <c r="K85" s="655"/>
      <c r="L85" s="656"/>
      <c r="M85" s="656"/>
      <c r="N85" s="657"/>
      <c r="O85" s="648"/>
      <c r="P85" s="649"/>
      <c r="Q85" s="649"/>
      <c r="R85" s="649"/>
      <c r="S85" s="649"/>
      <c r="T85" s="649"/>
      <c r="U85" s="650" t="s">
        <v>82</v>
      </c>
      <c r="V85" s="650"/>
      <c r="W85" s="651"/>
      <c r="X85" s="651"/>
      <c r="Y85" s="651"/>
      <c r="Z85" s="651"/>
      <c r="AA85" s="651"/>
      <c r="AB85" s="652"/>
      <c r="AC85" s="643" t="str">
        <f t="shared" si="1"/>
        <v/>
      </c>
      <c r="AD85" s="644"/>
      <c r="AE85" s="645" t="s">
        <v>1</v>
      </c>
      <c r="AF85" s="646"/>
      <c r="AG85" s="647" t="str">
        <f t="shared" si="2"/>
        <v/>
      </c>
      <c r="AH85" s="647"/>
      <c r="AI85" s="645" t="s">
        <v>1</v>
      </c>
      <c r="AJ85" s="646"/>
    </row>
    <row r="86" spans="1:36" ht="42" customHeight="1">
      <c r="A86" s="653">
        <v>63</v>
      </c>
      <c r="B86" s="653"/>
      <c r="C86" s="654"/>
      <c r="D86" s="654"/>
      <c r="E86" s="654"/>
      <c r="F86" s="654"/>
      <c r="G86" s="654"/>
      <c r="H86" s="654"/>
      <c r="I86" s="654"/>
      <c r="J86" s="654"/>
      <c r="K86" s="655"/>
      <c r="L86" s="656"/>
      <c r="M86" s="656"/>
      <c r="N86" s="657"/>
      <c r="O86" s="648"/>
      <c r="P86" s="649"/>
      <c r="Q86" s="649"/>
      <c r="R86" s="649"/>
      <c r="S86" s="649"/>
      <c r="T86" s="649"/>
      <c r="U86" s="650" t="s">
        <v>82</v>
      </c>
      <c r="V86" s="650"/>
      <c r="W86" s="651"/>
      <c r="X86" s="651"/>
      <c r="Y86" s="651"/>
      <c r="Z86" s="651"/>
      <c r="AA86" s="651"/>
      <c r="AB86" s="652"/>
      <c r="AC86" s="643" t="str">
        <f t="shared" si="1"/>
        <v/>
      </c>
      <c r="AD86" s="644"/>
      <c r="AE86" s="645" t="s">
        <v>1</v>
      </c>
      <c r="AF86" s="646"/>
      <c r="AG86" s="647" t="str">
        <f t="shared" si="2"/>
        <v/>
      </c>
      <c r="AH86" s="647"/>
      <c r="AI86" s="645" t="s">
        <v>1</v>
      </c>
      <c r="AJ86" s="646"/>
    </row>
    <row r="87" spans="1:36" ht="42" customHeight="1">
      <c r="A87" s="653">
        <v>64</v>
      </c>
      <c r="B87" s="653"/>
      <c r="C87" s="654"/>
      <c r="D87" s="654"/>
      <c r="E87" s="654"/>
      <c r="F87" s="654"/>
      <c r="G87" s="654"/>
      <c r="H87" s="654"/>
      <c r="I87" s="654"/>
      <c r="J87" s="654"/>
      <c r="K87" s="655"/>
      <c r="L87" s="656"/>
      <c r="M87" s="656"/>
      <c r="N87" s="657"/>
      <c r="O87" s="648"/>
      <c r="P87" s="649"/>
      <c r="Q87" s="649"/>
      <c r="R87" s="649"/>
      <c r="S87" s="649"/>
      <c r="T87" s="649"/>
      <c r="U87" s="650" t="s">
        <v>82</v>
      </c>
      <c r="V87" s="650"/>
      <c r="W87" s="651"/>
      <c r="X87" s="651"/>
      <c r="Y87" s="651"/>
      <c r="Z87" s="651"/>
      <c r="AA87" s="651"/>
      <c r="AB87" s="652"/>
      <c r="AC87" s="643" t="str">
        <f t="shared" si="1"/>
        <v/>
      </c>
      <c r="AD87" s="644"/>
      <c r="AE87" s="645" t="s">
        <v>1</v>
      </c>
      <c r="AF87" s="646"/>
      <c r="AG87" s="647" t="str">
        <f t="shared" si="2"/>
        <v/>
      </c>
      <c r="AH87" s="647"/>
      <c r="AI87" s="645" t="s">
        <v>1</v>
      </c>
      <c r="AJ87" s="646"/>
    </row>
    <row r="88" spans="1:36" ht="42" customHeight="1">
      <c r="A88" s="653">
        <v>65</v>
      </c>
      <c r="B88" s="653"/>
      <c r="C88" s="654"/>
      <c r="D88" s="654"/>
      <c r="E88" s="654"/>
      <c r="F88" s="654"/>
      <c r="G88" s="654"/>
      <c r="H88" s="654"/>
      <c r="I88" s="654"/>
      <c r="J88" s="654"/>
      <c r="K88" s="655"/>
      <c r="L88" s="656"/>
      <c r="M88" s="656"/>
      <c r="N88" s="657"/>
      <c r="O88" s="648"/>
      <c r="P88" s="649"/>
      <c r="Q88" s="649"/>
      <c r="R88" s="649"/>
      <c r="S88" s="649"/>
      <c r="T88" s="649"/>
      <c r="U88" s="650" t="s">
        <v>82</v>
      </c>
      <c r="V88" s="650"/>
      <c r="W88" s="651"/>
      <c r="X88" s="651"/>
      <c r="Y88" s="651"/>
      <c r="Z88" s="651"/>
      <c r="AA88" s="651"/>
      <c r="AB88" s="652"/>
      <c r="AC88" s="643" t="str">
        <f t="shared" si="1"/>
        <v/>
      </c>
      <c r="AD88" s="644"/>
      <c r="AE88" s="645" t="s">
        <v>1</v>
      </c>
      <c r="AF88" s="646"/>
      <c r="AG88" s="647" t="str">
        <f t="shared" si="2"/>
        <v/>
      </c>
      <c r="AH88" s="647"/>
      <c r="AI88" s="645" t="s">
        <v>1</v>
      </c>
      <c r="AJ88" s="646"/>
    </row>
    <row r="89" spans="1:36" ht="42" customHeight="1">
      <c r="A89" s="653">
        <v>66</v>
      </c>
      <c r="B89" s="653"/>
      <c r="C89" s="654"/>
      <c r="D89" s="654"/>
      <c r="E89" s="654"/>
      <c r="F89" s="654"/>
      <c r="G89" s="654"/>
      <c r="H89" s="654"/>
      <c r="I89" s="654"/>
      <c r="J89" s="654"/>
      <c r="K89" s="655"/>
      <c r="L89" s="656"/>
      <c r="M89" s="656"/>
      <c r="N89" s="657"/>
      <c r="O89" s="648"/>
      <c r="P89" s="649"/>
      <c r="Q89" s="649"/>
      <c r="R89" s="649"/>
      <c r="S89" s="649"/>
      <c r="T89" s="649"/>
      <c r="U89" s="650" t="s">
        <v>82</v>
      </c>
      <c r="V89" s="650"/>
      <c r="W89" s="651"/>
      <c r="X89" s="651"/>
      <c r="Y89" s="651"/>
      <c r="Z89" s="651"/>
      <c r="AA89" s="651"/>
      <c r="AB89" s="652"/>
      <c r="AC89" s="643" t="str">
        <f t="shared" ref="AC89:AC123" si="3">IFERROR(IF(AND(O89&lt;&gt;0,W89&lt;&gt;0),IF(O89&gt;=W89,"",IF((W89-O89)=0,"",(W89-O89)+1)),""),"")</f>
        <v/>
      </c>
      <c r="AD89" s="644"/>
      <c r="AE89" s="645" t="s">
        <v>1</v>
      </c>
      <c r="AF89" s="646"/>
      <c r="AG89" s="647" t="str">
        <f t="shared" ref="AG89:AG123" si="4">IF(AC89="","",IF(AC89&lt;=15,AC89,15))</f>
        <v/>
      </c>
      <c r="AH89" s="647"/>
      <c r="AI89" s="645" t="s">
        <v>1</v>
      </c>
      <c r="AJ89" s="646"/>
    </row>
    <row r="90" spans="1:36" ht="42" customHeight="1">
      <c r="A90" s="653">
        <v>67</v>
      </c>
      <c r="B90" s="653"/>
      <c r="C90" s="654"/>
      <c r="D90" s="654"/>
      <c r="E90" s="654"/>
      <c r="F90" s="654"/>
      <c r="G90" s="654"/>
      <c r="H90" s="654"/>
      <c r="I90" s="654"/>
      <c r="J90" s="654"/>
      <c r="K90" s="655"/>
      <c r="L90" s="656"/>
      <c r="M90" s="656"/>
      <c r="N90" s="657"/>
      <c r="O90" s="648"/>
      <c r="P90" s="649"/>
      <c r="Q90" s="649"/>
      <c r="R90" s="649"/>
      <c r="S90" s="649"/>
      <c r="T90" s="649"/>
      <c r="U90" s="650" t="s">
        <v>82</v>
      </c>
      <c r="V90" s="650"/>
      <c r="W90" s="651"/>
      <c r="X90" s="651"/>
      <c r="Y90" s="651"/>
      <c r="Z90" s="651"/>
      <c r="AA90" s="651"/>
      <c r="AB90" s="652"/>
      <c r="AC90" s="643" t="str">
        <f t="shared" si="3"/>
        <v/>
      </c>
      <c r="AD90" s="644"/>
      <c r="AE90" s="645" t="s">
        <v>1</v>
      </c>
      <c r="AF90" s="646"/>
      <c r="AG90" s="647" t="str">
        <f t="shared" si="4"/>
        <v/>
      </c>
      <c r="AH90" s="647"/>
      <c r="AI90" s="645" t="s">
        <v>1</v>
      </c>
      <c r="AJ90" s="646"/>
    </row>
    <row r="91" spans="1:36" ht="42" customHeight="1">
      <c r="A91" s="653">
        <v>68</v>
      </c>
      <c r="B91" s="653"/>
      <c r="C91" s="654"/>
      <c r="D91" s="654"/>
      <c r="E91" s="654"/>
      <c r="F91" s="654"/>
      <c r="G91" s="654"/>
      <c r="H91" s="654"/>
      <c r="I91" s="654"/>
      <c r="J91" s="654"/>
      <c r="K91" s="655"/>
      <c r="L91" s="656"/>
      <c r="M91" s="656"/>
      <c r="N91" s="657"/>
      <c r="O91" s="648"/>
      <c r="P91" s="649"/>
      <c r="Q91" s="649"/>
      <c r="R91" s="649"/>
      <c r="S91" s="649"/>
      <c r="T91" s="649"/>
      <c r="U91" s="650" t="s">
        <v>82</v>
      </c>
      <c r="V91" s="650"/>
      <c r="W91" s="651"/>
      <c r="X91" s="651"/>
      <c r="Y91" s="651"/>
      <c r="Z91" s="651"/>
      <c r="AA91" s="651"/>
      <c r="AB91" s="652"/>
      <c r="AC91" s="643" t="str">
        <f t="shared" si="3"/>
        <v/>
      </c>
      <c r="AD91" s="644"/>
      <c r="AE91" s="645" t="s">
        <v>1</v>
      </c>
      <c r="AF91" s="646"/>
      <c r="AG91" s="647" t="str">
        <f t="shared" si="4"/>
        <v/>
      </c>
      <c r="AH91" s="647"/>
      <c r="AI91" s="645" t="s">
        <v>1</v>
      </c>
      <c r="AJ91" s="646"/>
    </row>
    <row r="92" spans="1:36" ht="42" customHeight="1">
      <c r="A92" s="653">
        <v>69</v>
      </c>
      <c r="B92" s="653"/>
      <c r="C92" s="654"/>
      <c r="D92" s="654"/>
      <c r="E92" s="654"/>
      <c r="F92" s="654"/>
      <c r="G92" s="654"/>
      <c r="H92" s="654"/>
      <c r="I92" s="654"/>
      <c r="J92" s="654"/>
      <c r="K92" s="655"/>
      <c r="L92" s="656"/>
      <c r="M92" s="656"/>
      <c r="N92" s="657"/>
      <c r="O92" s="648"/>
      <c r="P92" s="649"/>
      <c r="Q92" s="649"/>
      <c r="R92" s="649"/>
      <c r="S92" s="649"/>
      <c r="T92" s="649"/>
      <c r="U92" s="650" t="s">
        <v>82</v>
      </c>
      <c r="V92" s="650"/>
      <c r="W92" s="651"/>
      <c r="X92" s="651"/>
      <c r="Y92" s="651"/>
      <c r="Z92" s="651"/>
      <c r="AA92" s="651"/>
      <c r="AB92" s="652"/>
      <c r="AC92" s="643" t="str">
        <f t="shared" si="3"/>
        <v/>
      </c>
      <c r="AD92" s="644"/>
      <c r="AE92" s="645" t="s">
        <v>1</v>
      </c>
      <c r="AF92" s="646"/>
      <c r="AG92" s="647" t="str">
        <f t="shared" si="4"/>
        <v/>
      </c>
      <c r="AH92" s="647"/>
      <c r="AI92" s="645" t="s">
        <v>1</v>
      </c>
      <c r="AJ92" s="646"/>
    </row>
    <row r="93" spans="1:36" ht="42" customHeight="1">
      <c r="A93" s="653">
        <v>70</v>
      </c>
      <c r="B93" s="653"/>
      <c r="C93" s="654"/>
      <c r="D93" s="654"/>
      <c r="E93" s="654"/>
      <c r="F93" s="654"/>
      <c r="G93" s="654"/>
      <c r="H93" s="654"/>
      <c r="I93" s="654"/>
      <c r="J93" s="654"/>
      <c r="K93" s="655"/>
      <c r="L93" s="656"/>
      <c r="M93" s="656"/>
      <c r="N93" s="657"/>
      <c r="O93" s="648"/>
      <c r="P93" s="649"/>
      <c r="Q93" s="649"/>
      <c r="R93" s="649"/>
      <c r="S93" s="649"/>
      <c r="T93" s="649"/>
      <c r="U93" s="650" t="s">
        <v>82</v>
      </c>
      <c r="V93" s="650"/>
      <c r="W93" s="651"/>
      <c r="X93" s="651"/>
      <c r="Y93" s="651"/>
      <c r="Z93" s="651"/>
      <c r="AA93" s="651"/>
      <c r="AB93" s="652"/>
      <c r="AC93" s="643" t="str">
        <f t="shared" si="3"/>
        <v/>
      </c>
      <c r="AD93" s="644"/>
      <c r="AE93" s="645" t="s">
        <v>1</v>
      </c>
      <c r="AF93" s="646"/>
      <c r="AG93" s="647" t="str">
        <f t="shared" si="4"/>
        <v/>
      </c>
      <c r="AH93" s="647"/>
      <c r="AI93" s="645" t="s">
        <v>1</v>
      </c>
      <c r="AJ93" s="646"/>
    </row>
    <row r="94" spans="1:36" ht="42" customHeight="1">
      <c r="A94" s="653">
        <v>71</v>
      </c>
      <c r="B94" s="653"/>
      <c r="C94" s="654"/>
      <c r="D94" s="654"/>
      <c r="E94" s="654"/>
      <c r="F94" s="654"/>
      <c r="G94" s="654"/>
      <c r="H94" s="654"/>
      <c r="I94" s="654"/>
      <c r="J94" s="654"/>
      <c r="K94" s="655"/>
      <c r="L94" s="656"/>
      <c r="M94" s="656"/>
      <c r="N94" s="657"/>
      <c r="O94" s="648"/>
      <c r="P94" s="649"/>
      <c r="Q94" s="649"/>
      <c r="R94" s="649"/>
      <c r="S94" s="649"/>
      <c r="T94" s="649"/>
      <c r="U94" s="650" t="s">
        <v>82</v>
      </c>
      <c r="V94" s="650"/>
      <c r="W94" s="651"/>
      <c r="X94" s="651"/>
      <c r="Y94" s="651"/>
      <c r="Z94" s="651"/>
      <c r="AA94" s="651"/>
      <c r="AB94" s="652"/>
      <c r="AC94" s="643" t="str">
        <f t="shared" si="3"/>
        <v/>
      </c>
      <c r="AD94" s="644"/>
      <c r="AE94" s="645" t="s">
        <v>1</v>
      </c>
      <c r="AF94" s="646"/>
      <c r="AG94" s="647" t="str">
        <f t="shared" si="4"/>
        <v/>
      </c>
      <c r="AH94" s="647"/>
      <c r="AI94" s="645" t="s">
        <v>1</v>
      </c>
      <c r="AJ94" s="646"/>
    </row>
    <row r="95" spans="1:36" ht="42" customHeight="1">
      <c r="A95" s="653">
        <v>72</v>
      </c>
      <c r="B95" s="653"/>
      <c r="C95" s="654"/>
      <c r="D95" s="654"/>
      <c r="E95" s="654"/>
      <c r="F95" s="654"/>
      <c r="G95" s="654"/>
      <c r="H95" s="654"/>
      <c r="I95" s="654"/>
      <c r="J95" s="654"/>
      <c r="K95" s="655"/>
      <c r="L95" s="656"/>
      <c r="M95" s="656"/>
      <c r="N95" s="657"/>
      <c r="O95" s="648"/>
      <c r="P95" s="649"/>
      <c r="Q95" s="649"/>
      <c r="R95" s="649"/>
      <c r="S95" s="649"/>
      <c r="T95" s="649"/>
      <c r="U95" s="650" t="s">
        <v>82</v>
      </c>
      <c r="V95" s="650"/>
      <c r="W95" s="651"/>
      <c r="X95" s="651"/>
      <c r="Y95" s="651"/>
      <c r="Z95" s="651"/>
      <c r="AA95" s="651"/>
      <c r="AB95" s="652"/>
      <c r="AC95" s="643" t="str">
        <f t="shared" si="3"/>
        <v/>
      </c>
      <c r="AD95" s="644"/>
      <c r="AE95" s="645" t="s">
        <v>1</v>
      </c>
      <c r="AF95" s="646"/>
      <c r="AG95" s="647" t="str">
        <f t="shared" si="4"/>
        <v/>
      </c>
      <c r="AH95" s="647"/>
      <c r="AI95" s="645" t="s">
        <v>1</v>
      </c>
      <c r="AJ95" s="646"/>
    </row>
    <row r="96" spans="1:36" ht="42" customHeight="1">
      <c r="A96" s="653">
        <v>73</v>
      </c>
      <c r="B96" s="653"/>
      <c r="C96" s="654"/>
      <c r="D96" s="654"/>
      <c r="E96" s="654"/>
      <c r="F96" s="654"/>
      <c r="G96" s="654"/>
      <c r="H96" s="654"/>
      <c r="I96" s="654"/>
      <c r="J96" s="654"/>
      <c r="K96" s="655"/>
      <c r="L96" s="656"/>
      <c r="M96" s="656"/>
      <c r="N96" s="657"/>
      <c r="O96" s="648"/>
      <c r="P96" s="649"/>
      <c r="Q96" s="649"/>
      <c r="R96" s="649"/>
      <c r="S96" s="649"/>
      <c r="T96" s="649"/>
      <c r="U96" s="650" t="s">
        <v>82</v>
      </c>
      <c r="V96" s="650"/>
      <c r="W96" s="651"/>
      <c r="X96" s="651"/>
      <c r="Y96" s="651"/>
      <c r="Z96" s="651"/>
      <c r="AA96" s="651"/>
      <c r="AB96" s="652"/>
      <c r="AC96" s="643" t="str">
        <f t="shared" si="3"/>
        <v/>
      </c>
      <c r="AD96" s="644"/>
      <c r="AE96" s="645" t="s">
        <v>1</v>
      </c>
      <c r="AF96" s="646"/>
      <c r="AG96" s="647" t="str">
        <f t="shared" si="4"/>
        <v/>
      </c>
      <c r="AH96" s="647"/>
      <c r="AI96" s="645" t="s">
        <v>1</v>
      </c>
      <c r="AJ96" s="646"/>
    </row>
    <row r="97" spans="1:36" ht="42" customHeight="1">
      <c r="A97" s="653">
        <v>74</v>
      </c>
      <c r="B97" s="653"/>
      <c r="C97" s="654"/>
      <c r="D97" s="654"/>
      <c r="E97" s="654"/>
      <c r="F97" s="654"/>
      <c r="G97" s="654"/>
      <c r="H97" s="654"/>
      <c r="I97" s="654"/>
      <c r="J97" s="654"/>
      <c r="K97" s="655"/>
      <c r="L97" s="656"/>
      <c r="M97" s="656"/>
      <c r="N97" s="657"/>
      <c r="O97" s="648"/>
      <c r="P97" s="649"/>
      <c r="Q97" s="649"/>
      <c r="R97" s="649"/>
      <c r="S97" s="649"/>
      <c r="T97" s="649"/>
      <c r="U97" s="650" t="s">
        <v>82</v>
      </c>
      <c r="V97" s="650"/>
      <c r="W97" s="651"/>
      <c r="X97" s="651"/>
      <c r="Y97" s="651"/>
      <c r="Z97" s="651"/>
      <c r="AA97" s="651"/>
      <c r="AB97" s="652"/>
      <c r="AC97" s="643" t="str">
        <f t="shared" si="3"/>
        <v/>
      </c>
      <c r="AD97" s="644"/>
      <c r="AE97" s="645" t="s">
        <v>1</v>
      </c>
      <c r="AF97" s="646"/>
      <c r="AG97" s="647" t="str">
        <f t="shared" si="4"/>
        <v/>
      </c>
      <c r="AH97" s="647"/>
      <c r="AI97" s="645" t="s">
        <v>1</v>
      </c>
      <c r="AJ97" s="646"/>
    </row>
    <row r="98" spans="1:36" ht="42" customHeight="1">
      <c r="A98" s="653">
        <v>75</v>
      </c>
      <c r="B98" s="653"/>
      <c r="C98" s="654"/>
      <c r="D98" s="654"/>
      <c r="E98" s="654"/>
      <c r="F98" s="654"/>
      <c r="G98" s="654"/>
      <c r="H98" s="654"/>
      <c r="I98" s="654"/>
      <c r="J98" s="654"/>
      <c r="K98" s="655"/>
      <c r="L98" s="656"/>
      <c r="M98" s="656"/>
      <c r="N98" s="657"/>
      <c r="O98" s="648"/>
      <c r="P98" s="649"/>
      <c r="Q98" s="649"/>
      <c r="R98" s="649"/>
      <c r="S98" s="649"/>
      <c r="T98" s="649"/>
      <c r="U98" s="650" t="s">
        <v>82</v>
      </c>
      <c r="V98" s="650"/>
      <c r="W98" s="651"/>
      <c r="X98" s="651"/>
      <c r="Y98" s="651"/>
      <c r="Z98" s="651"/>
      <c r="AA98" s="651"/>
      <c r="AB98" s="652"/>
      <c r="AC98" s="643" t="str">
        <f t="shared" si="3"/>
        <v/>
      </c>
      <c r="AD98" s="644"/>
      <c r="AE98" s="645" t="s">
        <v>1</v>
      </c>
      <c r="AF98" s="646"/>
      <c r="AG98" s="647" t="str">
        <f t="shared" si="4"/>
        <v/>
      </c>
      <c r="AH98" s="647"/>
      <c r="AI98" s="645" t="s">
        <v>1</v>
      </c>
      <c r="AJ98" s="646"/>
    </row>
    <row r="99" spans="1:36" ht="42" customHeight="1">
      <c r="A99" s="653">
        <v>76</v>
      </c>
      <c r="B99" s="653"/>
      <c r="C99" s="654"/>
      <c r="D99" s="654"/>
      <c r="E99" s="654"/>
      <c r="F99" s="654"/>
      <c r="G99" s="654"/>
      <c r="H99" s="654"/>
      <c r="I99" s="654"/>
      <c r="J99" s="654"/>
      <c r="K99" s="655"/>
      <c r="L99" s="656"/>
      <c r="M99" s="656"/>
      <c r="N99" s="657"/>
      <c r="O99" s="648"/>
      <c r="P99" s="649"/>
      <c r="Q99" s="649"/>
      <c r="R99" s="649"/>
      <c r="S99" s="649"/>
      <c r="T99" s="649"/>
      <c r="U99" s="650" t="s">
        <v>82</v>
      </c>
      <c r="V99" s="650"/>
      <c r="W99" s="651"/>
      <c r="X99" s="651"/>
      <c r="Y99" s="651"/>
      <c r="Z99" s="651"/>
      <c r="AA99" s="651"/>
      <c r="AB99" s="652"/>
      <c r="AC99" s="643" t="str">
        <f t="shared" si="3"/>
        <v/>
      </c>
      <c r="AD99" s="644"/>
      <c r="AE99" s="645" t="s">
        <v>1</v>
      </c>
      <c r="AF99" s="646"/>
      <c r="AG99" s="647" t="str">
        <f t="shared" si="4"/>
        <v/>
      </c>
      <c r="AH99" s="647"/>
      <c r="AI99" s="645" t="s">
        <v>1</v>
      </c>
      <c r="AJ99" s="646"/>
    </row>
    <row r="100" spans="1:36" ht="42" customHeight="1">
      <c r="A100" s="653">
        <v>77</v>
      </c>
      <c r="B100" s="653"/>
      <c r="C100" s="654"/>
      <c r="D100" s="654"/>
      <c r="E100" s="654"/>
      <c r="F100" s="654"/>
      <c r="G100" s="654"/>
      <c r="H100" s="654"/>
      <c r="I100" s="654"/>
      <c r="J100" s="654"/>
      <c r="K100" s="655"/>
      <c r="L100" s="656"/>
      <c r="M100" s="656"/>
      <c r="N100" s="657"/>
      <c r="O100" s="648"/>
      <c r="P100" s="649"/>
      <c r="Q100" s="649"/>
      <c r="R100" s="649"/>
      <c r="S100" s="649"/>
      <c r="T100" s="649"/>
      <c r="U100" s="650" t="s">
        <v>82</v>
      </c>
      <c r="V100" s="650"/>
      <c r="W100" s="651"/>
      <c r="X100" s="651"/>
      <c r="Y100" s="651"/>
      <c r="Z100" s="651"/>
      <c r="AA100" s="651"/>
      <c r="AB100" s="652"/>
      <c r="AC100" s="643" t="str">
        <f t="shared" si="3"/>
        <v/>
      </c>
      <c r="AD100" s="644"/>
      <c r="AE100" s="645" t="s">
        <v>1</v>
      </c>
      <c r="AF100" s="646"/>
      <c r="AG100" s="647" t="str">
        <f t="shared" si="4"/>
        <v/>
      </c>
      <c r="AH100" s="647"/>
      <c r="AI100" s="645" t="s">
        <v>1</v>
      </c>
      <c r="AJ100" s="646"/>
    </row>
    <row r="101" spans="1:36" ht="42" customHeight="1">
      <c r="A101" s="653">
        <v>78</v>
      </c>
      <c r="B101" s="653"/>
      <c r="C101" s="654"/>
      <c r="D101" s="654"/>
      <c r="E101" s="654"/>
      <c r="F101" s="654"/>
      <c r="G101" s="654"/>
      <c r="H101" s="654"/>
      <c r="I101" s="654"/>
      <c r="J101" s="654"/>
      <c r="K101" s="655"/>
      <c r="L101" s="656"/>
      <c r="M101" s="656"/>
      <c r="N101" s="657"/>
      <c r="O101" s="648"/>
      <c r="P101" s="649"/>
      <c r="Q101" s="649"/>
      <c r="R101" s="649"/>
      <c r="S101" s="649"/>
      <c r="T101" s="649"/>
      <c r="U101" s="650" t="s">
        <v>82</v>
      </c>
      <c r="V101" s="650"/>
      <c r="W101" s="651"/>
      <c r="X101" s="651"/>
      <c r="Y101" s="651"/>
      <c r="Z101" s="651"/>
      <c r="AA101" s="651"/>
      <c r="AB101" s="652"/>
      <c r="AC101" s="643" t="str">
        <f t="shared" si="3"/>
        <v/>
      </c>
      <c r="AD101" s="644"/>
      <c r="AE101" s="645" t="s">
        <v>1</v>
      </c>
      <c r="AF101" s="646"/>
      <c r="AG101" s="647" t="str">
        <f t="shared" si="4"/>
        <v/>
      </c>
      <c r="AH101" s="647"/>
      <c r="AI101" s="645" t="s">
        <v>1</v>
      </c>
      <c r="AJ101" s="646"/>
    </row>
    <row r="102" spans="1:36" ht="42" customHeight="1">
      <c r="A102" s="653">
        <v>79</v>
      </c>
      <c r="B102" s="653"/>
      <c r="C102" s="654"/>
      <c r="D102" s="654"/>
      <c r="E102" s="654"/>
      <c r="F102" s="654"/>
      <c r="G102" s="654"/>
      <c r="H102" s="654"/>
      <c r="I102" s="654"/>
      <c r="J102" s="654"/>
      <c r="K102" s="655"/>
      <c r="L102" s="656"/>
      <c r="M102" s="656"/>
      <c r="N102" s="657"/>
      <c r="O102" s="648"/>
      <c r="P102" s="649"/>
      <c r="Q102" s="649"/>
      <c r="R102" s="649"/>
      <c r="S102" s="649"/>
      <c r="T102" s="649"/>
      <c r="U102" s="650" t="s">
        <v>82</v>
      </c>
      <c r="V102" s="650"/>
      <c r="W102" s="651"/>
      <c r="X102" s="651"/>
      <c r="Y102" s="651"/>
      <c r="Z102" s="651"/>
      <c r="AA102" s="651"/>
      <c r="AB102" s="652"/>
      <c r="AC102" s="643" t="str">
        <f t="shared" si="3"/>
        <v/>
      </c>
      <c r="AD102" s="644"/>
      <c r="AE102" s="645" t="s">
        <v>1</v>
      </c>
      <c r="AF102" s="646"/>
      <c r="AG102" s="647" t="str">
        <f t="shared" si="4"/>
        <v/>
      </c>
      <c r="AH102" s="647"/>
      <c r="AI102" s="645" t="s">
        <v>1</v>
      </c>
      <c r="AJ102" s="646"/>
    </row>
    <row r="103" spans="1:36" ht="42" customHeight="1">
      <c r="A103" s="653">
        <v>80</v>
      </c>
      <c r="B103" s="653"/>
      <c r="C103" s="654"/>
      <c r="D103" s="654"/>
      <c r="E103" s="654"/>
      <c r="F103" s="654"/>
      <c r="G103" s="654"/>
      <c r="H103" s="654"/>
      <c r="I103" s="654"/>
      <c r="J103" s="654"/>
      <c r="K103" s="655"/>
      <c r="L103" s="656"/>
      <c r="M103" s="656"/>
      <c r="N103" s="657"/>
      <c r="O103" s="648"/>
      <c r="P103" s="649"/>
      <c r="Q103" s="649"/>
      <c r="R103" s="649"/>
      <c r="S103" s="649"/>
      <c r="T103" s="649"/>
      <c r="U103" s="650" t="s">
        <v>82</v>
      </c>
      <c r="V103" s="650"/>
      <c r="W103" s="651"/>
      <c r="X103" s="651"/>
      <c r="Y103" s="651"/>
      <c r="Z103" s="651"/>
      <c r="AA103" s="651"/>
      <c r="AB103" s="652"/>
      <c r="AC103" s="643" t="str">
        <f t="shared" si="3"/>
        <v/>
      </c>
      <c r="AD103" s="644"/>
      <c r="AE103" s="645" t="s">
        <v>1</v>
      </c>
      <c r="AF103" s="646"/>
      <c r="AG103" s="647" t="str">
        <f t="shared" si="4"/>
        <v/>
      </c>
      <c r="AH103" s="647"/>
      <c r="AI103" s="645" t="s">
        <v>1</v>
      </c>
      <c r="AJ103" s="646"/>
    </row>
    <row r="104" spans="1:36" ht="42" customHeight="1">
      <c r="A104" s="653">
        <v>81</v>
      </c>
      <c r="B104" s="653"/>
      <c r="C104" s="654"/>
      <c r="D104" s="654"/>
      <c r="E104" s="654"/>
      <c r="F104" s="654"/>
      <c r="G104" s="654"/>
      <c r="H104" s="654"/>
      <c r="I104" s="654"/>
      <c r="J104" s="654"/>
      <c r="K104" s="655"/>
      <c r="L104" s="656"/>
      <c r="M104" s="656"/>
      <c r="N104" s="657"/>
      <c r="O104" s="648"/>
      <c r="P104" s="649"/>
      <c r="Q104" s="649"/>
      <c r="R104" s="649"/>
      <c r="S104" s="649"/>
      <c r="T104" s="649"/>
      <c r="U104" s="650" t="s">
        <v>82</v>
      </c>
      <c r="V104" s="650"/>
      <c r="W104" s="651"/>
      <c r="X104" s="651"/>
      <c r="Y104" s="651"/>
      <c r="Z104" s="651"/>
      <c r="AA104" s="651"/>
      <c r="AB104" s="652"/>
      <c r="AC104" s="643" t="str">
        <f t="shared" si="3"/>
        <v/>
      </c>
      <c r="AD104" s="644"/>
      <c r="AE104" s="645" t="s">
        <v>1</v>
      </c>
      <c r="AF104" s="646"/>
      <c r="AG104" s="647" t="str">
        <f t="shared" si="4"/>
        <v/>
      </c>
      <c r="AH104" s="647"/>
      <c r="AI104" s="645" t="s">
        <v>1</v>
      </c>
      <c r="AJ104" s="646"/>
    </row>
    <row r="105" spans="1:36" ht="42" customHeight="1">
      <c r="A105" s="653">
        <v>82</v>
      </c>
      <c r="B105" s="653"/>
      <c r="C105" s="654"/>
      <c r="D105" s="654"/>
      <c r="E105" s="654"/>
      <c r="F105" s="654"/>
      <c r="G105" s="654"/>
      <c r="H105" s="654"/>
      <c r="I105" s="654"/>
      <c r="J105" s="654"/>
      <c r="K105" s="655"/>
      <c r="L105" s="656"/>
      <c r="M105" s="656"/>
      <c r="N105" s="657"/>
      <c r="O105" s="648"/>
      <c r="P105" s="649"/>
      <c r="Q105" s="649"/>
      <c r="R105" s="649"/>
      <c r="S105" s="649"/>
      <c r="T105" s="649"/>
      <c r="U105" s="650" t="s">
        <v>82</v>
      </c>
      <c r="V105" s="650"/>
      <c r="W105" s="651"/>
      <c r="X105" s="651"/>
      <c r="Y105" s="651"/>
      <c r="Z105" s="651"/>
      <c r="AA105" s="651"/>
      <c r="AB105" s="652"/>
      <c r="AC105" s="643" t="str">
        <f t="shared" si="3"/>
        <v/>
      </c>
      <c r="AD105" s="644"/>
      <c r="AE105" s="645" t="s">
        <v>1</v>
      </c>
      <c r="AF105" s="646"/>
      <c r="AG105" s="647" t="str">
        <f t="shared" si="4"/>
        <v/>
      </c>
      <c r="AH105" s="647"/>
      <c r="AI105" s="645" t="s">
        <v>1</v>
      </c>
      <c r="AJ105" s="646"/>
    </row>
    <row r="106" spans="1:36" ht="42" customHeight="1">
      <c r="A106" s="653">
        <v>83</v>
      </c>
      <c r="B106" s="653"/>
      <c r="C106" s="654"/>
      <c r="D106" s="654"/>
      <c r="E106" s="654"/>
      <c r="F106" s="654"/>
      <c r="G106" s="654"/>
      <c r="H106" s="654"/>
      <c r="I106" s="654"/>
      <c r="J106" s="654"/>
      <c r="K106" s="655"/>
      <c r="L106" s="656"/>
      <c r="M106" s="656"/>
      <c r="N106" s="657"/>
      <c r="O106" s="648"/>
      <c r="P106" s="649"/>
      <c r="Q106" s="649"/>
      <c r="R106" s="649"/>
      <c r="S106" s="649"/>
      <c r="T106" s="649"/>
      <c r="U106" s="650" t="s">
        <v>82</v>
      </c>
      <c r="V106" s="650"/>
      <c r="W106" s="651"/>
      <c r="X106" s="651"/>
      <c r="Y106" s="651"/>
      <c r="Z106" s="651"/>
      <c r="AA106" s="651"/>
      <c r="AB106" s="652"/>
      <c r="AC106" s="643" t="str">
        <f t="shared" si="3"/>
        <v/>
      </c>
      <c r="AD106" s="644"/>
      <c r="AE106" s="645" t="s">
        <v>1</v>
      </c>
      <c r="AF106" s="646"/>
      <c r="AG106" s="647" t="str">
        <f t="shared" si="4"/>
        <v/>
      </c>
      <c r="AH106" s="647"/>
      <c r="AI106" s="645" t="s">
        <v>1</v>
      </c>
      <c r="AJ106" s="646"/>
    </row>
    <row r="107" spans="1:36" ht="42" customHeight="1">
      <c r="A107" s="653">
        <v>84</v>
      </c>
      <c r="B107" s="653"/>
      <c r="C107" s="654"/>
      <c r="D107" s="654"/>
      <c r="E107" s="654"/>
      <c r="F107" s="654"/>
      <c r="G107" s="654"/>
      <c r="H107" s="654"/>
      <c r="I107" s="654"/>
      <c r="J107" s="654"/>
      <c r="K107" s="655"/>
      <c r="L107" s="656"/>
      <c r="M107" s="656"/>
      <c r="N107" s="657"/>
      <c r="O107" s="648"/>
      <c r="P107" s="649"/>
      <c r="Q107" s="649"/>
      <c r="R107" s="649"/>
      <c r="S107" s="649"/>
      <c r="T107" s="649"/>
      <c r="U107" s="650" t="s">
        <v>82</v>
      </c>
      <c r="V107" s="650"/>
      <c r="W107" s="651"/>
      <c r="X107" s="651"/>
      <c r="Y107" s="651"/>
      <c r="Z107" s="651"/>
      <c r="AA107" s="651"/>
      <c r="AB107" s="652"/>
      <c r="AC107" s="643" t="str">
        <f t="shared" si="3"/>
        <v/>
      </c>
      <c r="AD107" s="644"/>
      <c r="AE107" s="645" t="s">
        <v>1</v>
      </c>
      <c r="AF107" s="646"/>
      <c r="AG107" s="647" t="str">
        <f t="shared" si="4"/>
        <v/>
      </c>
      <c r="AH107" s="647"/>
      <c r="AI107" s="645" t="s">
        <v>1</v>
      </c>
      <c r="AJ107" s="646"/>
    </row>
    <row r="108" spans="1:36" ht="42" customHeight="1">
      <c r="A108" s="653">
        <v>85</v>
      </c>
      <c r="B108" s="653"/>
      <c r="C108" s="654"/>
      <c r="D108" s="654"/>
      <c r="E108" s="654"/>
      <c r="F108" s="654"/>
      <c r="G108" s="654"/>
      <c r="H108" s="654"/>
      <c r="I108" s="654"/>
      <c r="J108" s="654"/>
      <c r="K108" s="655"/>
      <c r="L108" s="656"/>
      <c r="M108" s="656"/>
      <c r="N108" s="657"/>
      <c r="O108" s="648"/>
      <c r="P108" s="649"/>
      <c r="Q108" s="649"/>
      <c r="R108" s="649"/>
      <c r="S108" s="649"/>
      <c r="T108" s="649"/>
      <c r="U108" s="650" t="s">
        <v>82</v>
      </c>
      <c r="V108" s="650"/>
      <c r="W108" s="651"/>
      <c r="X108" s="651"/>
      <c r="Y108" s="651"/>
      <c r="Z108" s="651"/>
      <c r="AA108" s="651"/>
      <c r="AB108" s="652"/>
      <c r="AC108" s="643" t="str">
        <f t="shared" si="3"/>
        <v/>
      </c>
      <c r="AD108" s="644"/>
      <c r="AE108" s="645" t="s">
        <v>1</v>
      </c>
      <c r="AF108" s="646"/>
      <c r="AG108" s="647" t="str">
        <f t="shared" si="4"/>
        <v/>
      </c>
      <c r="AH108" s="647"/>
      <c r="AI108" s="645" t="s">
        <v>1</v>
      </c>
      <c r="AJ108" s="646"/>
    </row>
    <row r="109" spans="1:36" ht="42" customHeight="1">
      <c r="A109" s="653">
        <v>86</v>
      </c>
      <c r="B109" s="653"/>
      <c r="C109" s="654"/>
      <c r="D109" s="654"/>
      <c r="E109" s="654"/>
      <c r="F109" s="654"/>
      <c r="G109" s="654"/>
      <c r="H109" s="654"/>
      <c r="I109" s="654"/>
      <c r="J109" s="654"/>
      <c r="K109" s="655"/>
      <c r="L109" s="656"/>
      <c r="M109" s="656"/>
      <c r="N109" s="657"/>
      <c r="O109" s="648"/>
      <c r="P109" s="649"/>
      <c r="Q109" s="649"/>
      <c r="R109" s="649"/>
      <c r="S109" s="649"/>
      <c r="T109" s="649"/>
      <c r="U109" s="650" t="s">
        <v>82</v>
      </c>
      <c r="V109" s="650"/>
      <c r="W109" s="651"/>
      <c r="X109" s="651"/>
      <c r="Y109" s="651"/>
      <c r="Z109" s="651"/>
      <c r="AA109" s="651"/>
      <c r="AB109" s="652"/>
      <c r="AC109" s="643" t="str">
        <f t="shared" si="3"/>
        <v/>
      </c>
      <c r="AD109" s="644"/>
      <c r="AE109" s="645" t="s">
        <v>1</v>
      </c>
      <c r="AF109" s="646"/>
      <c r="AG109" s="647" t="str">
        <f t="shared" si="4"/>
        <v/>
      </c>
      <c r="AH109" s="647"/>
      <c r="AI109" s="645" t="s">
        <v>1</v>
      </c>
      <c r="AJ109" s="646"/>
    </row>
    <row r="110" spans="1:36" ht="42" customHeight="1">
      <c r="A110" s="653">
        <v>87</v>
      </c>
      <c r="B110" s="653"/>
      <c r="C110" s="654"/>
      <c r="D110" s="654"/>
      <c r="E110" s="654"/>
      <c r="F110" s="654"/>
      <c r="G110" s="654"/>
      <c r="H110" s="654"/>
      <c r="I110" s="654"/>
      <c r="J110" s="654"/>
      <c r="K110" s="655"/>
      <c r="L110" s="656"/>
      <c r="M110" s="656"/>
      <c r="N110" s="657"/>
      <c r="O110" s="648"/>
      <c r="P110" s="649"/>
      <c r="Q110" s="649"/>
      <c r="R110" s="649"/>
      <c r="S110" s="649"/>
      <c r="T110" s="649"/>
      <c r="U110" s="650" t="s">
        <v>82</v>
      </c>
      <c r="V110" s="650"/>
      <c r="W110" s="651"/>
      <c r="X110" s="651"/>
      <c r="Y110" s="651"/>
      <c r="Z110" s="651"/>
      <c r="AA110" s="651"/>
      <c r="AB110" s="652"/>
      <c r="AC110" s="643" t="str">
        <f t="shared" si="3"/>
        <v/>
      </c>
      <c r="AD110" s="644"/>
      <c r="AE110" s="645" t="s">
        <v>1</v>
      </c>
      <c r="AF110" s="646"/>
      <c r="AG110" s="647" t="str">
        <f t="shared" si="4"/>
        <v/>
      </c>
      <c r="AH110" s="647"/>
      <c r="AI110" s="645" t="s">
        <v>1</v>
      </c>
      <c r="AJ110" s="646"/>
    </row>
    <row r="111" spans="1:36" ht="42" customHeight="1">
      <c r="A111" s="653">
        <v>88</v>
      </c>
      <c r="B111" s="653"/>
      <c r="C111" s="654"/>
      <c r="D111" s="654"/>
      <c r="E111" s="654"/>
      <c r="F111" s="654"/>
      <c r="G111" s="654"/>
      <c r="H111" s="654"/>
      <c r="I111" s="654"/>
      <c r="J111" s="654"/>
      <c r="K111" s="655"/>
      <c r="L111" s="656"/>
      <c r="M111" s="656"/>
      <c r="N111" s="657"/>
      <c r="O111" s="648"/>
      <c r="P111" s="649"/>
      <c r="Q111" s="649"/>
      <c r="R111" s="649"/>
      <c r="S111" s="649"/>
      <c r="T111" s="649"/>
      <c r="U111" s="650" t="s">
        <v>82</v>
      </c>
      <c r="V111" s="650"/>
      <c r="W111" s="651"/>
      <c r="X111" s="651"/>
      <c r="Y111" s="651"/>
      <c r="Z111" s="651"/>
      <c r="AA111" s="651"/>
      <c r="AB111" s="652"/>
      <c r="AC111" s="643" t="str">
        <f t="shared" si="3"/>
        <v/>
      </c>
      <c r="AD111" s="644"/>
      <c r="AE111" s="645" t="s">
        <v>1</v>
      </c>
      <c r="AF111" s="646"/>
      <c r="AG111" s="647" t="str">
        <f t="shared" si="4"/>
        <v/>
      </c>
      <c r="AH111" s="647"/>
      <c r="AI111" s="645" t="s">
        <v>1</v>
      </c>
      <c r="AJ111" s="646"/>
    </row>
    <row r="112" spans="1:36" ht="42" customHeight="1">
      <c r="A112" s="653">
        <v>89</v>
      </c>
      <c r="B112" s="653"/>
      <c r="C112" s="654"/>
      <c r="D112" s="654"/>
      <c r="E112" s="654"/>
      <c r="F112" s="654"/>
      <c r="G112" s="654"/>
      <c r="H112" s="654"/>
      <c r="I112" s="654"/>
      <c r="J112" s="654"/>
      <c r="K112" s="655"/>
      <c r="L112" s="656"/>
      <c r="M112" s="656"/>
      <c r="N112" s="657"/>
      <c r="O112" s="648"/>
      <c r="P112" s="649"/>
      <c r="Q112" s="649"/>
      <c r="R112" s="649"/>
      <c r="S112" s="649"/>
      <c r="T112" s="649"/>
      <c r="U112" s="650" t="s">
        <v>82</v>
      </c>
      <c r="V112" s="650"/>
      <c r="W112" s="651"/>
      <c r="X112" s="651"/>
      <c r="Y112" s="651"/>
      <c r="Z112" s="651"/>
      <c r="AA112" s="651"/>
      <c r="AB112" s="652"/>
      <c r="AC112" s="643" t="str">
        <f t="shared" si="3"/>
        <v/>
      </c>
      <c r="AD112" s="644"/>
      <c r="AE112" s="645" t="s">
        <v>1</v>
      </c>
      <c r="AF112" s="646"/>
      <c r="AG112" s="647" t="str">
        <f t="shared" si="4"/>
        <v/>
      </c>
      <c r="AH112" s="647"/>
      <c r="AI112" s="645" t="s">
        <v>1</v>
      </c>
      <c r="AJ112" s="646"/>
    </row>
    <row r="113" spans="1:36" ht="42" customHeight="1">
      <c r="A113" s="653">
        <v>90</v>
      </c>
      <c r="B113" s="653"/>
      <c r="C113" s="654"/>
      <c r="D113" s="654"/>
      <c r="E113" s="654"/>
      <c r="F113" s="654"/>
      <c r="G113" s="654"/>
      <c r="H113" s="654"/>
      <c r="I113" s="654"/>
      <c r="J113" s="654"/>
      <c r="K113" s="655"/>
      <c r="L113" s="656"/>
      <c r="M113" s="656"/>
      <c r="N113" s="657"/>
      <c r="O113" s="648"/>
      <c r="P113" s="649"/>
      <c r="Q113" s="649"/>
      <c r="R113" s="649"/>
      <c r="S113" s="649"/>
      <c r="T113" s="649"/>
      <c r="U113" s="650" t="s">
        <v>82</v>
      </c>
      <c r="V113" s="650"/>
      <c r="W113" s="651"/>
      <c r="X113" s="651"/>
      <c r="Y113" s="651"/>
      <c r="Z113" s="651"/>
      <c r="AA113" s="651"/>
      <c r="AB113" s="652"/>
      <c r="AC113" s="643" t="str">
        <f t="shared" si="3"/>
        <v/>
      </c>
      <c r="AD113" s="644"/>
      <c r="AE113" s="645" t="s">
        <v>1</v>
      </c>
      <c r="AF113" s="646"/>
      <c r="AG113" s="647" t="str">
        <f t="shared" si="4"/>
        <v/>
      </c>
      <c r="AH113" s="647"/>
      <c r="AI113" s="645" t="s">
        <v>1</v>
      </c>
      <c r="AJ113" s="646"/>
    </row>
    <row r="114" spans="1:36" ht="42" customHeight="1">
      <c r="A114" s="653">
        <v>91</v>
      </c>
      <c r="B114" s="653"/>
      <c r="C114" s="654"/>
      <c r="D114" s="654"/>
      <c r="E114" s="654"/>
      <c r="F114" s="654"/>
      <c r="G114" s="654"/>
      <c r="H114" s="654"/>
      <c r="I114" s="654"/>
      <c r="J114" s="654"/>
      <c r="K114" s="655"/>
      <c r="L114" s="656"/>
      <c r="M114" s="656"/>
      <c r="N114" s="657"/>
      <c r="O114" s="648"/>
      <c r="P114" s="649"/>
      <c r="Q114" s="649"/>
      <c r="R114" s="649"/>
      <c r="S114" s="649"/>
      <c r="T114" s="649"/>
      <c r="U114" s="650" t="s">
        <v>82</v>
      </c>
      <c r="V114" s="650"/>
      <c r="W114" s="651"/>
      <c r="X114" s="651"/>
      <c r="Y114" s="651"/>
      <c r="Z114" s="651"/>
      <c r="AA114" s="651"/>
      <c r="AB114" s="652"/>
      <c r="AC114" s="643" t="str">
        <f t="shared" si="3"/>
        <v/>
      </c>
      <c r="AD114" s="644"/>
      <c r="AE114" s="645" t="s">
        <v>1</v>
      </c>
      <c r="AF114" s="646"/>
      <c r="AG114" s="647" t="str">
        <f t="shared" si="4"/>
        <v/>
      </c>
      <c r="AH114" s="647"/>
      <c r="AI114" s="645" t="s">
        <v>1</v>
      </c>
      <c r="AJ114" s="646"/>
    </row>
    <row r="115" spans="1:36" ht="42" customHeight="1">
      <c r="A115" s="653">
        <v>92</v>
      </c>
      <c r="B115" s="653"/>
      <c r="C115" s="654"/>
      <c r="D115" s="654"/>
      <c r="E115" s="654"/>
      <c r="F115" s="654"/>
      <c r="G115" s="654"/>
      <c r="H115" s="654"/>
      <c r="I115" s="654"/>
      <c r="J115" s="654"/>
      <c r="K115" s="655"/>
      <c r="L115" s="656"/>
      <c r="M115" s="656"/>
      <c r="N115" s="657"/>
      <c r="O115" s="648"/>
      <c r="P115" s="649"/>
      <c r="Q115" s="649"/>
      <c r="R115" s="649"/>
      <c r="S115" s="649"/>
      <c r="T115" s="649"/>
      <c r="U115" s="650" t="s">
        <v>82</v>
      </c>
      <c r="V115" s="650"/>
      <c r="W115" s="651"/>
      <c r="X115" s="651"/>
      <c r="Y115" s="651"/>
      <c r="Z115" s="651"/>
      <c r="AA115" s="651"/>
      <c r="AB115" s="652"/>
      <c r="AC115" s="643" t="str">
        <f t="shared" si="3"/>
        <v/>
      </c>
      <c r="AD115" s="644"/>
      <c r="AE115" s="645" t="s">
        <v>1</v>
      </c>
      <c r="AF115" s="646"/>
      <c r="AG115" s="647" t="str">
        <f t="shared" si="4"/>
        <v/>
      </c>
      <c r="AH115" s="647"/>
      <c r="AI115" s="645" t="s">
        <v>1</v>
      </c>
      <c r="AJ115" s="646"/>
    </row>
    <row r="116" spans="1:36" ht="42" customHeight="1">
      <c r="A116" s="653">
        <v>93</v>
      </c>
      <c r="B116" s="653"/>
      <c r="C116" s="654"/>
      <c r="D116" s="654"/>
      <c r="E116" s="654"/>
      <c r="F116" s="654"/>
      <c r="G116" s="654"/>
      <c r="H116" s="654"/>
      <c r="I116" s="654"/>
      <c r="J116" s="654"/>
      <c r="K116" s="655"/>
      <c r="L116" s="656"/>
      <c r="M116" s="656"/>
      <c r="N116" s="657"/>
      <c r="O116" s="648"/>
      <c r="P116" s="649"/>
      <c r="Q116" s="649"/>
      <c r="R116" s="649"/>
      <c r="S116" s="649"/>
      <c r="T116" s="649"/>
      <c r="U116" s="650" t="s">
        <v>82</v>
      </c>
      <c r="V116" s="650"/>
      <c r="W116" s="651"/>
      <c r="X116" s="651"/>
      <c r="Y116" s="651"/>
      <c r="Z116" s="651"/>
      <c r="AA116" s="651"/>
      <c r="AB116" s="652"/>
      <c r="AC116" s="643" t="str">
        <f t="shared" si="3"/>
        <v/>
      </c>
      <c r="AD116" s="644"/>
      <c r="AE116" s="645" t="s">
        <v>1</v>
      </c>
      <c r="AF116" s="646"/>
      <c r="AG116" s="647" t="str">
        <f t="shared" si="4"/>
        <v/>
      </c>
      <c r="AH116" s="647"/>
      <c r="AI116" s="645" t="s">
        <v>1</v>
      </c>
      <c r="AJ116" s="646"/>
    </row>
    <row r="117" spans="1:36" ht="42" customHeight="1">
      <c r="A117" s="653">
        <v>94</v>
      </c>
      <c r="B117" s="653"/>
      <c r="C117" s="654"/>
      <c r="D117" s="654"/>
      <c r="E117" s="654"/>
      <c r="F117" s="654"/>
      <c r="G117" s="654"/>
      <c r="H117" s="654"/>
      <c r="I117" s="654"/>
      <c r="J117" s="654"/>
      <c r="K117" s="655"/>
      <c r="L117" s="656"/>
      <c r="M117" s="656"/>
      <c r="N117" s="657"/>
      <c r="O117" s="648"/>
      <c r="P117" s="649"/>
      <c r="Q117" s="649"/>
      <c r="R117" s="649"/>
      <c r="S117" s="649"/>
      <c r="T117" s="649"/>
      <c r="U117" s="650" t="s">
        <v>82</v>
      </c>
      <c r="V117" s="650"/>
      <c r="W117" s="651"/>
      <c r="X117" s="651"/>
      <c r="Y117" s="651"/>
      <c r="Z117" s="651"/>
      <c r="AA117" s="651"/>
      <c r="AB117" s="652"/>
      <c r="AC117" s="643" t="str">
        <f t="shared" si="3"/>
        <v/>
      </c>
      <c r="AD117" s="644"/>
      <c r="AE117" s="645" t="s">
        <v>1</v>
      </c>
      <c r="AF117" s="646"/>
      <c r="AG117" s="647" t="str">
        <f t="shared" si="4"/>
        <v/>
      </c>
      <c r="AH117" s="647"/>
      <c r="AI117" s="645" t="s">
        <v>1</v>
      </c>
      <c r="AJ117" s="646"/>
    </row>
    <row r="118" spans="1:36" ht="42" customHeight="1">
      <c r="A118" s="653">
        <v>95</v>
      </c>
      <c r="B118" s="653"/>
      <c r="C118" s="654"/>
      <c r="D118" s="654"/>
      <c r="E118" s="654"/>
      <c r="F118" s="654"/>
      <c r="G118" s="654"/>
      <c r="H118" s="654"/>
      <c r="I118" s="654"/>
      <c r="J118" s="654"/>
      <c r="K118" s="655"/>
      <c r="L118" s="656"/>
      <c r="M118" s="656"/>
      <c r="N118" s="657"/>
      <c r="O118" s="648"/>
      <c r="P118" s="649"/>
      <c r="Q118" s="649"/>
      <c r="R118" s="649"/>
      <c r="S118" s="649"/>
      <c r="T118" s="649"/>
      <c r="U118" s="650" t="s">
        <v>82</v>
      </c>
      <c r="V118" s="650"/>
      <c r="W118" s="651"/>
      <c r="X118" s="651"/>
      <c r="Y118" s="651"/>
      <c r="Z118" s="651"/>
      <c r="AA118" s="651"/>
      <c r="AB118" s="652"/>
      <c r="AC118" s="643" t="str">
        <f t="shared" si="3"/>
        <v/>
      </c>
      <c r="AD118" s="644"/>
      <c r="AE118" s="645" t="s">
        <v>1</v>
      </c>
      <c r="AF118" s="646"/>
      <c r="AG118" s="647" t="str">
        <f t="shared" si="4"/>
        <v/>
      </c>
      <c r="AH118" s="647"/>
      <c r="AI118" s="645" t="s">
        <v>1</v>
      </c>
      <c r="AJ118" s="646"/>
    </row>
    <row r="119" spans="1:36" ht="42" customHeight="1">
      <c r="A119" s="653">
        <v>96</v>
      </c>
      <c r="B119" s="653"/>
      <c r="C119" s="654"/>
      <c r="D119" s="654"/>
      <c r="E119" s="654"/>
      <c r="F119" s="654"/>
      <c r="G119" s="654"/>
      <c r="H119" s="654"/>
      <c r="I119" s="654"/>
      <c r="J119" s="654"/>
      <c r="K119" s="655"/>
      <c r="L119" s="656"/>
      <c r="M119" s="656"/>
      <c r="N119" s="657"/>
      <c r="O119" s="648"/>
      <c r="P119" s="649"/>
      <c r="Q119" s="649"/>
      <c r="R119" s="649"/>
      <c r="S119" s="649"/>
      <c r="T119" s="649"/>
      <c r="U119" s="650" t="s">
        <v>82</v>
      </c>
      <c r="V119" s="650"/>
      <c r="W119" s="651"/>
      <c r="X119" s="651"/>
      <c r="Y119" s="651"/>
      <c r="Z119" s="651"/>
      <c r="AA119" s="651"/>
      <c r="AB119" s="652"/>
      <c r="AC119" s="643" t="str">
        <f t="shared" si="3"/>
        <v/>
      </c>
      <c r="AD119" s="644"/>
      <c r="AE119" s="645" t="s">
        <v>1</v>
      </c>
      <c r="AF119" s="646"/>
      <c r="AG119" s="647" t="str">
        <f t="shared" si="4"/>
        <v/>
      </c>
      <c r="AH119" s="647"/>
      <c r="AI119" s="645" t="s">
        <v>1</v>
      </c>
      <c r="AJ119" s="646"/>
    </row>
    <row r="120" spans="1:36" ht="42" customHeight="1">
      <c r="A120" s="653">
        <v>97</v>
      </c>
      <c r="B120" s="653"/>
      <c r="C120" s="654"/>
      <c r="D120" s="654"/>
      <c r="E120" s="654"/>
      <c r="F120" s="654"/>
      <c r="G120" s="654"/>
      <c r="H120" s="654"/>
      <c r="I120" s="654"/>
      <c r="J120" s="654"/>
      <c r="K120" s="655"/>
      <c r="L120" s="656"/>
      <c r="M120" s="656"/>
      <c r="N120" s="657"/>
      <c r="O120" s="648"/>
      <c r="P120" s="649"/>
      <c r="Q120" s="649"/>
      <c r="R120" s="649"/>
      <c r="S120" s="649"/>
      <c r="T120" s="649"/>
      <c r="U120" s="650" t="s">
        <v>82</v>
      </c>
      <c r="V120" s="650"/>
      <c r="W120" s="651"/>
      <c r="X120" s="651"/>
      <c r="Y120" s="651"/>
      <c r="Z120" s="651"/>
      <c r="AA120" s="651"/>
      <c r="AB120" s="652"/>
      <c r="AC120" s="643" t="str">
        <f t="shared" si="3"/>
        <v/>
      </c>
      <c r="AD120" s="644"/>
      <c r="AE120" s="645" t="s">
        <v>1</v>
      </c>
      <c r="AF120" s="646"/>
      <c r="AG120" s="647" t="str">
        <f t="shared" si="4"/>
        <v/>
      </c>
      <c r="AH120" s="647"/>
      <c r="AI120" s="645" t="s">
        <v>1</v>
      </c>
      <c r="AJ120" s="646"/>
    </row>
    <row r="121" spans="1:36" ht="42" customHeight="1">
      <c r="A121" s="653">
        <v>98</v>
      </c>
      <c r="B121" s="653"/>
      <c r="C121" s="654"/>
      <c r="D121" s="654"/>
      <c r="E121" s="654"/>
      <c r="F121" s="654"/>
      <c r="G121" s="654"/>
      <c r="H121" s="654"/>
      <c r="I121" s="654"/>
      <c r="J121" s="654"/>
      <c r="K121" s="655"/>
      <c r="L121" s="656"/>
      <c r="M121" s="656"/>
      <c r="N121" s="657"/>
      <c r="O121" s="648"/>
      <c r="P121" s="649"/>
      <c r="Q121" s="649"/>
      <c r="R121" s="649"/>
      <c r="S121" s="649"/>
      <c r="T121" s="649"/>
      <c r="U121" s="650" t="s">
        <v>82</v>
      </c>
      <c r="V121" s="650"/>
      <c r="W121" s="651"/>
      <c r="X121" s="651"/>
      <c r="Y121" s="651"/>
      <c r="Z121" s="651"/>
      <c r="AA121" s="651"/>
      <c r="AB121" s="652"/>
      <c r="AC121" s="643" t="str">
        <f t="shared" si="3"/>
        <v/>
      </c>
      <c r="AD121" s="644"/>
      <c r="AE121" s="645" t="s">
        <v>1</v>
      </c>
      <c r="AF121" s="646"/>
      <c r="AG121" s="647" t="str">
        <f t="shared" si="4"/>
        <v/>
      </c>
      <c r="AH121" s="647"/>
      <c r="AI121" s="645" t="s">
        <v>1</v>
      </c>
      <c r="AJ121" s="646"/>
    </row>
    <row r="122" spans="1:36" ht="42" customHeight="1">
      <c r="A122" s="653">
        <v>99</v>
      </c>
      <c r="B122" s="653"/>
      <c r="C122" s="654"/>
      <c r="D122" s="654"/>
      <c r="E122" s="654"/>
      <c r="F122" s="654"/>
      <c r="G122" s="654"/>
      <c r="H122" s="654"/>
      <c r="I122" s="654"/>
      <c r="J122" s="654"/>
      <c r="K122" s="655"/>
      <c r="L122" s="656"/>
      <c r="M122" s="656"/>
      <c r="N122" s="657"/>
      <c r="O122" s="648"/>
      <c r="P122" s="649"/>
      <c r="Q122" s="649"/>
      <c r="R122" s="649"/>
      <c r="S122" s="649"/>
      <c r="T122" s="649"/>
      <c r="U122" s="650" t="s">
        <v>82</v>
      </c>
      <c r="V122" s="650"/>
      <c r="W122" s="651"/>
      <c r="X122" s="651"/>
      <c r="Y122" s="651"/>
      <c r="Z122" s="651"/>
      <c r="AA122" s="651"/>
      <c r="AB122" s="652"/>
      <c r="AC122" s="643" t="str">
        <f t="shared" si="3"/>
        <v/>
      </c>
      <c r="AD122" s="644"/>
      <c r="AE122" s="645" t="s">
        <v>1</v>
      </c>
      <c r="AF122" s="646"/>
      <c r="AG122" s="647" t="str">
        <f t="shared" si="4"/>
        <v/>
      </c>
      <c r="AH122" s="647"/>
      <c r="AI122" s="645" t="s">
        <v>1</v>
      </c>
      <c r="AJ122" s="646"/>
    </row>
    <row r="123" spans="1:36" ht="42" customHeight="1">
      <c r="A123" s="653">
        <v>100</v>
      </c>
      <c r="B123" s="653"/>
      <c r="C123" s="654"/>
      <c r="D123" s="654"/>
      <c r="E123" s="654"/>
      <c r="F123" s="654"/>
      <c r="G123" s="654"/>
      <c r="H123" s="654"/>
      <c r="I123" s="654"/>
      <c r="J123" s="654"/>
      <c r="K123" s="655"/>
      <c r="L123" s="656"/>
      <c r="M123" s="656"/>
      <c r="N123" s="657"/>
      <c r="O123" s="648"/>
      <c r="P123" s="649"/>
      <c r="Q123" s="649"/>
      <c r="R123" s="649"/>
      <c r="S123" s="649"/>
      <c r="T123" s="649"/>
      <c r="U123" s="650" t="s">
        <v>82</v>
      </c>
      <c r="V123" s="650"/>
      <c r="W123" s="651"/>
      <c r="X123" s="651"/>
      <c r="Y123" s="651"/>
      <c r="Z123" s="651"/>
      <c r="AA123" s="651"/>
      <c r="AB123" s="652"/>
      <c r="AC123" s="643" t="str">
        <f t="shared" si="3"/>
        <v/>
      </c>
      <c r="AD123" s="644"/>
      <c r="AE123" s="645" t="s">
        <v>1</v>
      </c>
      <c r="AF123" s="646"/>
      <c r="AG123" s="647" t="str">
        <f t="shared" si="4"/>
        <v/>
      </c>
      <c r="AH123" s="647"/>
      <c r="AI123" s="645" t="s">
        <v>1</v>
      </c>
      <c r="AJ123" s="646"/>
    </row>
  </sheetData>
  <sheetProtection password="E189" sheet="1" objects="1" scenarios="1" insertColumns="0" insertRows="0"/>
  <mergeCells count="1030">
    <mergeCell ref="C116:J116"/>
    <mergeCell ref="K116:N116"/>
    <mergeCell ref="C117:J117"/>
    <mergeCell ref="K117:N117"/>
    <mergeCell ref="C118:J118"/>
    <mergeCell ref="K118:N118"/>
    <mergeCell ref="C119:J119"/>
    <mergeCell ref="K119:N119"/>
    <mergeCell ref="C120:J120"/>
    <mergeCell ref="K120:N120"/>
    <mergeCell ref="C121:J121"/>
    <mergeCell ref="K121:N121"/>
    <mergeCell ref="C122:J122"/>
    <mergeCell ref="K122:N122"/>
    <mergeCell ref="C123:J123"/>
    <mergeCell ref="K123:N123"/>
    <mergeCell ref="C107:J107"/>
    <mergeCell ref="K107:N107"/>
    <mergeCell ref="C108:J108"/>
    <mergeCell ref="K108:N108"/>
    <mergeCell ref="C109:J109"/>
    <mergeCell ref="K109:N109"/>
    <mergeCell ref="C110:J110"/>
    <mergeCell ref="K110:N110"/>
    <mergeCell ref="C111:J111"/>
    <mergeCell ref="K111:N111"/>
    <mergeCell ref="C112:J112"/>
    <mergeCell ref="K112:N112"/>
    <mergeCell ref="C113:J113"/>
    <mergeCell ref="K113:N113"/>
    <mergeCell ref="C114:J114"/>
    <mergeCell ref="K114:N114"/>
    <mergeCell ref="C61:J61"/>
    <mergeCell ref="K61:N61"/>
    <mergeCell ref="C62:J62"/>
    <mergeCell ref="K62:N62"/>
    <mergeCell ref="C115:J115"/>
    <mergeCell ref="K115:N115"/>
    <mergeCell ref="C98:J98"/>
    <mergeCell ref="K98:N98"/>
    <mergeCell ref="C99:J99"/>
    <mergeCell ref="K99:N99"/>
    <mergeCell ref="C100:J100"/>
    <mergeCell ref="K100:N100"/>
    <mergeCell ref="C101:J101"/>
    <mergeCell ref="K101:N101"/>
    <mergeCell ref="C102:J102"/>
    <mergeCell ref="K102:N102"/>
    <mergeCell ref="C103:J103"/>
    <mergeCell ref="K103:N103"/>
    <mergeCell ref="C104:J104"/>
    <mergeCell ref="K104:N104"/>
    <mergeCell ref="C105:J105"/>
    <mergeCell ref="K105:N105"/>
    <mergeCell ref="C106:J106"/>
    <mergeCell ref="K106:N106"/>
    <mergeCell ref="K63:N63"/>
    <mergeCell ref="C52:J52"/>
    <mergeCell ref="K52:N52"/>
    <mergeCell ref="C53:J53"/>
    <mergeCell ref="K53:N53"/>
    <mergeCell ref="C54:J54"/>
    <mergeCell ref="K54:N54"/>
    <mergeCell ref="C55:J55"/>
    <mergeCell ref="K55:N55"/>
    <mergeCell ref="C56:J56"/>
    <mergeCell ref="K56:N56"/>
    <mergeCell ref="C57:J57"/>
    <mergeCell ref="K57:N57"/>
    <mergeCell ref="C58:J58"/>
    <mergeCell ref="K58:N58"/>
    <mergeCell ref="C59:J59"/>
    <mergeCell ref="K59:N59"/>
    <mergeCell ref="C60:J60"/>
    <mergeCell ref="K60:N60"/>
    <mergeCell ref="C34:J34"/>
    <mergeCell ref="K34:N34"/>
    <mergeCell ref="C35:J35"/>
    <mergeCell ref="K35:N35"/>
    <mergeCell ref="C36:J36"/>
    <mergeCell ref="K36:N36"/>
    <mergeCell ref="C37:J37"/>
    <mergeCell ref="K37:N37"/>
    <mergeCell ref="C38:J38"/>
    <mergeCell ref="K38:N38"/>
    <mergeCell ref="C39:J39"/>
    <mergeCell ref="K39:N39"/>
    <mergeCell ref="C40:J40"/>
    <mergeCell ref="K40:N40"/>
    <mergeCell ref="C41:J41"/>
    <mergeCell ref="K41:N41"/>
    <mergeCell ref="C42:J42"/>
    <mergeCell ref="K42:N42"/>
    <mergeCell ref="AG34:AH34"/>
    <mergeCell ref="AI34:AJ34"/>
    <mergeCell ref="AG35:AH35"/>
    <mergeCell ref="AI35:AJ35"/>
    <mergeCell ref="AG36:AH36"/>
    <mergeCell ref="AI36:AJ36"/>
    <mergeCell ref="AG23:AJ23"/>
    <mergeCell ref="AG24:AH24"/>
    <mergeCell ref="AI24:AJ24"/>
    <mergeCell ref="AG25:AH25"/>
    <mergeCell ref="AI25:AJ25"/>
    <mergeCell ref="AG26:AH26"/>
    <mergeCell ref="AI26:AJ26"/>
    <mergeCell ref="AG27:AH27"/>
    <mergeCell ref="AI27:AJ27"/>
    <mergeCell ref="K23:N23"/>
    <mergeCell ref="C23:J23"/>
    <mergeCell ref="K24:N24"/>
    <mergeCell ref="C24:J24"/>
    <mergeCell ref="C25:J25"/>
    <mergeCell ref="K25:N25"/>
    <mergeCell ref="C26:J26"/>
    <mergeCell ref="K26:N26"/>
    <mergeCell ref="C27:J27"/>
    <mergeCell ref="K27:N27"/>
    <mergeCell ref="C28:J28"/>
    <mergeCell ref="K28:N28"/>
    <mergeCell ref="C29:J29"/>
    <mergeCell ref="K29:N29"/>
    <mergeCell ref="C30:J30"/>
    <mergeCell ref="K30:N30"/>
    <mergeCell ref="C31:J31"/>
    <mergeCell ref="W34:AB34"/>
    <mergeCell ref="W35:AB35"/>
    <mergeCell ref="W36:AB36"/>
    <mergeCell ref="W25:AB25"/>
    <mergeCell ref="W26:AB26"/>
    <mergeCell ref="W27:AB27"/>
    <mergeCell ref="W28:AB28"/>
    <mergeCell ref="W29:AB29"/>
    <mergeCell ref="W30:AB30"/>
    <mergeCell ref="O23:AB23"/>
    <mergeCell ref="AC34:AD34"/>
    <mergeCell ref="AG31:AH31"/>
    <mergeCell ref="AI31:AJ31"/>
    <mergeCell ref="AG32:AH32"/>
    <mergeCell ref="AI32:AJ32"/>
    <mergeCell ref="AG33:AH33"/>
    <mergeCell ref="AI33:AJ33"/>
    <mergeCell ref="AG28:AH28"/>
    <mergeCell ref="AI28:AJ28"/>
    <mergeCell ref="AG29:AH29"/>
    <mergeCell ref="O34:T34"/>
    <mergeCell ref="O24:T24"/>
    <mergeCell ref="W24:AB24"/>
    <mergeCell ref="O25:T25"/>
    <mergeCell ref="O26:T26"/>
    <mergeCell ref="O27:T27"/>
    <mergeCell ref="O28:T28"/>
    <mergeCell ref="O35:T35"/>
    <mergeCell ref="O36:T36"/>
    <mergeCell ref="AI29:AJ29"/>
    <mergeCell ref="AG30:AH30"/>
    <mergeCell ref="AI30:AJ30"/>
    <mergeCell ref="A38:B38"/>
    <mergeCell ref="W38:AB38"/>
    <mergeCell ref="O52:T52"/>
    <mergeCell ref="W52:AB52"/>
    <mergeCell ref="AI53:AJ53"/>
    <mergeCell ref="U53:V53"/>
    <mergeCell ref="AC52:AD52"/>
    <mergeCell ref="AE52:AF52"/>
    <mergeCell ref="AG52:AH52"/>
    <mergeCell ref="AI52:AJ52"/>
    <mergeCell ref="O53:T53"/>
    <mergeCell ref="W53:AB53"/>
    <mergeCell ref="AC45:AD45"/>
    <mergeCell ref="AE45:AF45"/>
    <mergeCell ref="AG45:AH45"/>
    <mergeCell ref="AI45:AJ45"/>
    <mergeCell ref="U46:V46"/>
    <mergeCell ref="U45:V45"/>
    <mergeCell ref="AE46:AF46"/>
    <mergeCell ref="AG46:AH46"/>
    <mergeCell ref="AI46:AJ46"/>
    <mergeCell ref="U47:V47"/>
    <mergeCell ref="AC47:AD47"/>
    <mergeCell ref="AE47:AF47"/>
    <mergeCell ref="AG47:AH47"/>
    <mergeCell ref="AI47:AJ47"/>
    <mergeCell ref="AG38:AH38"/>
    <mergeCell ref="AI38:AJ38"/>
    <mergeCell ref="C45:J45"/>
    <mergeCell ref="K45:N45"/>
    <mergeCell ref="C46:J46"/>
    <mergeCell ref="K46:N46"/>
    <mergeCell ref="AG50:AH50"/>
    <mergeCell ref="AI50:AJ50"/>
    <mergeCell ref="AC49:AD49"/>
    <mergeCell ref="AE49:AF49"/>
    <mergeCell ref="AG49:AH49"/>
    <mergeCell ref="AI49:AJ49"/>
    <mergeCell ref="AC51:AD51"/>
    <mergeCell ref="AE51:AF51"/>
    <mergeCell ref="AG51:AH51"/>
    <mergeCell ref="AI51:AJ51"/>
    <mergeCell ref="U52:V52"/>
    <mergeCell ref="U51:V51"/>
    <mergeCell ref="AI48:AJ48"/>
    <mergeCell ref="U49:V49"/>
    <mergeCell ref="U48:V48"/>
    <mergeCell ref="O37:T37"/>
    <mergeCell ref="O38:T38"/>
    <mergeCell ref="AC38:AD38"/>
    <mergeCell ref="AE38:AF38"/>
    <mergeCell ref="AC37:AD37"/>
    <mergeCell ref="AE37:AF37"/>
    <mergeCell ref="AG37:AH37"/>
    <mergeCell ref="AI37:AJ37"/>
    <mergeCell ref="U39:V39"/>
    <mergeCell ref="W39:AB39"/>
    <mergeCell ref="AC39:AD39"/>
    <mergeCell ref="AE39:AF39"/>
    <mergeCell ref="O41:T41"/>
    <mergeCell ref="W41:AB41"/>
    <mergeCell ref="U43:V43"/>
    <mergeCell ref="AG41:AH41"/>
    <mergeCell ref="AI41:AJ41"/>
    <mergeCell ref="U42:V42"/>
    <mergeCell ref="U41:V41"/>
    <mergeCell ref="AC41:AD41"/>
    <mergeCell ref="AE41:AF41"/>
    <mergeCell ref="AC43:AD43"/>
    <mergeCell ref="AE43:AF43"/>
    <mergeCell ref="AG54:AH54"/>
    <mergeCell ref="A54:B54"/>
    <mergeCell ref="U54:V54"/>
    <mergeCell ref="AC53:AD53"/>
    <mergeCell ref="AE53:AF53"/>
    <mergeCell ref="AG53:AH53"/>
    <mergeCell ref="O54:T54"/>
    <mergeCell ref="W54:AB54"/>
    <mergeCell ref="AI54:AJ54"/>
    <mergeCell ref="AC54:AD54"/>
    <mergeCell ref="AE54:AF54"/>
    <mergeCell ref="U50:V50"/>
    <mergeCell ref="AC48:AD48"/>
    <mergeCell ref="AE48:AF48"/>
    <mergeCell ref="AG48:AH48"/>
    <mergeCell ref="AC50:AD50"/>
    <mergeCell ref="AE50:AF50"/>
    <mergeCell ref="A52:B52"/>
    <mergeCell ref="A53:B53"/>
    <mergeCell ref="AC46:AD46"/>
    <mergeCell ref="O45:T45"/>
    <mergeCell ref="W45:AB45"/>
    <mergeCell ref="O46:T46"/>
    <mergeCell ref="W46:AB46"/>
    <mergeCell ref="O47:T47"/>
    <mergeCell ref="W47:AB47"/>
    <mergeCell ref="U31:V31"/>
    <mergeCell ref="AC30:AD30"/>
    <mergeCell ref="A30:B30"/>
    <mergeCell ref="A31:B31"/>
    <mergeCell ref="A32:B32"/>
    <mergeCell ref="AC33:AD33"/>
    <mergeCell ref="AE33:AF33"/>
    <mergeCell ref="U33:V33"/>
    <mergeCell ref="O29:T29"/>
    <mergeCell ref="O30:T30"/>
    <mergeCell ref="O31:T31"/>
    <mergeCell ref="W31:AB31"/>
    <mergeCell ref="W32:AB32"/>
    <mergeCell ref="W33:AB33"/>
    <mergeCell ref="C32:J32"/>
    <mergeCell ref="K32:N32"/>
    <mergeCell ref="C33:J33"/>
    <mergeCell ref="K33:N33"/>
    <mergeCell ref="K31:N31"/>
    <mergeCell ref="AC24:AD24"/>
    <mergeCell ref="AE24:AF24"/>
    <mergeCell ref="AC23:AF23"/>
    <mergeCell ref="A23:B23"/>
    <mergeCell ref="U24:V24"/>
    <mergeCell ref="A28:B28"/>
    <mergeCell ref="A29:B29"/>
    <mergeCell ref="U26:V26"/>
    <mergeCell ref="A24:B24"/>
    <mergeCell ref="AC26:AD26"/>
    <mergeCell ref="AE26:AF26"/>
    <mergeCell ref="AC42:AD42"/>
    <mergeCell ref="AE42:AF42"/>
    <mergeCell ref="A41:B41"/>
    <mergeCell ref="A45:B45"/>
    <mergeCell ref="A46:B46"/>
    <mergeCell ref="AC25:AD25"/>
    <mergeCell ref="AE25:AF25"/>
    <mergeCell ref="A26:B26"/>
    <mergeCell ref="A25:B25"/>
    <mergeCell ref="U25:V25"/>
    <mergeCell ref="AC29:AD29"/>
    <mergeCell ref="AE29:AF29"/>
    <mergeCell ref="U30:V30"/>
    <mergeCell ref="AC28:AD28"/>
    <mergeCell ref="AE28:AF28"/>
    <mergeCell ref="U29:V29"/>
    <mergeCell ref="AE27:AF27"/>
    <mergeCell ref="U28:V28"/>
    <mergeCell ref="AC27:AD27"/>
    <mergeCell ref="U32:V32"/>
    <mergeCell ref="AE30:AF30"/>
    <mergeCell ref="O48:T48"/>
    <mergeCell ref="A51:B51"/>
    <mergeCell ref="A49:B49"/>
    <mergeCell ref="A50:B50"/>
    <mergeCell ref="A47:B47"/>
    <mergeCell ref="A48:B48"/>
    <mergeCell ref="W48:AB48"/>
    <mergeCell ref="O49:T49"/>
    <mergeCell ref="W49:AB49"/>
    <mergeCell ref="O50:T50"/>
    <mergeCell ref="W50:AB50"/>
    <mergeCell ref="O51:T51"/>
    <mergeCell ref="W51:AB51"/>
    <mergeCell ref="C47:J47"/>
    <mergeCell ref="K47:N47"/>
    <mergeCell ref="C48:J48"/>
    <mergeCell ref="K48:N48"/>
    <mergeCell ref="C49:J49"/>
    <mergeCell ref="K49:N49"/>
    <mergeCell ref="C50:J50"/>
    <mergeCell ref="K50:N50"/>
    <mergeCell ref="C51:J51"/>
    <mergeCell ref="K51:N51"/>
    <mergeCell ref="AO33:AY34"/>
    <mergeCell ref="AZ33:BW34"/>
    <mergeCell ref="AO35:AY36"/>
    <mergeCell ref="AZ35:BW36"/>
    <mergeCell ref="AO37:AY38"/>
    <mergeCell ref="AZ37:BW38"/>
    <mergeCell ref="A44:B44"/>
    <mergeCell ref="A39:B39"/>
    <mergeCell ref="AE34:AF34"/>
    <mergeCell ref="A35:B35"/>
    <mergeCell ref="A34:B34"/>
    <mergeCell ref="U34:V34"/>
    <mergeCell ref="U38:V38"/>
    <mergeCell ref="U37:V37"/>
    <mergeCell ref="W37:AB37"/>
    <mergeCell ref="AC36:AD36"/>
    <mergeCell ref="AE36:AF36"/>
    <mergeCell ref="O42:T42"/>
    <mergeCell ref="W42:AB42"/>
    <mergeCell ref="O43:T43"/>
    <mergeCell ref="W43:AB43"/>
    <mergeCell ref="A37:B37"/>
    <mergeCell ref="C43:J43"/>
    <mergeCell ref="K43:N43"/>
    <mergeCell ref="C44:J44"/>
    <mergeCell ref="K44:N44"/>
    <mergeCell ref="AC35:AD35"/>
    <mergeCell ref="AE35:AF35"/>
    <mergeCell ref="A36:B36"/>
    <mergeCell ref="U36:V36"/>
    <mergeCell ref="U35:V35"/>
    <mergeCell ref="O39:T39"/>
    <mergeCell ref="A16:E17"/>
    <mergeCell ref="F16:J17"/>
    <mergeCell ref="K16:O17"/>
    <mergeCell ref="P16:W17"/>
    <mergeCell ref="A18:E19"/>
    <mergeCell ref="F18:W19"/>
    <mergeCell ref="A2:AJ5"/>
    <mergeCell ref="A9:AJ10"/>
    <mergeCell ref="A12:E13"/>
    <mergeCell ref="F12:W13"/>
    <mergeCell ref="A14:E15"/>
    <mergeCell ref="F14:W15"/>
    <mergeCell ref="Y17:AI19"/>
    <mergeCell ref="AE13:AG15"/>
    <mergeCell ref="AH13:AI15"/>
    <mergeCell ref="Y13:AA15"/>
    <mergeCell ref="AB13:AC15"/>
    <mergeCell ref="A27:B27"/>
    <mergeCell ref="U27:V27"/>
    <mergeCell ref="O32:T32"/>
    <mergeCell ref="O33:T33"/>
    <mergeCell ref="AC32:AD32"/>
    <mergeCell ref="AE32:AF32"/>
    <mergeCell ref="A33:B33"/>
    <mergeCell ref="AC31:AD31"/>
    <mergeCell ref="AE31:AF31"/>
    <mergeCell ref="O44:T44"/>
    <mergeCell ref="W44:AB44"/>
    <mergeCell ref="AG39:AH39"/>
    <mergeCell ref="AI39:AJ39"/>
    <mergeCell ref="A40:B40"/>
    <mergeCell ref="O40:T40"/>
    <mergeCell ref="U40:V40"/>
    <mergeCell ref="W40:AB40"/>
    <mergeCell ref="AC40:AD40"/>
    <mergeCell ref="AE40:AF40"/>
    <mergeCell ref="AG40:AH40"/>
    <mergeCell ref="AI40:AJ40"/>
    <mergeCell ref="AC44:AD44"/>
    <mergeCell ref="AE44:AF44"/>
    <mergeCell ref="AG44:AH44"/>
    <mergeCell ref="AI44:AJ44"/>
    <mergeCell ref="U44:V44"/>
    <mergeCell ref="A43:B43"/>
    <mergeCell ref="A42:B42"/>
    <mergeCell ref="AG43:AH43"/>
    <mergeCell ref="AI43:AJ43"/>
    <mergeCell ref="AG42:AH42"/>
    <mergeCell ref="AI42:AJ42"/>
    <mergeCell ref="AC56:AD56"/>
    <mergeCell ref="AE56:AF56"/>
    <mergeCell ref="AG56:AH56"/>
    <mergeCell ref="AI56:AJ56"/>
    <mergeCell ref="A57:B57"/>
    <mergeCell ref="O57:T57"/>
    <mergeCell ref="U57:V57"/>
    <mergeCell ref="W57:AB57"/>
    <mergeCell ref="AC57:AD57"/>
    <mergeCell ref="AE57:AF57"/>
    <mergeCell ref="AG57:AH57"/>
    <mergeCell ref="AI57:AJ57"/>
    <mergeCell ref="O55:T55"/>
    <mergeCell ref="W55:AB55"/>
    <mergeCell ref="A56:B56"/>
    <mergeCell ref="O56:T56"/>
    <mergeCell ref="U56:V56"/>
    <mergeCell ref="W56:AB56"/>
    <mergeCell ref="AC55:AD55"/>
    <mergeCell ref="AE55:AF55"/>
    <mergeCell ref="AG55:AH55"/>
    <mergeCell ref="AI55:AJ55"/>
    <mergeCell ref="A55:B55"/>
    <mergeCell ref="U55:V55"/>
    <mergeCell ref="AI58:AJ58"/>
    <mergeCell ref="A59:B59"/>
    <mergeCell ref="O59:T59"/>
    <mergeCell ref="U59:V59"/>
    <mergeCell ref="W59:AB59"/>
    <mergeCell ref="AC59:AD59"/>
    <mergeCell ref="AE59:AF59"/>
    <mergeCell ref="AG59:AH59"/>
    <mergeCell ref="AI59:AJ59"/>
    <mergeCell ref="A58:B58"/>
    <mergeCell ref="O58:T58"/>
    <mergeCell ref="U58:V58"/>
    <mergeCell ref="W58:AB58"/>
    <mergeCell ref="AC58:AD58"/>
    <mergeCell ref="AE58:AF58"/>
    <mergeCell ref="AG58:AH58"/>
    <mergeCell ref="AI60:AJ60"/>
    <mergeCell ref="A61:B61"/>
    <mergeCell ref="O61:T61"/>
    <mergeCell ref="U61:V61"/>
    <mergeCell ref="W61:AB61"/>
    <mergeCell ref="AC61:AD61"/>
    <mergeCell ref="AE61:AF61"/>
    <mergeCell ref="AG61:AH61"/>
    <mergeCell ref="AI61:AJ61"/>
    <mergeCell ref="A60:B60"/>
    <mergeCell ref="O60:T60"/>
    <mergeCell ref="U60:V60"/>
    <mergeCell ref="W60:AB60"/>
    <mergeCell ref="AC60:AD60"/>
    <mergeCell ref="AE60:AF60"/>
    <mergeCell ref="AG60:AH60"/>
    <mergeCell ref="AI62:AJ62"/>
    <mergeCell ref="A63:B63"/>
    <mergeCell ref="O63:T63"/>
    <mergeCell ref="U63:V63"/>
    <mergeCell ref="W63:AB63"/>
    <mergeCell ref="AC63:AD63"/>
    <mergeCell ref="AE63:AF63"/>
    <mergeCell ref="AG63:AH63"/>
    <mergeCell ref="AI63:AJ63"/>
    <mergeCell ref="A62:B62"/>
    <mergeCell ref="O62:T62"/>
    <mergeCell ref="U62:V62"/>
    <mergeCell ref="W62:AB62"/>
    <mergeCell ref="AC62:AD62"/>
    <mergeCell ref="AE62:AF62"/>
    <mergeCell ref="AG62:AH62"/>
    <mergeCell ref="C63:J63"/>
    <mergeCell ref="AI64:AJ64"/>
    <mergeCell ref="A65:B65"/>
    <mergeCell ref="O65:T65"/>
    <mergeCell ref="U65:V65"/>
    <mergeCell ref="W65:AB65"/>
    <mergeCell ref="AC65:AD65"/>
    <mergeCell ref="AE65:AF65"/>
    <mergeCell ref="AG65:AH65"/>
    <mergeCell ref="AI65:AJ65"/>
    <mergeCell ref="A64:B64"/>
    <mergeCell ref="O64:T64"/>
    <mergeCell ref="U64:V64"/>
    <mergeCell ref="W64:AB64"/>
    <mergeCell ref="AC64:AD64"/>
    <mergeCell ref="AE64:AF64"/>
    <mergeCell ref="AG64:AH64"/>
    <mergeCell ref="C64:J64"/>
    <mergeCell ref="K64:N64"/>
    <mergeCell ref="C65:J65"/>
    <mergeCell ref="K65:N65"/>
    <mergeCell ref="AI66:AJ66"/>
    <mergeCell ref="A67:B67"/>
    <mergeCell ref="O67:T67"/>
    <mergeCell ref="U67:V67"/>
    <mergeCell ref="W67:AB67"/>
    <mergeCell ref="AC67:AD67"/>
    <mergeCell ref="AE67:AF67"/>
    <mergeCell ref="AG67:AH67"/>
    <mergeCell ref="AI67:AJ67"/>
    <mergeCell ref="A66:B66"/>
    <mergeCell ref="O66:T66"/>
    <mergeCell ref="U66:V66"/>
    <mergeCell ref="W66:AB66"/>
    <mergeCell ref="AC66:AD66"/>
    <mergeCell ref="AE66:AF66"/>
    <mergeCell ref="AG66:AH66"/>
    <mergeCell ref="C66:J66"/>
    <mergeCell ref="K66:N66"/>
    <mergeCell ref="C67:J67"/>
    <mergeCell ref="K67:N67"/>
    <mergeCell ref="AI68:AJ68"/>
    <mergeCell ref="A69:B69"/>
    <mergeCell ref="O69:T69"/>
    <mergeCell ref="U69:V69"/>
    <mergeCell ref="W69:AB69"/>
    <mergeCell ref="AC69:AD69"/>
    <mergeCell ref="AE69:AF69"/>
    <mergeCell ref="AG69:AH69"/>
    <mergeCell ref="AI69:AJ69"/>
    <mergeCell ref="A68:B68"/>
    <mergeCell ref="O68:T68"/>
    <mergeCell ref="U68:V68"/>
    <mergeCell ref="W68:AB68"/>
    <mergeCell ref="AC68:AD68"/>
    <mergeCell ref="AE68:AF68"/>
    <mergeCell ref="AG68:AH68"/>
    <mergeCell ref="C68:J68"/>
    <mergeCell ref="K68:N68"/>
    <mergeCell ref="C69:J69"/>
    <mergeCell ref="K69:N69"/>
    <mergeCell ref="AI70:AJ70"/>
    <mergeCell ref="A71:B71"/>
    <mergeCell ref="O71:T71"/>
    <mergeCell ref="U71:V71"/>
    <mergeCell ref="W71:AB71"/>
    <mergeCell ref="AC71:AD71"/>
    <mergeCell ref="AE71:AF71"/>
    <mergeCell ref="AG71:AH71"/>
    <mergeCell ref="AI71:AJ71"/>
    <mergeCell ref="A70:B70"/>
    <mergeCell ref="O70:T70"/>
    <mergeCell ref="U70:V70"/>
    <mergeCell ref="W70:AB70"/>
    <mergeCell ref="AC70:AD70"/>
    <mergeCell ref="AE70:AF70"/>
    <mergeCell ref="AG70:AH70"/>
    <mergeCell ref="C70:J70"/>
    <mergeCell ref="K70:N70"/>
    <mergeCell ref="C71:J71"/>
    <mergeCell ref="K71:N71"/>
    <mergeCell ref="AI72:AJ72"/>
    <mergeCell ref="A73:B73"/>
    <mergeCell ref="O73:T73"/>
    <mergeCell ref="U73:V73"/>
    <mergeCell ref="W73:AB73"/>
    <mergeCell ref="AC73:AD73"/>
    <mergeCell ref="AE73:AF73"/>
    <mergeCell ref="AG73:AH73"/>
    <mergeCell ref="AI73:AJ73"/>
    <mergeCell ref="A72:B72"/>
    <mergeCell ref="O72:T72"/>
    <mergeCell ref="U72:V72"/>
    <mergeCell ref="W72:AB72"/>
    <mergeCell ref="AC72:AD72"/>
    <mergeCell ref="AE72:AF72"/>
    <mergeCell ref="AG72:AH72"/>
    <mergeCell ref="C72:J72"/>
    <mergeCell ref="K72:N72"/>
    <mergeCell ref="C73:J73"/>
    <mergeCell ref="K73:N73"/>
    <mergeCell ref="AI74:AJ74"/>
    <mergeCell ref="A75:B75"/>
    <mergeCell ref="O75:T75"/>
    <mergeCell ref="U75:V75"/>
    <mergeCell ref="W75:AB75"/>
    <mergeCell ref="AC75:AD75"/>
    <mergeCell ref="AE75:AF75"/>
    <mergeCell ref="AG75:AH75"/>
    <mergeCell ref="AI75:AJ75"/>
    <mergeCell ref="A74:B74"/>
    <mergeCell ref="O74:T74"/>
    <mergeCell ref="U74:V74"/>
    <mergeCell ref="W74:AB74"/>
    <mergeCell ref="AC74:AD74"/>
    <mergeCell ref="AE74:AF74"/>
    <mergeCell ref="AG74:AH74"/>
    <mergeCell ref="C74:J74"/>
    <mergeCell ref="K74:N74"/>
    <mergeCell ref="C75:J75"/>
    <mergeCell ref="K75:N75"/>
    <mergeCell ref="AI76:AJ76"/>
    <mergeCell ref="A77:B77"/>
    <mergeCell ref="O77:T77"/>
    <mergeCell ref="U77:V77"/>
    <mergeCell ref="W77:AB77"/>
    <mergeCell ref="AC77:AD77"/>
    <mergeCell ref="AE77:AF77"/>
    <mergeCell ref="AG77:AH77"/>
    <mergeCell ref="AI77:AJ77"/>
    <mergeCell ref="A76:B76"/>
    <mergeCell ref="O76:T76"/>
    <mergeCell ref="U76:V76"/>
    <mergeCell ref="W76:AB76"/>
    <mergeCell ref="AC76:AD76"/>
    <mergeCell ref="AE76:AF76"/>
    <mergeCell ref="AG76:AH76"/>
    <mergeCell ref="C76:J76"/>
    <mergeCell ref="K76:N76"/>
    <mergeCell ref="C77:J77"/>
    <mergeCell ref="K77:N77"/>
    <mergeCell ref="AI78:AJ78"/>
    <mergeCell ref="A79:B79"/>
    <mergeCell ref="O79:T79"/>
    <mergeCell ref="U79:V79"/>
    <mergeCell ref="W79:AB79"/>
    <mergeCell ref="AC79:AD79"/>
    <mergeCell ref="AE79:AF79"/>
    <mergeCell ref="AG79:AH79"/>
    <mergeCell ref="AI79:AJ79"/>
    <mergeCell ref="A78:B78"/>
    <mergeCell ref="O78:T78"/>
    <mergeCell ref="U78:V78"/>
    <mergeCell ref="W78:AB78"/>
    <mergeCell ref="AC78:AD78"/>
    <mergeCell ref="AE78:AF78"/>
    <mergeCell ref="AG78:AH78"/>
    <mergeCell ref="C78:J78"/>
    <mergeCell ref="K78:N78"/>
    <mergeCell ref="C79:J79"/>
    <mergeCell ref="K79:N79"/>
    <mergeCell ref="AI80:AJ80"/>
    <mergeCell ref="A81:B81"/>
    <mergeCell ref="O81:T81"/>
    <mergeCell ref="U81:V81"/>
    <mergeCell ref="W81:AB81"/>
    <mergeCell ref="AC81:AD81"/>
    <mergeCell ref="AE81:AF81"/>
    <mergeCell ref="AG81:AH81"/>
    <mergeCell ref="AI81:AJ81"/>
    <mergeCell ref="A80:B80"/>
    <mergeCell ref="O80:T80"/>
    <mergeCell ref="U80:V80"/>
    <mergeCell ref="W80:AB80"/>
    <mergeCell ref="AC80:AD80"/>
    <mergeCell ref="AE80:AF80"/>
    <mergeCell ref="AG80:AH80"/>
    <mergeCell ref="C80:J80"/>
    <mergeCell ref="K80:N80"/>
    <mergeCell ref="C81:J81"/>
    <mergeCell ref="K81:N81"/>
    <mergeCell ref="AI82:AJ82"/>
    <mergeCell ref="A83:B83"/>
    <mergeCell ref="O83:T83"/>
    <mergeCell ref="U83:V83"/>
    <mergeCell ref="W83:AB83"/>
    <mergeCell ref="AC83:AD83"/>
    <mergeCell ref="AE83:AF83"/>
    <mergeCell ref="AG83:AH83"/>
    <mergeCell ref="AI83:AJ83"/>
    <mergeCell ref="A82:B82"/>
    <mergeCell ref="O82:T82"/>
    <mergeCell ref="U82:V82"/>
    <mergeCell ref="W82:AB82"/>
    <mergeCell ref="AC82:AD82"/>
    <mergeCell ref="AE82:AF82"/>
    <mergeCell ref="AG82:AH82"/>
    <mergeCell ref="C82:J82"/>
    <mergeCell ref="K82:N82"/>
    <mergeCell ref="C83:J83"/>
    <mergeCell ref="K83:N83"/>
    <mergeCell ref="AI84:AJ84"/>
    <mergeCell ref="A85:B85"/>
    <mergeCell ref="O85:T85"/>
    <mergeCell ref="U85:V85"/>
    <mergeCell ref="W85:AB85"/>
    <mergeCell ref="AC85:AD85"/>
    <mergeCell ref="AE85:AF85"/>
    <mergeCell ref="AG85:AH85"/>
    <mergeCell ref="AI85:AJ85"/>
    <mergeCell ref="A84:B84"/>
    <mergeCell ref="O84:T84"/>
    <mergeCell ref="U84:V84"/>
    <mergeCell ref="W84:AB84"/>
    <mergeCell ref="AC84:AD84"/>
    <mergeCell ref="AE84:AF84"/>
    <mergeCell ref="AG84:AH84"/>
    <mergeCell ref="C84:J84"/>
    <mergeCell ref="K84:N84"/>
    <mergeCell ref="C85:J85"/>
    <mergeCell ref="K85:N85"/>
    <mergeCell ref="AI86:AJ86"/>
    <mergeCell ref="A87:B87"/>
    <mergeCell ref="O87:T87"/>
    <mergeCell ref="U87:V87"/>
    <mergeCell ref="W87:AB87"/>
    <mergeCell ref="AC87:AD87"/>
    <mergeCell ref="AE87:AF87"/>
    <mergeCell ref="AG87:AH87"/>
    <mergeCell ref="AI87:AJ87"/>
    <mergeCell ref="A86:B86"/>
    <mergeCell ref="O86:T86"/>
    <mergeCell ref="U86:V86"/>
    <mergeCell ref="W86:AB86"/>
    <mergeCell ref="AC86:AD86"/>
    <mergeCell ref="AE86:AF86"/>
    <mergeCell ref="AG86:AH86"/>
    <mergeCell ref="C86:J86"/>
    <mergeCell ref="K86:N86"/>
    <mergeCell ref="C87:J87"/>
    <mergeCell ref="K87:N87"/>
    <mergeCell ref="AI88:AJ88"/>
    <mergeCell ref="A89:B89"/>
    <mergeCell ref="O89:T89"/>
    <mergeCell ref="U89:V89"/>
    <mergeCell ref="W89:AB89"/>
    <mergeCell ref="AC89:AD89"/>
    <mergeCell ref="AE89:AF89"/>
    <mergeCell ref="AG89:AH89"/>
    <mergeCell ref="AI89:AJ89"/>
    <mergeCell ref="A88:B88"/>
    <mergeCell ref="O88:T88"/>
    <mergeCell ref="U88:V88"/>
    <mergeCell ref="W88:AB88"/>
    <mergeCell ref="AC88:AD88"/>
    <mergeCell ref="AE88:AF88"/>
    <mergeCell ref="AG88:AH88"/>
    <mergeCell ref="C88:J88"/>
    <mergeCell ref="K88:N88"/>
    <mergeCell ref="C89:J89"/>
    <mergeCell ref="K89:N89"/>
    <mergeCell ref="AI90:AJ90"/>
    <mergeCell ref="A91:B91"/>
    <mergeCell ref="O91:T91"/>
    <mergeCell ref="U91:V91"/>
    <mergeCell ref="W91:AB91"/>
    <mergeCell ref="AC91:AD91"/>
    <mergeCell ref="AE91:AF91"/>
    <mergeCell ref="AG91:AH91"/>
    <mergeCell ref="AI91:AJ91"/>
    <mergeCell ref="A90:B90"/>
    <mergeCell ref="O90:T90"/>
    <mergeCell ref="U90:V90"/>
    <mergeCell ref="W90:AB90"/>
    <mergeCell ref="AC90:AD90"/>
    <mergeCell ref="AE90:AF90"/>
    <mergeCell ref="AG90:AH90"/>
    <mergeCell ref="C90:J90"/>
    <mergeCell ref="K90:N90"/>
    <mergeCell ref="C91:J91"/>
    <mergeCell ref="K91:N91"/>
    <mergeCell ref="AI92:AJ92"/>
    <mergeCell ref="A93:B93"/>
    <mergeCell ref="O93:T93"/>
    <mergeCell ref="U93:V93"/>
    <mergeCell ref="W93:AB93"/>
    <mergeCell ref="AC93:AD93"/>
    <mergeCell ref="AE93:AF93"/>
    <mergeCell ref="AG93:AH93"/>
    <mergeCell ref="AI93:AJ93"/>
    <mergeCell ref="A92:B92"/>
    <mergeCell ref="O92:T92"/>
    <mergeCell ref="U92:V92"/>
    <mergeCell ref="W92:AB92"/>
    <mergeCell ref="AC92:AD92"/>
    <mergeCell ref="AE92:AF92"/>
    <mergeCell ref="AG92:AH92"/>
    <mergeCell ref="C92:J92"/>
    <mergeCell ref="K92:N92"/>
    <mergeCell ref="C93:J93"/>
    <mergeCell ref="K93:N93"/>
    <mergeCell ref="AI94:AJ94"/>
    <mergeCell ref="A95:B95"/>
    <mergeCell ref="O95:T95"/>
    <mergeCell ref="U95:V95"/>
    <mergeCell ref="W95:AB95"/>
    <mergeCell ref="AC95:AD95"/>
    <mergeCell ref="AE95:AF95"/>
    <mergeCell ref="AG95:AH95"/>
    <mergeCell ref="AI95:AJ95"/>
    <mergeCell ref="A94:B94"/>
    <mergeCell ref="O94:T94"/>
    <mergeCell ref="U94:V94"/>
    <mergeCell ref="W94:AB94"/>
    <mergeCell ref="AC94:AD94"/>
    <mergeCell ref="AE94:AF94"/>
    <mergeCell ref="AG94:AH94"/>
    <mergeCell ref="C94:J94"/>
    <mergeCell ref="K94:N94"/>
    <mergeCell ref="C95:J95"/>
    <mergeCell ref="K95:N95"/>
    <mergeCell ref="AI96:AJ96"/>
    <mergeCell ref="A97:B97"/>
    <mergeCell ref="O97:T97"/>
    <mergeCell ref="U97:V97"/>
    <mergeCell ref="W97:AB97"/>
    <mergeCell ref="AC97:AD97"/>
    <mergeCell ref="AE97:AF97"/>
    <mergeCell ref="AG97:AH97"/>
    <mergeCell ref="AI97:AJ97"/>
    <mergeCell ref="A96:B96"/>
    <mergeCell ref="O96:T96"/>
    <mergeCell ref="U96:V96"/>
    <mergeCell ref="W96:AB96"/>
    <mergeCell ref="AC96:AD96"/>
    <mergeCell ref="AE96:AF96"/>
    <mergeCell ref="AG96:AH96"/>
    <mergeCell ref="C96:J96"/>
    <mergeCell ref="K96:N96"/>
    <mergeCell ref="C97:J97"/>
    <mergeCell ref="K97:N97"/>
    <mergeCell ref="A117:B117"/>
    <mergeCell ref="A100:B100"/>
    <mergeCell ref="A101:B101"/>
    <mergeCell ref="A102:B102"/>
    <mergeCell ref="A103:B103"/>
    <mergeCell ref="A104:B104"/>
    <mergeCell ref="A105:B105"/>
    <mergeCell ref="A106:B106"/>
    <mergeCell ref="A107:B107"/>
    <mergeCell ref="A108:B108"/>
    <mergeCell ref="AI98:AJ98"/>
    <mergeCell ref="A99:B99"/>
    <mergeCell ref="O99:T99"/>
    <mergeCell ref="U99:V99"/>
    <mergeCell ref="W99:AB99"/>
    <mergeCell ref="AC99:AD99"/>
    <mergeCell ref="AE99:AF99"/>
    <mergeCell ref="AG99:AH99"/>
    <mergeCell ref="AI99:AJ99"/>
    <mergeCell ref="A98:B98"/>
    <mergeCell ref="O98:T98"/>
    <mergeCell ref="U98:V98"/>
    <mergeCell ref="W98:AB98"/>
    <mergeCell ref="AC98:AD98"/>
    <mergeCell ref="AE98:AF98"/>
    <mergeCell ref="AG98:AH98"/>
    <mergeCell ref="W103:AB103"/>
    <mergeCell ref="W104:AB104"/>
    <mergeCell ref="W105:AB105"/>
    <mergeCell ref="W100:AB100"/>
    <mergeCell ref="U101:V101"/>
    <mergeCell ref="W101:AB101"/>
    <mergeCell ref="A118:B118"/>
    <mergeCell ref="A119:B119"/>
    <mergeCell ref="A120:B120"/>
    <mergeCell ref="A121:B121"/>
    <mergeCell ref="A122:B122"/>
    <mergeCell ref="A123:B123"/>
    <mergeCell ref="A109:B109"/>
    <mergeCell ref="A110:B110"/>
    <mergeCell ref="A111:B111"/>
    <mergeCell ref="A112:B112"/>
    <mergeCell ref="A113:B113"/>
    <mergeCell ref="A114:B114"/>
    <mergeCell ref="A115:B115"/>
    <mergeCell ref="A116:B116"/>
    <mergeCell ref="O100:T100"/>
    <mergeCell ref="U100:V100"/>
    <mergeCell ref="O103:T103"/>
    <mergeCell ref="U103:V103"/>
    <mergeCell ref="O106:T106"/>
    <mergeCell ref="U106:V106"/>
    <mergeCell ref="O109:T109"/>
    <mergeCell ref="U109:V109"/>
    <mergeCell ref="O112:T112"/>
    <mergeCell ref="U112:V112"/>
    <mergeCell ref="O115:T115"/>
    <mergeCell ref="U115:V115"/>
    <mergeCell ref="O104:T104"/>
    <mergeCell ref="U104:V104"/>
    <mergeCell ref="O105:T105"/>
    <mergeCell ref="U105:V105"/>
    <mergeCell ref="O121:T121"/>
    <mergeCell ref="O101:T101"/>
    <mergeCell ref="W112:AB112"/>
    <mergeCell ref="O113:T113"/>
    <mergeCell ref="U113:V113"/>
    <mergeCell ref="W113:AB113"/>
    <mergeCell ref="O114:T114"/>
    <mergeCell ref="U114:V114"/>
    <mergeCell ref="W114:AB114"/>
    <mergeCell ref="U121:V121"/>
    <mergeCell ref="W121:AB121"/>
    <mergeCell ref="O122:T122"/>
    <mergeCell ref="U122:V122"/>
    <mergeCell ref="W122:AB122"/>
    <mergeCell ref="O102:T102"/>
    <mergeCell ref="U102:V102"/>
    <mergeCell ref="W102:AB102"/>
    <mergeCell ref="W109:AB109"/>
    <mergeCell ref="O110:T110"/>
    <mergeCell ref="U110:V110"/>
    <mergeCell ref="W110:AB110"/>
    <mergeCell ref="O111:T111"/>
    <mergeCell ref="U111:V111"/>
    <mergeCell ref="W111:AB111"/>
    <mergeCell ref="W106:AB106"/>
    <mergeCell ref="O107:T107"/>
    <mergeCell ref="U107:V107"/>
    <mergeCell ref="W107:AB107"/>
    <mergeCell ref="O108:T108"/>
    <mergeCell ref="U108:V108"/>
    <mergeCell ref="W108:AB108"/>
    <mergeCell ref="AC111:AD111"/>
    <mergeCell ref="AE111:AF111"/>
    <mergeCell ref="AG111:AH111"/>
    <mergeCell ref="AI111:AJ111"/>
    <mergeCell ref="AI116:AJ116"/>
    <mergeCell ref="AI110:AJ110"/>
    <mergeCell ref="AC106:AD106"/>
    <mergeCell ref="AE106:AF106"/>
    <mergeCell ref="AG106:AH106"/>
    <mergeCell ref="AI106:AJ106"/>
    <mergeCell ref="AC107:AD107"/>
    <mergeCell ref="AE107:AF107"/>
    <mergeCell ref="AG107:AH107"/>
    <mergeCell ref="AI107:AJ107"/>
    <mergeCell ref="AC108:AD108"/>
    <mergeCell ref="AE108:AF108"/>
    <mergeCell ref="AG108:AH108"/>
    <mergeCell ref="AI108:AJ108"/>
    <mergeCell ref="AG113:AH113"/>
    <mergeCell ref="AI113:AJ113"/>
    <mergeCell ref="AC114:AD114"/>
    <mergeCell ref="AE114:AF114"/>
    <mergeCell ref="AG114:AH114"/>
    <mergeCell ref="AI114:AJ114"/>
    <mergeCell ref="AI115:AJ115"/>
    <mergeCell ref="O123:T123"/>
    <mergeCell ref="U123:V123"/>
    <mergeCell ref="W123:AB123"/>
    <mergeCell ref="O118:T118"/>
    <mergeCell ref="U118:V118"/>
    <mergeCell ref="W118:AB118"/>
    <mergeCell ref="O119:T119"/>
    <mergeCell ref="U119:V119"/>
    <mergeCell ref="W119:AB119"/>
    <mergeCell ref="O120:T120"/>
    <mergeCell ref="U120:V120"/>
    <mergeCell ref="W120:AB120"/>
    <mergeCell ref="AC117:AD117"/>
    <mergeCell ref="AE117:AF117"/>
    <mergeCell ref="AG117:AH117"/>
    <mergeCell ref="W115:AB115"/>
    <mergeCell ref="O116:T116"/>
    <mergeCell ref="U116:V116"/>
    <mergeCell ref="W116:AB116"/>
    <mergeCell ref="O117:T117"/>
    <mergeCell ref="U117:V117"/>
    <mergeCell ref="W117:AB117"/>
    <mergeCell ref="AC115:AD115"/>
    <mergeCell ref="AE115:AF115"/>
    <mergeCell ref="AG115:AH115"/>
    <mergeCell ref="AC116:AD116"/>
    <mergeCell ref="AE116:AF116"/>
    <mergeCell ref="AG116:AH116"/>
    <mergeCell ref="AC100:AD100"/>
    <mergeCell ref="AE100:AF100"/>
    <mergeCell ref="AG100:AH100"/>
    <mergeCell ref="AI100:AJ100"/>
    <mergeCell ref="AC101:AD101"/>
    <mergeCell ref="AE101:AF101"/>
    <mergeCell ref="AG101:AH101"/>
    <mergeCell ref="AI101:AJ101"/>
    <mergeCell ref="AC102:AD102"/>
    <mergeCell ref="AE102:AF102"/>
    <mergeCell ref="AG102:AH102"/>
    <mergeCell ref="AI102:AJ102"/>
    <mergeCell ref="AC109:AD109"/>
    <mergeCell ref="AE109:AF109"/>
    <mergeCell ref="AG109:AH109"/>
    <mergeCell ref="AI109:AJ109"/>
    <mergeCell ref="AC110:AD110"/>
    <mergeCell ref="AE110:AF110"/>
    <mergeCell ref="AG110:AH110"/>
    <mergeCell ref="AC103:AD103"/>
    <mergeCell ref="AE103:AF103"/>
    <mergeCell ref="AG103:AH103"/>
    <mergeCell ref="AI103:AJ103"/>
    <mergeCell ref="AC104:AD104"/>
    <mergeCell ref="AE104:AF104"/>
    <mergeCell ref="AG104:AH104"/>
    <mergeCell ref="AI104:AJ104"/>
    <mergeCell ref="AC105:AD105"/>
    <mergeCell ref="AE105:AF105"/>
    <mergeCell ref="AG105:AH105"/>
    <mergeCell ref="AI105:AJ105"/>
    <mergeCell ref="A1:AI1"/>
    <mergeCell ref="AC121:AD121"/>
    <mergeCell ref="AE121:AF121"/>
    <mergeCell ref="AG121:AH121"/>
    <mergeCell ref="AI121:AJ121"/>
    <mergeCell ref="AC122:AD122"/>
    <mergeCell ref="AE122:AF122"/>
    <mergeCell ref="AG122:AH122"/>
    <mergeCell ref="AI122:AJ122"/>
    <mergeCell ref="AC123:AD123"/>
    <mergeCell ref="AE123:AF123"/>
    <mergeCell ref="AG123:AH123"/>
    <mergeCell ref="AI123:AJ123"/>
    <mergeCell ref="AC118:AD118"/>
    <mergeCell ref="AE118:AF118"/>
    <mergeCell ref="AG118:AH118"/>
    <mergeCell ref="AI118:AJ118"/>
    <mergeCell ref="AC119:AD119"/>
    <mergeCell ref="AE119:AF119"/>
    <mergeCell ref="AG119:AH119"/>
    <mergeCell ref="AI119:AJ119"/>
    <mergeCell ref="AC120:AD120"/>
    <mergeCell ref="AE120:AF120"/>
    <mergeCell ref="AG120:AH120"/>
    <mergeCell ref="AI120:AJ120"/>
    <mergeCell ref="AI117:AJ117"/>
    <mergeCell ref="AC112:AD112"/>
    <mergeCell ref="AE112:AF112"/>
    <mergeCell ref="AG112:AH112"/>
    <mergeCell ref="AI112:AJ112"/>
    <mergeCell ref="AC113:AD113"/>
    <mergeCell ref="AE113:AF113"/>
  </mergeCells>
  <phoneticPr fontId="2"/>
  <pageMargins left="0.70866141732283472" right="0.70866141732283472" top="0.74803149606299213" bottom="0.74803149606299213" header="0.31496062992125984" footer="0.31496062992125984"/>
  <pageSetup paperSize="9" scale="53" orientation="portrait" r:id="rId1"/>
  <rowBreaks count="3" manualBreakCount="3">
    <brk id="43" max="35" man="1"/>
    <brk id="73" max="35" man="1"/>
    <brk id="98" max="35"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1F349-EC04-4EF3-B480-A799AD4A4DD5}">
  <sheetPr codeName="Sheet4">
    <pageSetUpPr fitToPage="1"/>
  </sheetPr>
  <dimension ref="A1:AK42"/>
  <sheetViews>
    <sheetView showGridLines="0" view="pageBreakPreview" zoomScaleNormal="100" zoomScaleSheetLayoutView="100" workbookViewId="0">
      <selection activeCell="D26" sqref="D26:AI27"/>
    </sheetView>
  </sheetViews>
  <sheetFormatPr defaultRowHeight="18.75"/>
  <cols>
    <col min="1" max="14" width="2.5" style="73" customWidth="1"/>
    <col min="15" max="15" width="4.125" style="73" customWidth="1"/>
    <col min="16" max="36" width="2.5" style="73" customWidth="1"/>
    <col min="37" max="16384" width="9" style="73"/>
  </cols>
  <sheetData>
    <row r="1" spans="1:37" ht="19.5">
      <c r="A1" s="690" t="s">
        <v>369</v>
      </c>
      <c r="B1" s="690"/>
      <c r="C1" s="690"/>
      <c r="D1" s="690"/>
      <c r="E1" s="690"/>
      <c r="F1" s="690"/>
      <c r="G1" s="690"/>
      <c r="H1" s="690"/>
      <c r="I1" s="70"/>
      <c r="J1" s="70"/>
      <c r="K1" s="70"/>
      <c r="L1" s="70"/>
      <c r="M1" s="70"/>
      <c r="N1" s="70"/>
      <c r="O1" s="70"/>
      <c r="P1" s="70"/>
      <c r="Q1" s="70"/>
      <c r="R1" s="70"/>
      <c r="S1" s="70"/>
      <c r="T1" s="70"/>
      <c r="U1" s="70"/>
      <c r="V1" s="70"/>
      <c r="W1" s="70"/>
      <c r="X1" s="70"/>
      <c r="Y1" s="71"/>
      <c r="Z1" s="71"/>
      <c r="AA1" s="71"/>
      <c r="AB1" s="71"/>
      <c r="AC1" s="71"/>
      <c r="AD1" s="71"/>
      <c r="AE1" s="71"/>
      <c r="AF1" s="71"/>
      <c r="AG1" s="71"/>
      <c r="AH1" s="71"/>
      <c r="AI1" s="71"/>
      <c r="AJ1" s="72"/>
    </row>
    <row r="2" spans="1:37" ht="15.75" customHeight="1">
      <c r="A2" s="107"/>
      <c r="B2" s="107"/>
      <c r="C2" s="107"/>
      <c r="D2" s="107"/>
      <c r="E2" s="107"/>
      <c r="F2" s="107"/>
      <c r="G2" s="107"/>
      <c r="H2" s="107"/>
      <c r="I2" s="70"/>
      <c r="J2" s="70"/>
      <c r="K2" s="70"/>
      <c r="L2" s="70"/>
      <c r="M2" s="70"/>
      <c r="N2" s="70"/>
      <c r="O2" s="70"/>
      <c r="P2" s="70"/>
      <c r="Q2" s="70"/>
      <c r="R2" s="70"/>
      <c r="S2" s="70"/>
      <c r="T2" s="70"/>
      <c r="U2" s="70"/>
      <c r="V2" s="70"/>
      <c r="W2" s="70"/>
      <c r="X2" s="70"/>
      <c r="Y2" s="71"/>
      <c r="Z2" s="71"/>
      <c r="AA2" s="71"/>
      <c r="AB2" s="71"/>
      <c r="AC2" s="71"/>
      <c r="AD2" s="71"/>
      <c r="AE2" s="71"/>
      <c r="AF2" s="71"/>
      <c r="AG2" s="71"/>
      <c r="AH2" s="71"/>
      <c r="AI2" s="71"/>
      <c r="AJ2" s="72"/>
    </row>
    <row r="3" spans="1:37" ht="15.75" customHeight="1">
      <c r="A3" s="107"/>
      <c r="B3" s="107"/>
      <c r="C3" s="107"/>
      <c r="D3" s="107"/>
      <c r="E3" s="107"/>
      <c r="F3" s="107"/>
      <c r="G3" s="107"/>
      <c r="H3" s="107"/>
      <c r="I3" s="70"/>
      <c r="J3" s="70"/>
      <c r="K3" s="70"/>
      <c r="L3" s="70"/>
      <c r="M3" s="70"/>
      <c r="N3" s="70"/>
      <c r="O3" s="70"/>
      <c r="P3" s="70"/>
      <c r="Q3" s="70"/>
      <c r="R3" s="70"/>
      <c r="S3" s="70"/>
      <c r="T3" s="70"/>
      <c r="U3" s="70"/>
      <c r="V3" s="70"/>
      <c r="W3" s="70"/>
      <c r="X3" s="70"/>
      <c r="Y3" s="71"/>
      <c r="Z3" s="71"/>
      <c r="AA3" s="71"/>
      <c r="AB3" s="71"/>
      <c r="AC3" s="71"/>
      <c r="AD3" s="71"/>
      <c r="AE3" s="71"/>
      <c r="AF3" s="71"/>
      <c r="AG3" s="71"/>
      <c r="AH3" s="71"/>
      <c r="AI3" s="71"/>
      <c r="AJ3" s="72"/>
    </row>
    <row r="4" spans="1:37">
      <c r="A4" s="719" t="s">
        <v>334</v>
      </c>
      <c r="B4" s="720"/>
      <c r="C4" s="720"/>
      <c r="D4" s="720"/>
      <c r="E4" s="720"/>
      <c r="F4" s="720"/>
      <c r="G4" s="720"/>
      <c r="H4" s="720"/>
      <c r="I4" s="720"/>
      <c r="J4" s="720"/>
      <c r="K4" s="720"/>
      <c r="L4" s="720"/>
      <c r="M4" s="720"/>
      <c r="N4" s="720"/>
      <c r="O4" s="720"/>
      <c r="P4" s="720"/>
      <c r="Q4" s="720"/>
      <c r="R4" s="720"/>
      <c r="S4" s="720"/>
      <c r="T4" s="720"/>
      <c r="U4" s="720"/>
      <c r="V4" s="720"/>
      <c r="W4" s="720"/>
      <c r="X4" s="720"/>
      <c r="Y4" s="720"/>
      <c r="Z4" s="720"/>
      <c r="AA4" s="720"/>
      <c r="AB4" s="720"/>
      <c r="AC4" s="720"/>
      <c r="AD4" s="720"/>
      <c r="AE4" s="720"/>
      <c r="AF4" s="720"/>
      <c r="AG4" s="720"/>
      <c r="AH4" s="720"/>
      <c r="AI4" s="720"/>
      <c r="AJ4" s="720"/>
    </row>
    <row r="5" spans="1:37">
      <c r="A5" s="719"/>
      <c r="B5" s="720"/>
      <c r="C5" s="720"/>
      <c r="D5" s="720"/>
      <c r="E5" s="720"/>
      <c r="F5" s="720"/>
      <c r="G5" s="720"/>
      <c r="H5" s="720"/>
      <c r="I5" s="720"/>
      <c r="J5" s="720"/>
      <c r="K5" s="720"/>
      <c r="L5" s="720"/>
      <c r="M5" s="720"/>
      <c r="N5" s="720"/>
      <c r="O5" s="720"/>
      <c r="P5" s="720"/>
      <c r="Q5" s="720"/>
      <c r="R5" s="720"/>
      <c r="S5" s="720"/>
      <c r="T5" s="720"/>
      <c r="U5" s="720"/>
      <c r="V5" s="720"/>
      <c r="W5" s="720"/>
      <c r="X5" s="720"/>
      <c r="Y5" s="720"/>
      <c r="Z5" s="720"/>
      <c r="AA5" s="720"/>
      <c r="AB5" s="720"/>
      <c r="AC5" s="720"/>
      <c r="AD5" s="720"/>
      <c r="AE5" s="720"/>
      <c r="AF5" s="720"/>
      <c r="AG5" s="720"/>
      <c r="AH5" s="720"/>
      <c r="AI5" s="720"/>
      <c r="AJ5" s="720"/>
    </row>
    <row r="6" spans="1:37">
      <c r="A6" s="720"/>
      <c r="B6" s="720"/>
      <c r="C6" s="720"/>
      <c r="D6" s="720"/>
      <c r="E6" s="720"/>
      <c r="F6" s="720"/>
      <c r="G6" s="720"/>
      <c r="H6" s="720"/>
      <c r="I6" s="720"/>
      <c r="J6" s="720"/>
      <c r="K6" s="720"/>
      <c r="L6" s="720"/>
      <c r="M6" s="720"/>
      <c r="N6" s="720"/>
      <c r="O6" s="720"/>
      <c r="P6" s="720"/>
      <c r="Q6" s="720"/>
      <c r="R6" s="720"/>
      <c r="S6" s="720"/>
      <c r="T6" s="720"/>
      <c r="U6" s="720"/>
      <c r="V6" s="720"/>
      <c r="W6" s="720"/>
      <c r="X6" s="720"/>
      <c r="Y6" s="720"/>
      <c r="Z6" s="720"/>
      <c r="AA6" s="720"/>
      <c r="AB6" s="720"/>
      <c r="AC6" s="720"/>
      <c r="AD6" s="720"/>
      <c r="AE6" s="720"/>
      <c r="AF6" s="720"/>
      <c r="AG6" s="720"/>
      <c r="AH6" s="720"/>
      <c r="AI6" s="720"/>
      <c r="AJ6" s="720"/>
    </row>
    <row r="7" spans="1:37">
      <c r="A7" s="70"/>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2"/>
    </row>
    <row r="8" spans="1:37" ht="19.5" thickBot="1">
      <c r="A8" s="74" t="s">
        <v>335</v>
      </c>
      <c r="B8" s="70"/>
      <c r="C8" s="70"/>
      <c r="D8" s="70"/>
      <c r="E8" s="70"/>
      <c r="F8" s="70"/>
      <c r="G8" s="70"/>
      <c r="H8" s="70"/>
      <c r="I8" s="70"/>
      <c r="J8" s="70"/>
      <c r="K8" s="70"/>
      <c r="L8" s="70"/>
      <c r="M8" s="70"/>
      <c r="N8" s="70"/>
      <c r="O8" s="70"/>
      <c r="P8" s="70"/>
      <c r="Q8" s="70"/>
      <c r="R8" s="71"/>
      <c r="S8" s="71"/>
      <c r="T8" s="71"/>
      <c r="U8" s="71"/>
      <c r="V8" s="71"/>
      <c r="W8" s="71"/>
      <c r="X8" s="71"/>
      <c r="Y8" s="71"/>
      <c r="Z8" s="71"/>
      <c r="AA8" s="75"/>
      <c r="AB8" s="75"/>
      <c r="AC8" s="76"/>
      <c r="AD8" s="76"/>
      <c r="AE8" s="76"/>
      <c r="AF8" s="76"/>
      <c r="AG8" s="76"/>
      <c r="AH8" s="76"/>
      <c r="AI8" s="76"/>
      <c r="AJ8" s="77"/>
    </row>
    <row r="9" spans="1:37">
      <c r="A9" s="78"/>
      <c r="B9" s="721"/>
      <c r="C9" s="722"/>
      <c r="D9" s="722"/>
      <c r="E9" s="722"/>
      <c r="F9" s="722"/>
      <c r="G9" s="722"/>
      <c r="H9" s="722"/>
      <c r="I9" s="722"/>
      <c r="J9" s="722"/>
      <c r="K9" s="722"/>
      <c r="L9" s="722"/>
      <c r="M9" s="722"/>
      <c r="N9" s="722"/>
      <c r="O9" s="722"/>
      <c r="P9" s="722"/>
      <c r="Q9" s="722"/>
      <c r="R9" s="722"/>
      <c r="S9" s="722"/>
      <c r="T9" s="722"/>
      <c r="U9" s="722"/>
      <c r="V9" s="722"/>
      <c r="W9" s="722"/>
      <c r="X9" s="722"/>
      <c r="Y9" s="722"/>
      <c r="Z9" s="722"/>
      <c r="AA9" s="722"/>
      <c r="AB9" s="722"/>
      <c r="AC9" s="722"/>
      <c r="AD9" s="722"/>
      <c r="AE9" s="722"/>
      <c r="AF9" s="722"/>
      <c r="AG9" s="722"/>
      <c r="AH9" s="722"/>
      <c r="AI9" s="723"/>
      <c r="AJ9" s="78"/>
    </row>
    <row r="10" spans="1:37">
      <c r="A10" s="78"/>
      <c r="B10" s="724"/>
      <c r="C10" s="725"/>
      <c r="D10" s="725"/>
      <c r="E10" s="725"/>
      <c r="F10" s="725"/>
      <c r="G10" s="725"/>
      <c r="H10" s="725"/>
      <c r="I10" s="725"/>
      <c r="J10" s="725"/>
      <c r="K10" s="725"/>
      <c r="L10" s="725"/>
      <c r="M10" s="725"/>
      <c r="N10" s="725"/>
      <c r="O10" s="725"/>
      <c r="P10" s="725"/>
      <c r="Q10" s="725"/>
      <c r="R10" s="725"/>
      <c r="S10" s="725"/>
      <c r="T10" s="725"/>
      <c r="U10" s="725"/>
      <c r="V10" s="725"/>
      <c r="W10" s="725"/>
      <c r="X10" s="725"/>
      <c r="Y10" s="725"/>
      <c r="Z10" s="725"/>
      <c r="AA10" s="725"/>
      <c r="AB10" s="725"/>
      <c r="AC10" s="725"/>
      <c r="AD10" s="725"/>
      <c r="AE10" s="725"/>
      <c r="AF10" s="725"/>
      <c r="AG10" s="725"/>
      <c r="AH10" s="725"/>
      <c r="AI10" s="726"/>
      <c r="AJ10" s="78"/>
    </row>
    <row r="11" spans="1:37">
      <c r="A11" s="78"/>
      <c r="B11" s="724"/>
      <c r="C11" s="725"/>
      <c r="D11" s="725"/>
      <c r="E11" s="725"/>
      <c r="F11" s="725"/>
      <c r="G11" s="725"/>
      <c r="H11" s="725"/>
      <c r="I11" s="725"/>
      <c r="J11" s="725"/>
      <c r="K11" s="725"/>
      <c r="L11" s="725"/>
      <c r="M11" s="725"/>
      <c r="N11" s="725"/>
      <c r="O11" s="725"/>
      <c r="P11" s="725"/>
      <c r="Q11" s="725"/>
      <c r="R11" s="725"/>
      <c r="S11" s="725"/>
      <c r="T11" s="725"/>
      <c r="U11" s="725"/>
      <c r="V11" s="725"/>
      <c r="W11" s="725"/>
      <c r="X11" s="725"/>
      <c r="Y11" s="725"/>
      <c r="Z11" s="725"/>
      <c r="AA11" s="725"/>
      <c r="AB11" s="725"/>
      <c r="AC11" s="725"/>
      <c r="AD11" s="725"/>
      <c r="AE11" s="725"/>
      <c r="AF11" s="725"/>
      <c r="AG11" s="725"/>
      <c r="AH11" s="725"/>
      <c r="AI11" s="726"/>
      <c r="AJ11" s="78"/>
    </row>
    <row r="12" spans="1:37">
      <c r="A12" s="78"/>
      <c r="B12" s="724"/>
      <c r="C12" s="725"/>
      <c r="D12" s="725"/>
      <c r="E12" s="725"/>
      <c r="F12" s="725"/>
      <c r="G12" s="725"/>
      <c r="H12" s="725"/>
      <c r="I12" s="725"/>
      <c r="J12" s="725"/>
      <c r="K12" s="725"/>
      <c r="L12" s="725"/>
      <c r="M12" s="725"/>
      <c r="N12" s="725"/>
      <c r="O12" s="725"/>
      <c r="P12" s="725"/>
      <c r="Q12" s="725"/>
      <c r="R12" s="725"/>
      <c r="S12" s="725"/>
      <c r="T12" s="725"/>
      <c r="U12" s="725"/>
      <c r="V12" s="725"/>
      <c r="W12" s="725"/>
      <c r="X12" s="725"/>
      <c r="Y12" s="725"/>
      <c r="Z12" s="725"/>
      <c r="AA12" s="725"/>
      <c r="AB12" s="725"/>
      <c r="AC12" s="725"/>
      <c r="AD12" s="725"/>
      <c r="AE12" s="725"/>
      <c r="AF12" s="725"/>
      <c r="AG12" s="725"/>
      <c r="AH12" s="725"/>
      <c r="AI12" s="726"/>
      <c r="AJ12" s="78"/>
      <c r="AK12" s="79"/>
    </row>
    <row r="13" spans="1:37">
      <c r="A13" s="78"/>
      <c r="B13" s="724"/>
      <c r="C13" s="725"/>
      <c r="D13" s="725"/>
      <c r="E13" s="725"/>
      <c r="F13" s="725"/>
      <c r="G13" s="725"/>
      <c r="H13" s="725"/>
      <c r="I13" s="725"/>
      <c r="J13" s="725"/>
      <c r="K13" s="725"/>
      <c r="L13" s="725"/>
      <c r="M13" s="725"/>
      <c r="N13" s="725"/>
      <c r="O13" s="725"/>
      <c r="P13" s="725"/>
      <c r="Q13" s="725"/>
      <c r="R13" s="725"/>
      <c r="S13" s="725"/>
      <c r="T13" s="725"/>
      <c r="U13" s="725"/>
      <c r="V13" s="725"/>
      <c r="W13" s="725"/>
      <c r="X13" s="725"/>
      <c r="Y13" s="725"/>
      <c r="Z13" s="725"/>
      <c r="AA13" s="725"/>
      <c r="AB13" s="725"/>
      <c r="AC13" s="725"/>
      <c r="AD13" s="725"/>
      <c r="AE13" s="725"/>
      <c r="AF13" s="725"/>
      <c r="AG13" s="725"/>
      <c r="AH13" s="725"/>
      <c r="AI13" s="726"/>
      <c r="AJ13" s="78"/>
    </row>
    <row r="14" spans="1:37">
      <c r="A14" s="78"/>
      <c r="B14" s="724"/>
      <c r="C14" s="725"/>
      <c r="D14" s="725"/>
      <c r="E14" s="725"/>
      <c r="F14" s="725"/>
      <c r="G14" s="725"/>
      <c r="H14" s="725"/>
      <c r="I14" s="725"/>
      <c r="J14" s="725"/>
      <c r="K14" s="725"/>
      <c r="L14" s="725"/>
      <c r="M14" s="725"/>
      <c r="N14" s="725"/>
      <c r="O14" s="725"/>
      <c r="P14" s="725"/>
      <c r="Q14" s="725"/>
      <c r="R14" s="725"/>
      <c r="S14" s="725"/>
      <c r="T14" s="725"/>
      <c r="U14" s="725"/>
      <c r="V14" s="725"/>
      <c r="W14" s="725"/>
      <c r="X14" s="725"/>
      <c r="Y14" s="725"/>
      <c r="Z14" s="725"/>
      <c r="AA14" s="725"/>
      <c r="AB14" s="725"/>
      <c r="AC14" s="725"/>
      <c r="AD14" s="725"/>
      <c r="AE14" s="725"/>
      <c r="AF14" s="725"/>
      <c r="AG14" s="725"/>
      <c r="AH14" s="725"/>
      <c r="AI14" s="726"/>
      <c r="AJ14" s="78"/>
    </row>
    <row r="15" spans="1:37" ht="19.5" thickBot="1">
      <c r="A15" s="78"/>
      <c r="B15" s="727"/>
      <c r="C15" s="728"/>
      <c r="D15" s="728"/>
      <c r="E15" s="728"/>
      <c r="F15" s="728"/>
      <c r="G15" s="728"/>
      <c r="H15" s="728"/>
      <c r="I15" s="728"/>
      <c r="J15" s="728"/>
      <c r="K15" s="728"/>
      <c r="L15" s="728"/>
      <c r="M15" s="728"/>
      <c r="N15" s="728"/>
      <c r="O15" s="728"/>
      <c r="P15" s="728"/>
      <c r="Q15" s="728"/>
      <c r="R15" s="728"/>
      <c r="S15" s="728"/>
      <c r="T15" s="728"/>
      <c r="U15" s="728"/>
      <c r="V15" s="728"/>
      <c r="W15" s="728"/>
      <c r="X15" s="728"/>
      <c r="Y15" s="728"/>
      <c r="Z15" s="728"/>
      <c r="AA15" s="728"/>
      <c r="AB15" s="728"/>
      <c r="AC15" s="728"/>
      <c r="AD15" s="728"/>
      <c r="AE15" s="728"/>
      <c r="AF15" s="728"/>
      <c r="AG15" s="728"/>
      <c r="AH15" s="728"/>
      <c r="AI15" s="729"/>
      <c r="AJ15" s="78"/>
    </row>
    <row r="17" spans="1:35" ht="19.5" thickBot="1">
      <c r="A17" s="80" t="s">
        <v>336</v>
      </c>
    </row>
    <row r="18" spans="1:35" ht="19.5" customHeight="1" thickBot="1">
      <c r="C18" s="730" t="s">
        <v>337</v>
      </c>
      <c r="D18" s="731"/>
      <c r="E18" s="731"/>
      <c r="F18" s="731"/>
      <c r="G18" s="731"/>
      <c r="H18" s="731"/>
      <c r="I18" s="731"/>
      <c r="J18" s="731"/>
      <c r="K18" s="731"/>
      <c r="L18" s="731"/>
      <c r="M18" s="731"/>
      <c r="N18" s="731"/>
      <c r="O18" s="731"/>
      <c r="P18" s="731"/>
      <c r="Q18" s="731"/>
      <c r="R18" s="731"/>
      <c r="S18" s="731"/>
      <c r="T18" s="731"/>
      <c r="U18" s="731"/>
      <c r="V18" s="731"/>
      <c r="W18" s="731"/>
      <c r="X18" s="731"/>
      <c r="Y18" s="731"/>
      <c r="Z18" s="731"/>
      <c r="AA18" s="731"/>
      <c r="AB18" s="731"/>
      <c r="AC18" s="731"/>
      <c r="AD18" s="731"/>
      <c r="AE18" s="731"/>
      <c r="AF18" s="731"/>
      <c r="AG18" s="731"/>
      <c r="AH18" s="731"/>
      <c r="AI18" s="732"/>
    </row>
    <row r="19" spans="1:35" ht="19.5">
      <c r="C19" s="81"/>
      <c r="D19" s="733" t="s">
        <v>338</v>
      </c>
      <c r="E19" s="733"/>
      <c r="F19" s="733"/>
      <c r="G19" s="733"/>
      <c r="H19" s="733"/>
      <c r="I19" s="733"/>
      <c r="J19" s="733"/>
      <c r="K19" s="733"/>
      <c r="L19" s="733"/>
      <c r="M19" s="733"/>
      <c r="N19" s="733"/>
      <c r="O19" s="733"/>
      <c r="P19" s="733"/>
      <c r="Q19" s="733"/>
      <c r="R19" s="733"/>
      <c r="S19" s="733"/>
      <c r="T19" s="733"/>
      <c r="U19" s="733"/>
      <c r="V19" s="733"/>
      <c r="W19" s="733"/>
      <c r="X19" s="733"/>
      <c r="Y19" s="733"/>
      <c r="Z19" s="733"/>
      <c r="AA19" s="733"/>
      <c r="AB19" s="733"/>
      <c r="AC19" s="733"/>
      <c r="AD19" s="733"/>
      <c r="AE19" s="733"/>
      <c r="AF19" s="733"/>
      <c r="AG19" s="733"/>
      <c r="AH19" s="733"/>
      <c r="AI19" s="734"/>
    </row>
    <row r="20" spans="1:35" ht="19.5">
      <c r="C20" s="82"/>
      <c r="D20" s="699" t="s">
        <v>339</v>
      </c>
      <c r="E20" s="700"/>
      <c r="F20" s="700"/>
      <c r="G20" s="700"/>
      <c r="H20" s="700"/>
      <c r="I20" s="700"/>
      <c r="J20" s="700"/>
      <c r="K20" s="700"/>
      <c r="L20" s="700"/>
      <c r="M20" s="700"/>
      <c r="N20" s="700"/>
      <c r="O20" s="700"/>
      <c r="P20" s="700"/>
      <c r="Q20" s="700"/>
      <c r="R20" s="700"/>
      <c r="S20" s="700"/>
      <c r="T20" s="700"/>
      <c r="U20" s="700"/>
      <c r="V20" s="700"/>
      <c r="W20" s="700"/>
      <c r="X20" s="700"/>
      <c r="Y20" s="700"/>
      <c r="Z20" s="700"/>
      <c r="AA20" s="700"/>
      <c r="AB20" s="700"/>
      <c r="AC20" s="700"/>
      <c r="AD20" s="700"/>
      <c r="AE20" s="700"/>
      <c r="AF20" s="700"/>
      <c r="AG20" s="700"/>
      <c r="AH20" s="700"/>
      <c r="AI20" s="701"/>
    </row>
    <row r="21" spans="1:35" ht="19.5">
      <c r="C21" s="82"/>
      <c r="D21" s="735" t="s">
        <v>340</v>
      </c>
      <c r="E21" s="736"/>
      <c r="F21" s="736"/>
      <c r="G21" s="736"/>
      <c r="H21" s="736"/>
      <c r="I21" s="736"/>
      <c r="J21" s="736"/>
      <c r="K21" s="736"/>
      <c r="L21" s="736"/>
      <c r="M21" s="736"/>
      <c r="N21" s="736"/>
      <c r="O21" s="736"/>
      <c r="P21" s="736"/>
      <c r="Q21" s="736"/>
      <c r="R21" s="736"/>
      <c r="S21" s="736"/>
      <c r="T21" s="736"/>
      <c r="U21" s="736"/>
      <c r="V21" s="736"/>
      <c r="W21" s="736"/>
      <c r="X21" s="736"/>
      <c r="Y21" s="736"/>
      <c r="Z21" s="736"/>
      <c r="AA21" s="736"/>
      <c r="AB21" s="736"/>
      <c r="AC21" s="736"/>
      <c r="AD21" s="736"/>
      <c r="AE21" s="736"/>
      <c r="AF21" s="736"/>
      <c r="AG21" s="736"/>
      <c r="AH21" s="736"/>
      <c r="AI21" s="737"/>
    </row>
    <row r="22" spans="1:35" ht="19.5">
      <c r="C22" s="82"/>
      <c r="D22" s="699" t="s">
        <v>341</v>
      </c>
      <c r="E22" s="700"/>
      <c r="F22" s="700"/>
      <c r="G22" s="700"/>
      <c r="H22" s="700"/>
      <c r="I22" s="700"/>
      <c r="J22" s="700"/>
      <c r="K22" s="700"/>
      <c r="L22" s="700"/>
      <c r="M22" s="700"/>
      <c r="N22" s="700"/>
      <c r="O22" s="700"/>
      <c r="P22" s="700"/>
      <c r="Q22" s="700"/>
      <c r="R22" s="700"/>
      <c r="S22" s="700"/>
      <c r="T22" s="700"/>
      <c r="U22" s="700"/>
      <c r="V22" s="700"/>
      <c r="W22" s="700"/>
      <c r="X22" s="700"/>
      <c r="Y22" s="700"/>
      <c r="Z22" s="700"/>
      <c r="AA22" s="700"/>
      <c r="AB22" s="700"/>
      <c r="AC22" s="700"/>
      <c r="AD22" s="700"/>
      <c r="AE22" s="700"/>
      <c r="AF22" s="700"/>
      <c r="AG22" s="700"/>
      <c r="AH22" s="700"/>
      <c r="AI22" s="701"/>
    </row>
    <row r="23" spans="1:35" ht="18.75" customHeight="1" thickBot="1">
      <c r="C23" s="83"/>
      <c r="D23" s="702" t="s">
        <v>342</v>
      </c>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4"/>
    </row>
    <row r="24" spans="1:35" ht="62.25" customHeight="1" thickBot="1">
      <c r="C24" s="83"/>
      <c r="D24" s="705" t="s">
        <v>343</v>
      </c>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7"/>
    </row>
    <row r="25" spans="1:35" ht="18.75" customHeight="1">
      <c r="C25" s="84"/>
      <c r="D25" s="708" t="s">
        <v>344</v>
      </c>
      <c r="E25" s="708"/>
      <c r="F25" s="708"/>
      <c r="G25" s="708"/>
      <c r="H25" s="708"/>
      <c r="I25" s="708"/>
      <c r="J25" s="708"/>
      <c r="K25" s="708"/>
      <c r="L25" s="708"/>
      <c r="M25" s="708"/>
      <c r="N25" s="708"/>
      <c r="O25" s="708"/>
      <c r="P25" s="708"/>
      <c r="Q25" s="708"/>
      <c r="R25" s="708"/>
      <c r="S25" s="708"/>
      <c r="T25" s="708"/>
      <c r="U25" s="708"/>
      <c r="V25" s="708"/>
      <c r="W25" s="708"/>
      <c r="X25" s="708"/>
      <c r="Y25" s="708"/>
      <c r="Z25" s="708"/>
      <c r="AA25" s="708"/>
      <c r="AB25" s="708"/>
      <c r="AC25" s="708"/>
      <c r="AD25" s="708"/>
      <c r="AE25" s="708"/>
      <c r="AF25" s="708"/>
      <c r="AG25" s="708"/>
      <c r="AH25" s="708"/>
      <c r="AI25" s="708"/>
    </row>
    <row r="26" spans="1:35" ht="18.75" customHeight="1">
      <c r="C26" s="84"/>
      <c r="D26" s="709" t="s">
        <v>345</v>
      </c>
      <c r="E26" s="709"/>
      <c r="F26" s="709"/>
      <c r="G26" s="709"/>
      <c r="H26" s="709"/>
      <c r="I26" s="709"/>
      <c r="J26" s="709"/>
      <c r="K26" s="709"/>
      <c r="L26" s="709"/>
      <c r="M26" s="709"/>
      <c r="N26" s="709"/>
      <c r="O26" s="709"/>
      <c r="P26" s="709"/>
      <c r="Q26" s="709"/>
      <c r="R26" s="709"/>
      <c r="S26" s="709"/>
      <c r="T26" s="709"/>
      <c r="U26" s="709"/>
      <c r="V26" s="709"/>
      <c r="W26" s="709"/>
      <c r="X26" s="709"/>
      <c r="Y26" s="709"/>
      <c r="Z26" s="709"/>
      <c r="AA26" s="709"/>
      <c r="AB26" s="709"/>
      <c r="AC26" s="709"/>
      <c r="AD26" s="709"/>
      <c r="AE26" s="709"/>
      <c r="AF26" s="709"/>
      <c r="AG26" s="709"/>
      <c r="AH26" s="709"/>
      <c r="AI26" s="709"/>
    </row>
    <row r="27" spans="1:35" ht="6.75" customHeight="1">
      <c r="C27" s="85"/>
      <c r="D27" s="709"/>
      <c r="E27" s="709"/>
      <c r="F27" s="709"/>
      <c r="G27" s="709"/>
      <c r="H27" s="709"/>
      <c r="I27" s="709"/>
      <c r="J27" s="709"/>
      <c r="K27" s="709"/>
      <c r="L27" s="709"/>
      <c r="M27" s="709"/>
      <c r="N27" s="709"/>
      <c r="O27" s="709"/>
      <c r="P27" s="709"/>
      <c r="Q27" s="709"/>
      <c r="R27" s="709"/>
      <c r="S27" s="709"/>
      <c r="T27" s="709"/>
      <c r="U27" s="709"/>
      <c r="V27" s="709"/>
      <c r="W27" s="709"/>
      <c r="X27" s="709"/>
      <c r="Y27" s="709"/>
      <c r="Z27" s="709"/>
      <c r="AA27" s="709"/>
      <c r="AB27" s="709"/>
      <c r="AC27" s="709"/>
      <c r="AD27" s="709"/>
      <c r="AE27" s="709"/>
      <c r="AF27" s="709"/>
      <c r="AG27" s="709"/>
      <c r="AH27" s="709"/>
      <c r="AI27" s="709"/>
    </row>
    <row r="28" spans="1:35" ht="18.75" customHeight="1" thickBot="1">
      <c r="A28" s="80" t="s">
        <v>346</v>
      </c>
      <c r="C28" s="85"/>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row>
    <row r="29" spans="1:35" ht="18.75" customHeight="1">
      <c r="B29" s="710"/>
      <c r="C29" s="711"/>
      <c r="D29" s="711"/>
      <c r="E29" s="711"/>
      <c r="F29" s="711"/>
      <c r="G29" s="711"/>
      <c r="H29" s="711"/>
      <c r="I29" s="711"/>
      <c r="J29" s="711"/>
      <c r="K29" s="711"/>
      <c r="L29" s="711"/>
      <c r="M29" s="711"/>
      <c r="N29" s="711"/>
      <c r="O29" s="711"/>
      <c r="P29" s="711"/>
      <c r="Q29" s="711"/>
      <c r="R29" s="711"/>
      <c r="S29" s="711"/>
      <c r="T29" s="711"/>
      <c r="U29" s="711"/>
      <c r="V29" s="711"/>
      <c r="W29" s="711"/>
      <c r="X29" s="711"/>
      <c r="Y29" s="711"/>
      <c r="Z29" s="711"/>
      <c r="AA29" s="711"/>
      <c r="AB29" s="711"/>
      <c r="AC29" s="711"/>
      <c r="AD29" s="711"/>
      <c r="AE29" s="711"/>
      <c r="AF29" s="711"/>
      <c r="AG29" s="711"/>
      <c r="AH29" s="711"/>
      <c r="AI29" s="712"/>
    </row>
    <row r="30" spans="1:35" ht="18.75" customHeight="1">
      <c r="B30" s="713"/>
      <c r="C30" s="714"/>
      <c r="D30" s="714"/>
      <c r="E30" s="714"/>
      <c r="F30" s="714"/>
      <c r="G30" s="714"/>
      <c r="H30" s="714"/>
      <c r="I30" s="714"/>
      <c r="J30" s="714"/>
      <c r="K30" s="714"/>
      <c r="L30" s="714"/>
      <c r="M30" s="714"/>
      <c r="N30" s="714"/>
      <c r="O30" s="714"/>
      <c r="P30" s="714"/>
      <c r="Q30" s="714"/>
      <c r="R30" s="714"/>
      <c r="S30" s="714"/>
      <c r="T30" s="714"/>
      <c r="U30" s="714"/>
      <c r="V30" s="714"/>
      <c r="W30" s="714"/>
      <c r="X30" s="714"/>
      <c r="Y30" s="714"/>
      <c r="Z30" s="714"/>
      <c r="AA30" s="714"/>
      <c r="AB30" s="714"/>
      <c r="AC30" s="714"/>
      <c r="AD30" s="714"/>
      <c r="AE30" s="714"/>
      <c r="AF30" s="714"/>
      <c r="AG30" s="714"/>
      <c r="AH30" s="714"/>
      <c r="AI30" s="715"/>
    </row>
    <row r="31" spans="1:35" ht="18.75" customHeight="1">
      <c r="B31" s="713"/>
      <c r="C31" s="714"/>
      <c r="D31" s="714"/>
      <c r="E31" s="714"/>
      <c r="F31" s="714"/>
      <c r="G31" s="714"/>
      <c r="H31" s="714"/>
      <c r="I31" s="714"/>
      <c r="J31" s="714"/>
      <c r="K31" s="714"/>
      <c r="L31" s="714"/>
      <c r="M31" s="714"/>
      <c r="N31" s="714"/>
      <c r="O31" s="714"/>
      <c r="P31" s="714"/>
      <c r="Q31" s="714"/>
      <c r="R31" s="714"/>
      <c r="S31" s="714"/>
      <c r="T31" s="714"/>
      <c r="U31" s="714"/>
      <c r="V31" s="714"/>
      <c r="W31" s="714"/>
      <c r="X31" s="714"/>
      <c r="Y31" s="714"/>
      <c r="Z31" s="714"/>
      <c r="AA31" s="714"/>
      <c r="AB31" s="714"/>
      <c r="AC31" s="714"/>
      <c r="AD31" s="714"/>
      <c r="AE31" s="714"/>
      <c r="AF31" s="714"/>
      <c r="AG31" s="714"/>
      <c r="AH31" s="714"/>
      <c r="AI31" s="715"/>
    </row>
    <row r="32" spans="1:35" ht="18.75" customHeight="1" thickBot="1">
      <c r="B32" s="716"/>
      <c r="C32" s="717"/>
      <c r="D32" s="717"/>
      <c r="E32" s="717"/>
      <c r="F32" s="717"/>
      <c r="G32" s="717"/>
      <c r="H32" s="717"/>
      <c r="I32" s="717"/>
      <c r="J32" s="717"/>
      <c r="K32" s="717"/>
      <c r="L32" s="717"/>
      <c r="M32" s="717"/>
      <c r="N32" s="717"/>
      <c r="O32" s="717"/>
      <c r="P32" s="717"/>
      <c r="Q32" s="717"/>
      <c r="R32" s="717"/>
      <c r="S32" s="717"/>
      <c r="T32" s="717"/>
      <c r="U32" s="717"/>
      <c r="V32" s="717"/>
      <c r="W32" s="717"/>
      <c r="X32" s="717"/>
      <c r="Y32" s="717"/>
      <c r="Z32" s="717"/>
      <c r="AA32" s="717"/>
      <c r="AB32" s="717"/>
      <c r="AC32" s="717"/>
      <c r="AD32" s="717"/>
      <c r="AE32" s="717"/>
      <c r="AF32" s="717"/>
      <c r="AG32" s="717"/>
      <c r="AH32" s="717"/>
      <c r="AI32" s="718"/>
    </row>
    <row r="33" spans="1:37" ht="18.75" customHeight="1">
      <c r="A33" s="87"/>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row>
    <row r="34" spans="1:37" ht="18.75" customHeight="1">
      <c r="A34" s="87"/>
      <c r="B34" s="87"/>
      <c r="C34" s="88" t="s">
        <v>347</v>
      </c>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row>
    <row r="35" spans="1:37" ht="18.75" customHeight="1">
      <c r="B35" s="89"/>
      <c r="C35" s="89"/>
      <c r="D35" s="89"/>
      <c r="E35" s="89"/>
      <c r="F35" s="89"/>
      <c r="G35" s="89"/>
      <c r="H35" s="89"/>
      <c r="I35" s="89"/>
      <c r="J35" s="89"/>
      <c r="K35" s="89"/>
      <c r="L35" s="89"/>
      <c r="M35" s="89"/>
      <c r="N35" s="227"/>
      <c r="O35" s="89"/>
      <c r="P35" s="89"/>
      <c r="Q35" s="89"/>
      <c r="R35" s="89"/>
      <c r="S35" s="89"/>
      <c r="T35" s="89"/>
      <c r="U35" s="89"/>
      <c r="V35" s="89"/>
      <c r="W35" s="89"/>
      <c r="X35" s="89"/>
      <c r="Y35" s="89"/>
      <c r="Z35" s="89"/>
      <c r="AA35" s="89"/>
      <c r="AB35" s="89"/>
      <c r="AC35" s="89"/>
      <c r="AD35" s="89"/>
      <c r="AE35" s="89"/>
      <c r="AF35" s="89"/>
      <c r="AG35" s="89"/>
      <c r="AH35" s="89"/>
      <c r="AI35" s="89"/>
    </row>
    <row r="36" spans="1:37" ht="31.5" customHeight="1">
      <c r="A36" s="696" t="s">
        <v>348</v>
      </c>
      <c r="B36" s="696"/>
      <c r="C36" s="696"/>
      <c r="D36" s="696"/>
      <c r="E36" s="696"/>
      <c r="F36" s="696"/>
      <c r="G36" s="696"/>
      <c r="H36" s="696"/>
      <c r="I36" s="696"/>
      <c r="J36" s="696"/>
      <c r="K36" s="696"/>
      <c r="L36" s="696"/>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row>
    <row r="37" spans="1:37" ht="18.75" hidden="1" customHeight="1">
      <c r="A37" s="696"/>
      <c r="B37" s="696"/>
      <c r="C37" s="696"/>
      <c r="D37" s="696"/>
      <c r="E37" s="696"/>
      <c r="F37" s="696"/>
      <c r="G37" s="696"/>
      <c r="H37" s="696"/>
      <c r="I37" s="696"/>
      <c r="J37" s="696"/>
      <c r="K37" s="696"/>
      <c r="L37" s="696"/>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row>
    <row r="38" spans="1:37" ht="18.75" customHeight="1">
      <c r="A38" s="90" t="s">
        <v>349</v>
      </c>
      <c r="B38" s="90"/>
      <c r="C38" s="697">
        <f>様式１及び個票!AB6</f>
        <v>0</v>
      </c>
      <c r="D38" s="698"/>
      <c r="E38" s="90" t="s">
        <v>350</v>
      </c>
      <c r="F38" s="697">
        <f>様式１及び個票!AE6</f>
        <v>0</v>
      </c>
      <c r="G38" s="698"/>
      <c r="H38" s="90" t="s">
        <v>351</v>
      </c>
      <c r="I38" s="697">
        <f>様式１及び個票!AH6</f>
        <v>0</v>
      </c>
      <c r="J38" s="698"/>
      <c r="K38" s="90" t="s">
        <v>352</v>
      </c>
      <c r="L38" s="91"/>
      <c r="M38" s="692" t="s">
        <v>353</v>
      </c>
      <c r="N38" s="692"/>
      <c r="O38" s="692"/>
      <c r="P38" s="693" t="str">
        <f>様式１及び個票!R25</f>
        <v>個表の事業所名欄に入力してください。</v>
      </c>
      <c r="Q38" s="693"/>
      <c r="R38" s="693"/>
      <c r="S38" s="693"/>
      <c r="T38" s="693"/>
      <c r="U38" s="693"/>
      <c r="V38" s="693"/>
      <c r="W38" s="693"/>
      <c r="X38" s="693"/>
      <c r="Y38" s="693"/>
      <c r="Z38" s="693"/>
      <c r="AA38" s="693"/>
      <c r="AB38" s="693"/>
      <c r="AC38" s="693"/>
      <c r="AD38" s="693"/>
      <c r="AE38" s="693"/>
      <c r="AF38" s="693"/>
      <c r="AG38" s="693"/>
      <c r="AH38" s="693"/>
      <c r="AI38" s="693"/>
    </row>
    <row r="39" spans="1:37" ht="18.75" customHeight="1">
      <c r="A39" s="92"/>
      <c r="B39" s="93"/>
      <c r="C39" s="93"/>
      <c r="D39" s="93"/>
      <c r="E39" s="93"/>
      <c r="F39" s="93"/>
      <c r="G39" s="93"/>
      <c r="H39" s="93"/>
      <c r="I39" s="93"/>
      <c r="J39" s="93"/>
      <c r="K39" s="93"/>
      <c r="L39" s="93"/>
      <c r="M39" s="691" t="s">
        <v>354</v>
      </c>
      <c r="N39" s="691"/>
      <c r="O39" s="691"/>
      <c r="P39" s="692" t="s">
        <v>355</v>
      </c>
      <c r="Q39" s="692"/>
      <c r="R39" s="693" t="str">
        <f>IF(様式１及び個票!F17&lt;&gt;0,様式１及び個票!F17,"")</f>
        <v/>
      </c>
      <c r="S39" s="693"/>
      <c r="T39" s="693"/>
      <c r="U39" s="693"/>
      <c r="V39" s="693"/>
      <c r="W39" s="694" t="s">
        <v>356</v>
      </c>
      <c r="X39" s="694"/>
      <c r="Y39" s="693" t="str">
        <f>IF(様式１及び個票!W17&lt;&gt;0,様式１及び個票!W17,"")</f>
        <v/>
      </c>
      <c r="Z39" s="693"/>
      <c r="AA39" s="693"/>
      <c r="AB39" s="693"/>
      <c r="AC39" s="693"/>
      <c r="AD39" s="693"/>
      <c r="AE39" s="693"/>
      <c r="AF39" s="693"/>
      <c r="AG39" s="693"/>
      <c r="AH39" s="695"/>
      <c r="AI39" s="695"/>
    </row>
    <row r="40" spans="1:37">
      <c r="A40" s="94"/>
      <c r="B40" s="95"/>
      <c r="C40" s="95"/>
      <c r="D40" s="95"/>
      <c r="E40" s="95"/>
      <c r="F40" s="95"/>
      <c r="G40" s="95"/>
      <c r="H40" s="95"/>
      <c r="I40" s="95"/>
      <c r="J40" s="95"/>
      <c r="K40" s="95"/>
      <c r="L40" s="95"/>
      <c r="M40" s="95"/>
      <c r="N40" s="95"/>
      <c r="O40" s="94"/>
      <c r="P40" s="96"/>
      <c r="Q40" s="97"/>
      <c r="R40" s="97"/>
      <c r="S40" s="97"/>
      <c r="T40" s="97"/>
      <c r="U40" s="97"/>
      <c r="V40" s="98"/>
      <c r="W40" s="98"/>
      <c r="X40" s="98"/>
      <c r="Y40" s="98"/>
      <c r="Z40" s="98"/>
      <c r="AA40" s="98"/>
      <c r="AB40" s="98"/>
      <c r="AC40" s="98"/>
      <c r="AD40" s="98"/>
      <c r="AE40" s="98"/>
      <c r="AF40" s="98"/>
      <c r="AG40" s="98"/>
      <c r="AH40" s="99"/>
      <c r="AI40" s="100"/>
    </row>
    <row r="41" spans="1:37">
      <c r="B41" s="101"/>
      <c r="C41" s="102"/>
      <c r="D41" s="103"/>
      <c r="E41" s="103"/>
      <c r="F41" s="103"/>
      <c r="G41" s="103"/>
      <c r="H41" s="103"/>
      <c r="I41" s="103"/>
      <c r="J41" s="103"/>
      <c r="K41" s="103"/>
      <c r="L41" s="103"/>
      <c r="M41" s="103"/>
      <c r="N41" s="103"/>
      <c r="O41" s="103"/>
      <c r="P41" s="103"/>
      <c r="Q41" s="103"/>
      <c r="R41" s="103"/>
      <c r="S41" s="103"/>
      <c r="T41" s="103"/>
      <c r="U41" s="103"/>
      <c r="V41" s="103"/>
      <c r="W41" s="103"/>
      <c r="X41" s="103"/>
      <c r="Y41" s="103"/>
      <c r="Z41" s="104"/>
      <c r="AA41" s="104"/>
      <c r="AB41" s="104"/>
      <c r="AC41" s="104"/>
      <c r="AD41" s="104"/>
      <c r="AE41" s="104"/>
      <c r="AF41" s="104"/>
      <c r="AG41" s="104"/>
      <c r="AH41" s="104"/>
      <c r="AI41" s="103"/>
      <c r="AJ41" s="105"/>
    </row>
    <row r="42" spans="1:37">
      <c r="B42" s="106"/>
      <c r="C42" s="689"/>
      <c r="D42" s="689"/>
      <c r="E42" s="689"/>
      <c r="F42" s="689"/>
      <c r="G42" s="689"/>
      <c r="H42" s="689"/>
      <c r="I42" s="689"/>
      <c r="J42" s="689"/>
      <c r="K42" s="689"/>
      <c r="L42" s="689"/>
      <c r="M42" s="689"/>
      <c r="N42" s="689"/>
      <c r="O42" s="689"/>
      <c r="P42" s="689"/>
      <c r="Q42" s="689"/>
      <c r="R42" s="689"/>
      <c r="S42" s="689"/>
      <c r="T42" s="689"/>
      <c r="U42" s="689"/>
      <c r="V42" s="689"/>
      <c r="W42" s="689"/>
      <c r="X42" s="689"/>
      <c r="Y42" s="689"/>
      <c r="Z42" s="689"/>
      <c r="AA42" s="689"/>
      <c r="AB42" s="689"/>
      <c r="AC42" s="689"/>
      <c r="AD42" s="689"/>
      <c r="AE42" s="689"/>
      <c r="AF42" s="689"/>
      <c r="AG42" s="689"/>
      <c r="AH42" s="689"/>
      <c r="AI42" s="689"/>
      <c r="AJ42" s="689"/>
    </row>
  </sheetData>
  <sheetProtection password="E189" sheet="1" objects="1" scenarios="1"/>
  <mergeCells count="26">
    <mergeCell ref="D24:AI24"/>
    <mergeCell ref="D25:AI25"/>
    <mergeCell ref="D26:AI27"/>
    <mergeCell ref="B29:AI32"/>
    <mergeCell ref="A4:AJ6"/>
    <mergeCell ref="B9:AI15"/>
    <mergeCell ref="C18:AI18"/>
    <mergeCell ref="D19:AI19"/>
    <mergeCell ref="D20:AI20"/>
    <mergeCell ref="D21:AI21"/>
    <mergeCell ref="C42:AJ42"/>
    <mergeCell ref="A1:H1"/>
    <mergeCell ref="M39:O39"/>
    <mergeCell ref="P39:Q39"/>
    <mergeCell ref="R39:V39"/>
    <mergeCell ref="W39:X39"/>
    <mergeCell ref="Y39:AG39"/>
    <mergeCell ref="AH39:AI39"/>
    <mergeCell ref="A36:AI37"/>
    <mergeCell ref="C38:D38"/>
    <mergeCell ref="F38:G38"/>
    <mergeCell ref="I38:J38"/>
    <mergeCell ref="M38:O38"/>
    <mergeCell ref="P38:AI38"/>
    <mergeCell ref="D22:AI22"/>
    <mergeCell ref="D23:AI23"/>
  </mergeCells>
  <phoneticPr fontId="2"/>
  <dataValidations count="2">
    <dataValidation imeMode="halfAlpha" allowBlank="1" showInputMessage="1" showErrorMessage="1" sqref="I38:J38 C38:D38 F38:G38" xr:uid="{F021AF9F-04A0-4360-BB79-E577647E1E4E}"/>
    <dataValidation imeMode="hiragana" allowBlank="1" showInputMessage="1" showErrorMessage="1" sqref="V40 R39" xr:uid="{9FAAD087-7881-40C1-9787-CBC4F007869E}"/>
  </dataValidations>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0</xdr:colOff>
                    <xdr:row>18</xdr:row>
                    <xdr:rowOff>0</xdr:rowOff>
                  </from>
                  <to>
                    <xdr:col>3</xdr:col>
                    <xdr:colOff>38100</xdr:colOff>
                    <xdr:row>18</xdr:row>
                    <xdr:rowOff>228600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0</xdr:colOff>
                    <xdr:row>19</xdr:row>
                    <xdr:rowOff>0</xdr:rowOff>
                  </from>
                  <to>
                    <xdr:col>3</xdr:col>
                    <xdr:colOff>38100</xdr:colOff>
                    <xdr:row>19</xdr:row>
                    <xdr:rowOff>228600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0</xdr:colOff>
                    <xdr:row>20</xdr:row>
                    <xdr:rowOff>0</xdr:rowOff>
                  </from>
                  <to>
                    <xdr:col>3</xdr:col>
                    <xdr:colOff>38100</xdr:colOff>
                    <xdr:row>20</xdr:row>
                    <xdr:rowOff>228600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0</xdr:colOff>
                    <xdr:row>21</xdr:row>
                    <xdr:rowOff>238125</xdr:rowOff>
                  </from>
                  <to>
                    <xdr:col>3</xdr:col>
                    <xdr:colOff>38100</xdr:colOff>
                    <xdr:row>22</xdr:row>
                    <xdr:rowOff>219075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xdr:col>
                    <xdr:colOff>0</xdr:colOff>
                    <xdr:row>20</xdr:row>
                    <xdr:rowOff>0</xdr:rowOff>
                  </from>
                  <to>
                    <xdr:col>3</xdr:col>
                    <xdr:colOff>38100</xdr:colOff>
                    <xdr:row>20</xdr:row>
                    <xdr:rowOff>228600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xdr:col>
                    <xdr:colOff>0</xdr:colOff>
                    <xdr:row>20</xdr:row>
                    <xdr:rowOff>0</xdr:rowOff>
                  </from>
                  <to>
                    <xdr:col>3</xdr:col>
                    <xdr:colOff>38100</xdr:colOff>
                    <xdr:row>20</xdr:row>
                    <xdr:rowOff>228600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xdr:col>
                    <xdr:colOff>0</xdr:colOff>
                    <xdr:row>21</xdr:row>
                    <xdr:rowOff>0</xdr:rowOff>
                  </from>
                  <to>
                    <xdr:col>3</xdr:col>
                    <xdr:colOff>38100</xdr:colOff>
                    <xdr:row>21</xdr:row>
                    <xdr:rowOff>228600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xdr:col>
                    <xdr:colOff>0</xdr:colOff>
                    <xdr:row>21</xdr:row>
                    <xdr:rowOff>0</xdr:rowOff>
                  </from>
                  <to>
                    <xdr:col>3</xdr:col>
                    <xdr:colOff>38100</xdr:colOff>
                    <xdr:row>21</xdr:row>
                    <xdr:rowOff>228600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xdr:col>
                    <xdr:colOff>0</xdr:colOff>
                    <xdr:row>22</xdr:row>
                    <xdr:rowOff>238125</xdr:rowOff>
                  </from>
                  <to>
                    <xdr:col>3</xdr:col>
                    <xdr:colOff>38100</xdr:colOff>
                    <xdr:row>23</xdr:row>
                    <xdr:rowOff>228600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A2918-4310-45F8-AA04-B596D1D5028A}">
  <dimension ref="A1:AP42"/>
  <sheetViews>
    <sheetView showGridLines="0" view="pageBreakPreview" zoomScaleNormal="100" zoomScaleSheetLayoutView="100" workbookViewId="0">
      <selection activeCell="AN3" sqref="AN3:AO3"/>
    </sheetView>
  </sheetViews>
  <sheetFormatPr defaultColWidth="2.25" defaultRowHeight="14.25"/>
  <cols>
    <col min="1" max="1" width="2.625" style="149" customWidth="1"/>
    <col min="2" max="20" width="2.25" style="149"/>
    <col min="21" max="21" width="2.625" style="149" bestFit="1" customWidth="1"/>
    <col min="22" max="43" width="2.25" style="149"/>
    <col min="44" max="44" width="2.5" style="149" bestFit="1" customWidth="1"/>
    <col min="45" max="51" width="2.25" style="149"/>
    <col min="52" max="52" width="2.625" style="149" bestFit="1" customWidth="1"/>
    <col min="53" max="16384" width="2.25" style="149"/>
  </cols>
  <sheetData>
    <row r="1" spans="1:42" ht="20.100000000000001" customHeight="1">
      <c r="C1" s="150"/>
      <c r="D1" s="150"/>
      <c r="U1" s="151"/>
      <c r="AJ1" s="150"/>
      <c r="AK1" s="150"/>
      <c r="AL1" s="150"/>
      <c r="AM1" s="150"/>
      <c r="AO1" s="152"/>
      <c r="AP1" s="150"/>
    </row>
    <row r="2" spans="1:42" ht="20.100000000000001" customHeight="1">
      <c r="C2" s="150"/>
      <c r="D2" s="150"/>
      <c r="U2" s="151"/>
      <c r="AJ2" s="150"/>
      <c r="AK2" s="150"/>
      <c r="AL2" s="150"/>
      <c r="AM2" s="150"/>
      <c r="AO2" s="152"/>
      <c r="AP2" s="150"/>
    </row>
    <row r="3" spans="1:42" ht="20.100000000000001" customHeight="1">
      <c r="C3" s="150"/>
      <c r="D3" s="150"/>
      <c r="U3" s="151"/>
      <c r="AF3" s="149" t="s">
        <v>349</v>
      </c>
      <c r="AH3" s="751"/>
      <c r="AI3" s="752"/>
      <c r="AJ3" s="150" t="s">
        <v>350</v>
      </c>
      <c r="AK3" s="751"/>
      <c r="AL3" s="752"/>
      <c r="AM3" s="150" t="s">
        <v>351</v>
      </c>
      <c r="AN3" s="751"/>
      <c r="AO3" s="752"/>
      <c r="AP3" s="150" t="s">
        <v>352</v>
      </c>
    </row>
    <row r="4" spans="1:42" ht="20.100000000000001" customHeight="1">
      <c r="C4" s="150"/>
      <c r="D4" s="150"/>
      <c r="U4" s="151"/>
      <c r="AJ4" s="150"/>
      <c r="AK4" s="150"/>
      <c r="AL4" s="150"/>
      <c r="AM4" s="150"/>
      <c r="AO4" s="152"/>
      <c r="AP4" s="150"/>
    </row>
    <row r="5" spans="1:42" ht="20.100000000000001" customHeight="1">
      <c r="C5" s="150"/>
      <c r="D5" s="150"/>
      <c r="U5" s="151"/>
      <c r="AJ5" s="150"/>
      <c r="AK5" s="150"/>
      <c r="AL5" s="150"/>
      <c r="AM5" s="150"/>
      <c r="AO5" s="152"/>
      <c r="AP5" s="150"/>
    </row>
    <row r="6" spans="1:42" ht="20.100000000000001" customHeight="1">
      <c r="A6" s="741" t="s">
        <v>534</v>
      </c>
      <c r="B6" s="741"/>
      <c r="C6" s="741"/>
      <c r="D6" s="741"/>
      <c r="E6" s="741"/>
      <c r="F6" s="741"/>
      <c r="G6" s="741"/>
      <c r="H6" s="741"/>
      <c r="I6" s="741"/>
      <c r="J6" s="741"/>
      <c r="K6" s="741"/>
      <c r="L6" s="741"/>
      <c r="M6" s="741"/>
      <c r="N6" s="741"/>
      <c r="O6" s="741"/>
      <c r="P6" s="741"/>
      <c r="Q6" s="741"/>
      <c r="R6" s="741"/>
      <c r="S6" s="741"/>
      <c r="T6" s="741"/>
      <c r="U6" s="741"/>
      <c r="V6" s="741"/>
      <c r="W6" s="741"/>
      <c r="X6" s="741"/>
      <c r="Y6" s="741"/>
      <c r="Z6" s="741"/>
      <c r="AA6" s="741"/>
      <c r="AB6" s="741"/>
      <c r="AC6" s="741"/>
      <c r="AD6" s="741"/>
      <c r="AE6" s="741"/>
      <c r="AF6" s="741"/>
      <c r="AG6" s="741"/>
      <c r="AH6" s="741"/>
      <c r="AI6" s="741"/>
      <c r="AJ6" s="741"/>
      <c r="AK6" s="741"/>
      <c r="AL6" s="741"/>
      <c r="AM6" s="741"/>
      <c r="AN6" s="741"/>
      <c r="AO6" s="741"/>
      <c r="AP6" s="741"/>
    </row>
    <row r="7" spans="1:42" ht="30" customHeight="1">
      <c r="A7" s="741"/>
      <c r="B7" s="741"/>
      <c r="C7" s="741"/>
      <c r="D7" s="741"/>
      <c r="E7" s="741"/>
      <c r="F7" s="741"/>
      <c r="G7" s="741"/>
      <c r="H7" s="741"/>
      <c r="I7" s="741"/>
      <c r="J7" s="741"/>
      <c r="K7" s="741"/>
      <c r="L7" s="741"/>
      <c r="M7" s="741"/>
      <c r="N7" s="741"/>
      <c r="O7" s="741"/>
      <c r="P7" s="741"/>
      <c r="Q7" s="741"/>
      <c r="R7" s="741"/>
      <c r="S7" s="741"/>
      <c r="T7" s="741"/>
      <c r="U7" s="741"/>
      <c r="V7" s="741"/>
      <c r="W7" s="741"/>
      <c r="X7" s="741"/>
      <c r="Y7" s="741"/>
      <c r="Z7" s="741"/>
      <c r="AA7" s="741"/>
      <c r="AB7" s="741"/>
      <c r="AC7" s="741"/>
      <c r="AD7" s="741"/>
      <c r="AE7" s="741"/>
      <c r="AF7" s="741"/>
      <c r="AG7" s="741"/>
      <c r="AH7" s="741"/>
      <c r="AI7" s="741"/>
      <c r="AJ7" s="741"/>
      <c r="AK7" s="741"/>
      <c r="AL7" s="741"/>
      <c r="AM7" s="741"/>
      <c r="AN7" s="741"/>
      <c r="AO7" s="741"/>
      <c r="AP7" s="741"/>
    </row>
    <row r="8" spans="1:42" ht="20.100000000000001" customHeight="1">
      <c r="A8" s="153"/>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row>
    <row r="9" spans="1:42" ht="20.100000000000001" customHeight="1">
      <c r="A9" s="153"/>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row>
    <row r="10" spans="1:42" ht="20.100000000000001" customHeight="1">
      <c r="A10" s="154"/>
      <c r="B10" s="149" t="s">
        <v>509</v>
      </c>
      <c r="C10" s="154"/>
      <c r="D10" s="154"/>
      <c r="E10" s="154"/>
      <c r="F10" s="154"/>
      <c r="G10" s="154"/>
    </row>
    <row r="11" spans="1:42" ht="20.100000000000001" customHeight="1">
      <c r="A11" s="153"/>
      <c r="B11" s="153"/>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row>
    <row r="12" spans="1:42" ht="20.100000000000001" customHeight="1">
      <c r="A12" s="155"/>
      <c r="B12" s="155"/>
      <c r="C12" s="155"/>
      <c r="D12" s="738" t="s">
        <v>510</v>
      </c>
      <c r="E12" s="739"/>
      <c r="F12" s="739"/>
      <c r="G12" s="739"/>
      <c r="H12" s="739"/>
      <c r="I12" s="739"/>
      <c r="J12" s="739"/>
      <c r="K12" s="739"/>
      <c r="L12" s="739"/>
      <c r="M12" s="739"/>
      <c r="N12" s="739"/>
      <c r="O12" s="739"/>
      <c r="P12" s="739"/>
      <c r="Q12" s="739"/>
      <c r="R12" s="739"/>
      <c r="S12" s="739"/>
      <c r="T12" s="739"/>
      <c r="U12" s="739"/>
      <c r="V12" s="739"/>
      <c r="W12" s="739"/>
      <c r="X12" s="739"/>
      <c r="Y12" s="739"/>
      <c r="Z12" s="739"/>
      <c r="AA12" s="739"/>
      <c r="AB12" s="739"/>
      <c r="AC12" s="739"/>
      <c r="AD12" s="739"/>
      <c r="AE12" s="739"/>
      <c r="AF12" s="739"/>
      <c r="AG12" s="739"/>
      <c r="AH12" s="739"/>
      <c r="AI12" s="739"/>
      <c r="AJ12" s="739"/>
      <c r="AK12" s="739"/>
      <c r="AL12" s="739"/>
      <c r="AM12" s="739"/>
    </row>
    <row r="13" spans="1:42" ht="19.5" customHeight="1">
      <c r="A13" s="155"/>
      <c r="B13" s="155"/>
      <c r="C13" s="155"/>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9"/>
      <c r="AK13" s="739"/>
      <c r="AL13" s="739"/>
      <c r="AM13" s="739"/>
    </row>
    <row r="14" spans="1:42" ht="20.100000000000001" customHeight="1">
      <c r="A14" s="155"/>
      <c r="B14" s="155"/>
      <c r="C14" s="155"/>
      <c r="D14" s="155"/>
      <c r="E14" s="155"/>
      <c r="F14" s="155"/>
      <c r="G14" s="155"/>
    </row>
    <row r="15" spans="1:42" ht="20.100000000000001" customHeight="1">
      <c r="A15" s="155"/>
      <c r="B15" s="155"/>
      <c r="C15" s="155"/>
      <c r="D15" s="155"/>
      <c r="E15" s="155"/>
      <c r="F15" s="155"/>
      <c r="G15" s="155"/>
    </row>
    <row r="16" spans="1:42" ht="20.100000000000001" customHeight="1">
      <c r="A16" s="155"/>
      <c r="B16" s="155"/>
      <c r="C16" s="155"/>
      <c r="D16" s="155"/>
      <c r="E16" s="155"/>
      <c r="F16" s="155"/>
      <c r="G16" s="155"/>
    </row>
    <row r="17" spans="1:42" ht="20.100000000000001" customHeight="1">
      <c r="A17" s="155"/>
      <c r="B17" s="155"/>
      <c r="C17" s="155"/>
      <c r="D17" s="155"/>
      <c r="E17" s="155"/>
      <c r="F17" s="155"/>
      <c r="G17" s="155"/>
      <c r="N17" s="745" t="s">
        <v>511</v>
      </c>
      <c r="O17" s="740"/>
      <c r="P17" s="740"/>
      <c r="Q17" s="740"/>
      <c r="R17" s="740"/>
      <c r="S17" s="156"/>
      <c r="T17" s="156"/>
      <c r="U17" s="156"/>
      <c r="V17" s="156"/>
      <c r="W17" s="156"/>
      <c r="X17" s="156"/>
      <c r="Y17" s="156"/>
      <c r="Z17" s="156"/>
      <c r="AA17" s="156"/>
      <c r="AB17" s="156"/>
      <c r="AC17" s="156"/>
      <c r="AD17" s="156"/>
      <c r="AE17" s="156"/>
      <c r="AF17" s="156"/>
      <c r="AG17" s="156"/>
      <c r="AH17" s="156"/>
      <c r="AI17" s="156"/>
      <c r="AJ17" s="156"/>
      <c r="AK17" s="156"/>
      <c r="AL17" s="156"/>
      <c r="AM17" s="156"/>
    </row>
    <row r="18" spans="1:42" ht="20.100000000000001" customHeight="1">
      <c r="C18" s="150"/>
      <c r="D18" s="150"/>
      <c r="N18" s="749" t="s">
        <v>512</v>
      </c>
      <c r="O18" s="749"/>
      <c r="P18" s="749"/>
      <c r="Q18" s="750" t="str">
        <f>IF(様式１及び個票!L15&lt;&gt;0,様式１及び個票!L15,"")</f>
        <v/>
      </c>
      <c r="R18" s="750"/>
      <c r="S18" s="750"/>
      <c r="T18" s="750"/>
      <c r="U18" s="750"/>
      <c r="V18" s="750"/>
      <c r="W18" s="750"/>
      <c r="X18" s="750"/>
      <c r="Y18" s="750"/>
      <c r="Z18" s="750"/>
      <c r="AA18" s="750"/>
      <c r="AB18" s="750"/>
      <c r="AC18" s="750"/>
      <c r="AD18" s="750"/>
      <c r="AE18" s="750"/>
      <c r="AF18" s="750"/>
      <c r="AG18" s="750"/>
      <c r="AH18" s="750"/>
      <c r="AI18" s="750"/>
      <c r="AJ18" s="750"/>
      <c r="AK18" s="750"/>
      <c r="AL18" s="750"/>
      <c r="AM18" s="750"/>
    </row>
    <row r="19" spans="1:42" ht="20.100000000000001" customHeight="1">
      <c r="C19" s="150"/>
      <c r="D19" s="150"/>
      <c r="N19" s="749"/>
      <c r="O19" s="749"/>
      <c r="P19" s="749"/>
      <c r="Q19" s="750"/>
      <c r="R19" s="750"/>
      <c r="S19" s="750"/>
      <c r="T19" s="750"/>
      <c r="U19" s="750"/>
      <c r="V19" s="750"/>
      <c r="W19" s="750"/>
      <c r="X19" s="750"/>
      <c r="Y19" s="750"/>
      <c r="Z19" s="750"/>
      <c r="AA19" s="750"/>
      <c r="AB19" s="750"/>
      <c r="AC19" s="750"/>
      <c r="AD19" s="750"/>
      <c r="AE19" s="750"/>
      <c r="AF19" s="750"/>
      <c r="AG19" s="750"/>
      <c r="AH19" s="750"/>
      <c r="AI19" s="750"/>
      <c r="AJ19" s="750"/>
      <c r="AK19" s="750"/>
      <c r="AL19" s="750"/>
      <c r="AM19" s="750"/>
    </row>
    <row r="20" spans="1:42" ht="20.100000000000001" customHeight="1">
      <c r="C20" s="150"/>
      <c r="D20" s="150"/>
      <c r="N20" s="749" t="s">
        <v>513</v>
      </c>
      <c r="O20" s="749"/>
      <c r="P20" s="749"/>
      <c r="Q20" s="750" t="str">
        <f>IF(様式１及び個票!F13&lt;&gt;0,様式１及び個票!F13,"")</f>
        <v/>
      </c>
      <c r="R20" s="750"/>
      <c r="S20" s="750"/>
      <c r="T20" s="750"/>
      <c r="U20" s="750"/>
      <c r="V20" s="750"/>
      <c r="W20" s="750"/>
      <c r="X20" s="750"/>
      <c r="Y20" s="750"/>
      <c r="Z20" s="750"/>
      <c r="AA20" s="750"/>
      <c r="AB20" s="750"/>
      <c r="AC20" s="750"/>
      <c r="AD20" s="750"/>
      <c r="AE20" s="750"/>
      <c r="AF20" s="750"/>
      <c r="AG20" s="750"/>
      <c r="AH20" s="750"/>
      <c r="AI20" s="750"/>
      <c r="AJ20" s="750"/>
      <c r="AK20" s="750"/>
      <c r="AL20" s="750"/>
      <c r="AM20" s="750"/>
    </row>
    <row r="21" spans="1:42" ht="20.100000000000001" customHeight="1">
      <c r="C21" s="150"/>
      <c r="D21" s="150"/>
      <c r="N21" s="749"/>
      <c r="O21" s="749"/>
      <c r="P21" s="749"/>
      <c r="Q21" s="750"/>
      <c r="R21" s="750"/>
      <c r="S21" s="750"/>
      <c r="T21" s="750"/>
      <c r="U21" s="750"/>
      <c r="V21" s="750"/>
      <c r="W21" s="750"/>
      <c r="X21" s="750"/>
      <c r="Y21" s="750"/>
      <c r="Z21" s="750"/>
      <c r="AA21" s="750"/>
      <c r="AB21" s="750"/>
      <c r="AC21" s="750"/>
      <c r="AD21" s="750"/>
      <c r="AE21" s="750"/>
      <c r="AF21" s="750"/>
      <c r="AG21" s="750"/>
      <c r="AH21" s="750"/>
      <c r="AI21" s="750"/>
      <c r="AJ21" s="750"/>
      <c r="AK21" s="750"/>
      <c r="AL21" s="750"/>
      <c r="AM21" s="750"/>
    </row>
    <row r="22" spans="1:42" ht="20.100000000000001" customHeight="1">
      <c r="C22" s="150"/>
      <c r="D22" s="150"/>
      <c r="N22" s="745" t="s">
        <v>354</v>
      </c>
      <c r="O22" s="740"/>
      <c r="P22" s="740"/>
      <c r="Q22" s="228"/>
      <c r="R22" s="742" t="s">
        <v>514</v>
      </c>
      <c r="S22" s="743"/>
      <c r="T22" s="743"/>
      <c r="U22" s="743"/>
      <c r="V22" s="743" t="str">
        <f>IF(様式１及び個票!F17&lt;&gt;0,様式１及び個票!F17,"")</f>
        <v/>
      </c>
      <c r="W22" s="743"/>
      <c r="X22" s="743"/>
      <c r="Y22" s="743"/>
      <c r="Z22" s="743"/>
      <c r="AA22" s="743"/>
      <c r="AB22" s="743"/>
      <c r="AC22" s="743"/>
      <c r="AD22" s="743"/>
      <c r="AE22" s="743"/>
      <c r="AF22" s="743"/>
      <c r="AG22" s="743"/>
      <c r="AH22" s="743"/>
      <c r="AI22" s="743"/>
      <c r="AJ22" s="743"/>
      <c r="AK22" s="743"/>
      <c r="AL22" s="743"/>
      <c r="AM22" s="743"/>
    </row>
    <row r="23" spans="1:42" ht="20.100000000000001" customHeight="1">
      <c r="N23" s="156"/>
      <c r="O23" s="156"/>
      <c r="P23" s="156"/>
      <c r="Q23" s="228"/>
      <c r="R23" s="742" t="s">
        <v>515</v>
      </c>
      <c r="S23" s="743"/>
      <c r="T23" s="743"/>
      <c r="U23" s="743"/>
      <c r="V23" s="743" t="str">
        <f>IF(様式１及び個票!W17&lt;&gt;0,様式１及び個票!W17,"")</f>
        <v/>
      </c>
      <c r="W23" s="744"/>
      <c r="X23" s="744"/>
      <c r="Y23" s="744"/>
      <c r="Z23" s="744"/>
      <c r="AA23" s="744"/>
      <c r="AB23" s="744"/>
      <c r="AC23" s="744"/>
      <c r="AD23" s="744"/>
      <c r="AE23" s="744"/>
      <c r="AF23" s="744"/>
      <c r="AG23" s="744"/>
      <c r="AH23" s="744"/>
      <c r="AI23" s="744"/>
      <c r="AJ23" s="744"/>
      <c r="AK23" s="744"/>
      <c r="AL23" s="744"/>
      <c r="AM23" s="228" t="s">
        <v>516</v>
      </c>
    </row>
    <row r="24" spans="1:42" ht="20.100000000000001" customHeight="1">
      <c r="C24" s="150"/>
      <c r="D24" s="150"/>
    </row>
    <row r="25" spans="1:42" ht="19.5" customHeight="1">
      <c r="A25" s="157"/>
      <c r="B25" s="150"/>
      <c r="C25" s="158"/>
      <c r="D25" s="158"/>
      <c r="E25" s="158"/>
      <c r="F25" s="158"/>
      <c r="G25" s="158"/>
      <c r="H25" s="158"/>
      <c r="I25" s="158"/>
      <c r="J25" s="158"/>
      <c r="K25" s="158"/>
      <c r="L25" s="150"/>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row>
    <row r="26" spans="1:42" ht="19.5" customHeight="1">
      <c r="A26" s="157"/>
      <c r="B26" s="150"/>
      <c r="C26" s="150"/>
      <c r="D26" s="150"/>
      <c r="E26" s="150"/>
      <c r="F26" s="150"/>
      <c r="G26" s="150"/>
      <c r="H26" s="150"/>
      <c r="I26" s="150"/>
      <c r="J26" s="150"/>
      <c r="K26" s="150"/>
      <c r="N26" s="149" t="s">
        <v>517</v>
      </c>
      <c r="Q26" s="160"/>
      <c r="R26" s="161"/>
      <c r="S26" s="150"/>
      <c r="T26" s="160"/>
      <c r="U26" s="161"/>
      <c r="V26" s="161"/>
      <c r="W26" s="161"/>
    </row>
    <row r="27" spans="1:42" ht="19.5" customHeight="1">
      <c r="A27" s="157"/>
      <c r="B27" s="150"/>
      <c r="C27" s="150"/>
      <c r="D27" s="150"/>
      <c r="E27" s="150"/>
      <c r="F27" s="150"/>
      <c r="G27" s="150"/>
      <c r="H27" s="150"/>
      <c r="I27" s="150"/>
      <c r="J27" s="150"/>
      <c r="K27" s="150"/>
      <c r="L27" s="162"/>
      <c r="M27" s="162"/>
      <c r="N27" s="745" t="s">
        <v>518</v>
      </c>
      <c r="O27" s="740"/>
      <c r="P27" s="740"/>
      <c r="Q27" s="740"/>
      <c r="R27" s="740"/>
      <c r="S27" s="156"/>
      <c r="T27" s="156"/>
      <c r="U27" s="156"/>
      <c r="V27" s="156"/>
      <c r="W27" s="156"/>
      <c r="X27" s="156"/>
      <c r="Y27" s="156"/>
      <c r="Z27" s="156"/>
      <c r="AA27" s="156"/>
      <c r="AB27" s="156"/>
      <c r="AC27" s="156"/>
      <c r="AD27" s="156"/>
      <c r="AE27" s="156"/>
      <c r="AF27" s="156"/>
      <c r="AG27" s="156"/>
      <c r="AH27" s="156"/>
      <c r="AI27" s="156"/>
      <c r="AJ27" s="156"/>
      <c r="AK27" s="156"/>
      <c r="AL27" s="156"/>
      <c r="AM27" s="156"/>
      <c r="AN27" s="162"/>
      <c r="AO27" s="162"/>
      <c r="AP27" s="162"/>
    </row>
    <row r="28" spans="1:42" ht="19.5" customHeight="1">
      <c r="A28" s="157"/>
      <c r="B28" s="150"/>
      <c r="C28" s="150"/>
      <c r="D28" s="150"/>
      <c r="E28" s="150"/>
      <c r="F28" s="150"/>
      <c r="G28" s="150"/>
      <c r="H28" s="150"/>
      <c r="I28" s="150"/>
      <c r="J28" s="150"/>
      <c r="K28" s="150"/>
      <c r="L28" s="163"/>
      <c r="M28" s="163"/>
      <c r="N28" s="746" t="s">
        <v>519</v>
      </c>
      <c r="O28" s="746"/>
      <c r="P28" s="746"/>
      <c r="Q28" s="747"/>
      <c r="R28" s="747"/>
      <c r="S28" s="747"/>
      <c r="T28" s="747"/>
      <c r="U28" s="747"/>
      <c r="V28" s="747"/>
      <c r="W28" s="747"/>
      <c r="X28" s="747"/>
      <c r="Y28" s="747"/>
      <c r="Z28" s="747"/>
      <c r="AA28" s="747"/>
      <c r="AB28" s="747"/>
      <c r="AC28" s="747"/>
      <c r="AD28" s="747"/>
      <c r="AE28" s="747"/>
      <c r="AF28" s="747"/>
      <c r="AG28" s="747"/>
      <c r="AH28" s="747"/>
      <c r="AI28" s="747"/>
      <c r="AJ28" s="747"/>
      <c r="AK28" s="747"/>
      <c r="AL28" s="747"/>
      <c r="AM28" s="747"/>
      <c r="AN28" s="163"/>
      <c r="AO28" s="163"/>
      <c r="AP28" s="163"/>
    </row>
    <row r="29" spans="1:42" ht="19.5" customHeight="1">
      <c r="A29" s="157"/>
      <c r="B29" s="150"/>
      <c r="C29" s="150"/>
      <c r="D29" s="150"/>
      <c r="E29" s="150"/>
      <c r="F29" s="150"/>
      <c r="G29" s="150"/>
      <c r="H29" s="150"/>
      <c r="I29" s="150"/>
      <c r="J29" s="150"/>
      <c r="K29" s="150"/>
      <c r="L29" s="163"/>
      <c r="M29" s="163"/>
      <c r="N29" s="746"/>
      <c r="O29" s="746"/>
      <c r="P29" s="746"/>
      <c r="Q29" s="747"/>
      <c r="R29" s="747"/>
      <c r="S29" s="747"/>
      <c r="T29" s="747"/>
      <c r="U29" s="747"/>
      <c r="V29" s="747"/>
      <c r="W29" s="747"/>
      <c r="X29" s="747"/>
      <c r="Y29" s="747"/>
      <c r="Z29" s="747"/>
      <c r="AA29" s="747"/>
      <c r="AB29" s="747"/>
      <c r="AC29" s="747"/>
      <c r="AD29" s="747"/>
      <c r="AE29" s="747"/>
      <c r="AF29" s="747"/>
      <c r="AG29" s="747"/>
      <c r="AH29" s="747"/>
      <c r="AI29" s="747"/>
      <c r="AJ29" s="747"/>
      <c r="AK29" s="747"/>
      <c r="AL29" s="747"/>
      <c r="AM29" s="747"/>
      <c r="AN29" s="163"/>
      <c r="AO29" s="163"/>
      <c r="AP29" s="163"/>
    </row>
    <row r="30" spans="1:42" ht="19.5" customHeight="1">
      <c r="A30" s="157"/>
      <c r="B30" s="150"/>
      <c r="C30" s="158"/>
      <c r="D30" s="158"/>
      <c r="E30" s="158"/>
      <c r="F30" s="158"/>
      <c r="G30" s="158"/>
      <c r="H30" s="158"/>
      <c r="I30" s="158"/>
      <c r="J30" s="158"/>
      <c r="K30" s="158"/>
      <c r="L30" s="150"/>
      <c r="M30" s="158"/>
      <c r="N30" s="745" t="s">
        <v>356</v>
      </c>
      <c r="O30" s="740"/>
      <c r="P30" s="740"/>
      <c r="Q30" s="748" t="str">
        <f>IF(様式１及び個票!G57&lt;&gt;0,様式１及び個票!G57,"")</f>
        <v/>
      </c>
      <c r="R30" s="748"/>
      <c r="S30" s="748"/>
      <c r="T30" s="748"/>
      <c r="U30" s="748"/>
      <c r="V30" s="748"/>
      <c r="W30" s="748"/>
      <c r="X30" s="748"/>
      <c r="Y30" s="748"/>
      <c r="Z30" s="748"/>
      <c r="AA30" s="748"/>
      <c r="AB30" s="748"/>
      <c r="AC30" s="748"/>
      <c r="AD30" s="748"/>
      <c r="AE30" s="748"/>
      <c r="AF30" s="748"/>
      <c r="AG30" s="748"/>
      <c r="AH30" s="748"/>
      <c r="AI30" s="748"/>
      <c r="AJ30" s="748"/>
      <c r="AK30" s="748"/>
      <c r="AL30" s="748"/>
      <c r="AM30" s="748"/>
      <c r="AN30" s="159" t="s">
        <v>516</v>
      </c>
      <c r="AO30" s="159"/>
      <c r="AP30" s="159"/>
    </row>
    <row r="31" spans="1:42" ht="19.5" customHeight="1">
      <c r="A31" s="164"/>
      <c r="N31" s="156"/>
      <c r="O31" s="156"/>
      <c r="P31" s="156"/>
      <c r="Q31" s="156"/>
      <c r="R31" s="156"/>
      <c r="S31" s="156"/>
      <c r="T31" s="156"/>
      <c r="U31" s="156"/>
      <c r="V31" s="152"/>
      <c r="W31" s="152"/>
      <c r="X31" s="152"/>
      <c r="Y31" s="152"/>
      <c r="Z31" s="152"/>
      <c r="AA31" s="152"/>
      <c r="AB31" s="152"/>
      <c r="AC31" s="152"/>
      <c r="AD31" s="152"/>
      <c r="AE31" s="152"/>
      <c r="AF31" s="152"/>
      <c r="AG31" s="152"/>
      <c r="AH31" s="152"/>
      <c r="AI31" s="152"/>
      <c r="AJ31" s="152"/>
      <c r="AK31" s="152"/>
      <c r="AL31" s="152"/>
      <c r="AN31" s="165"/>
    </row>
    <row r="32" spans="1:42" ht="19.5" customHeight="1">
      <c r="E32" s="150"/>
      <c r="F32" s="161"/>
      <c r="G32" s="161"/>
      <c r="H32" s="161"/>
      <c r="I32" s="161"/>
      <c r="J32" s="161"/>
      <c r="K32" s="161"/>
      <c r="L32" s="161"/>
      <c r="M32" s="161"/>
      <c r="N32" s="161"/>
      <c r="O32" s="150"/>
      <c r="P32" s="150"/>
      <c r="Q32" s="150"/>
      <c r="R32" s="152"/>
      <c r="S32" s="152"/>
      <c r="T32" s="152"/>
      <c r="U32" s="152"/>
      <c r="V32" s="152"/>
      <c r="W32" s="152"/>
      <c r="X32" s="152"/>
      <c r="Y32" s="152"/>
      <c r="Z32" s="152"/>
      <c r="AA32" s="152"/>
      <c r="AB32" s="152"/>
      <c r="AC32" s="152"/>
      <c r="AD32" s="152"/>
      <c r="AE32" s="152"/>
      <c r="AF32" s="152"/>
      <c r="AG32" s="152"/>
      <c r="AH32" s="152"/>
      <c r="AI32" s="152"/>
      <c r="AJ32" s="152"/>
      <c r="AK32" s="152"/>
      <c r="AL32" s="152"/>
      <c r="AO32" s="150"/>
    </row>
    <row r="33" spans="1:42" ht="19.5" customHeight="1">
      <c r="E33" s="150"/>
      <c r="F33" s="161"/>
      <c r="G33" s="161"/>
      <c r="H33" s="161"/>
      <c r="I33" s="161"/>
      <c r="J33" s="161"/>
      <c r="K33" s="161"/>
      <c r="L33" s="161"/>
      <c r="M33" s="161"/>
      <c r="N33" s="161"/>
      <c r="O33" s="150"/>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row>
    <row r="34" spans="1:42" ht="19.5" customHeight="1">
      <c r="A34" s="164"/>
      <c r="D34" s="738" t="s">
        <v>520</v>
      </c>
      <c r="E34" s="739"/>
      <c r="F34" s="739"/>
      <c r="G34" s="739"/>
      <c r="H34" s="739"/>
      <c r="I34" s="739"/>
      <c r="J34" s="739"/>
      <c r="K34" s="739"/>
      <c r="L34" s="739"/>
      <c r="M34" s="739"/>
      <c r="N34" s="739"/>
      <c r="O34" s="739"/>
      <c r="P34" s="739"/>
      <c r="Q34" s="739"/>
      <c r="R34" s="739"/>
      <c r="S34" s="739"/>
      <c r="T34" s="739"/>
      <c r="U34" s="739"/>
      <c r="V34" s="739"/>
      <c r="W34" s="739"/>
      <c r="X34" s="739"/>
      <c r="Y34" s="739"/>
      <c r="Z34" s="739"/>
      <c r="AA34" s="739"/>
      <c r="AB34" s="739"/>
      <c r="AC34" s="739"/>
      <c r="AD34" s="739"/>
      <c r="AE34" s="739"/>
      <c r="AF34" s="739"/>
      <c r="AG34" s="739"/>
      <c r="AH34" s="739"/>
      <c r="AI34" s="739"/>
      <c r="AJ34" s="739"/>
      <c r="AK34" s="739"/>
      <c r="AL34" s="739"/>
      <c r="AM34" s="739"/>
      <c r="AN34" s="165"/>
    </row>
    <row r="35" spans="1:42" ht="19.5" customHeight="1">
      <c r="A35" s="164"/>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39"/>
      <c r="AH35" s="739"/>
      <c r="AI35" s="739"/>
      <c r="AJ35" s="739"/>
      <c r="AK35" s="739"/>
      <c r="AL35" s="739"/>
      <c r="AM35" s="739"/>
      <c r="AN35" s="166"/>
    </row>
    <row r="36" spans="1:42" ht="19.5" customHeight="1">
      <c r="D36" s="740"/>
      <c r="E36" s="740"/>
      <c r="F36" s="740"/>
      <c r="G36" s="740"/>
      <c r="H36" s="740"/>
      <c r="I36" s="740"/>
      <c r="J36" s="740"/>
      <c r="K36" s="740"/>
      <c r="L36" s="740"/>
      <c r="M36" s="740"/>
      <c r="N36" s="740"/>
      <c r="O36" s="740"/>
      <c r="P36" s="740"/>
      <c r="Q36" s="740"/>
      <c r="R36" s="740"/>
      <c r="S36" s="740"/>
      <c r="T36" s="740"/>
      <c r="U36" s="740"/>
      <c r="V36" s="740"/>
      <c r="W36" s="740"/>
      <c r="X36" s="740"/>
      <c r="Y36" s="740"/>
      <c r="Z36" s="740"/>
      <c r="AA36" s="740"/>
      <c r="AB36" s="740"/>
      <c r="AC36" s="740"/>
      <c r="AD36" s="740"/>
      <c r="AE36" s="740"/>
      <c r="AF36" s="740"/>
      <c r="AG36" s="740"/>
      <c r="AH36" s="740"/>
      <c r="AI36" s="740"/>
      <c r="AJ36" s="740"/>
      <c r="AK36" s="740"/>
      <c r="AL36" s="740"/>
      <c r="AM36" s="740"/>
    </row>
    <row r="37" spans="1:42" ht="19.5" customHeight="1">
      <c r="A37" s="167"/>
      <c r="B37" s="167"/>
      <c r="C37" s="167"/>
      <c r="D37" s="167"/>
      <c r="E37" s="167"/>
      <c r="AN37" s="168"/>
      <c r="AO37" s="168"/>
      <c r="AP37" s="168"/>
    </row>
    <row r="38" spans="1:42" ht="19.5" customHeight="1">
      <c r="A38" s="167"/>
      <c r="B38" s="167"/>
      <c r="C38" s="167"/>
      <c r="D38" s="167"/>
      <c r="E38" s="167"/>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70"/>
      <c r="AN38" s="168"/>
      <c r="AO38" s="168"/>
      <c r="AP38" s="168"/>
    </row>
    <row r="39" spans="1:42" ht="19.5" customHeight="1"/>
    <row r="40" spans="1:42" ht="20.100000000000001" customHeight="1"/>
    <row r="41" spans="1:42" ht="20.100000000000001" customHeight="1"/>
    <row r="42" spans="1:42" ht="20.100000000000001" customHeight="1"/>
  </sheetData>
  <sheetProtection password="E189" sheet="1" objects="1" scenarios="1"/>
  <mergeCells count="21">
    <mergeCell ref="V22:AM22"/>
    <mergeCell ref="AH3:AI3"/>
    <mergeCell ref="AK3:AL3"/>
    <mergeCell ref="AN3:AO3"/>
    <mergeCell ref="D12:AM13"/>
    <mergeCell ref="D34:AM36"/>
    <mergeCell ref="A6:AP7"/>
    <mergeCell ref="R23:U23"/>
    <mergeCell ref="V23:AL23"/>
    <mergeCell ref="N27:R27"/>
    <mergeCell ref="N28:P29"/>
    <mergeCell ref="Q28:AM29"/>
    <mergeCell ref="N30:P30"/>
    <mergeCell ref="Q30:AM30"/>
    <mergeCell ref="N17:R17"/>
    <mergeCell ref="N18:P19"/>
    <mergeCell ref="Q18:AM19"/>
    <mergeCell ref="N20:P21"/>
    <mergeCell ref="Q20:AM21"/>
    <mergeCell ref="N22:P22"/>
    <mergeCell ref="R22:U22"/>
  </mergeCells>
  <phoneticPr fontId="2"/>
  <dataValidations xWindow="401" yWindow="447" count="6">
    <dataValidation allowBlank="1" showInputMessage="1" showErrorMessage="1" promptTitle="入力にあたって" prompt="振込先情報の口座名義人の氏名を記載してください。_x000a_" sqref="Q30:AM30" xr:uid="{4B567D94-30DB-4757-BB6A-5FEB5D3F687F}"/>
    <dataValidation allowBlank="1" showInputMessage="1" showErrorMessage="1" promptTitle="入力にあたって" prompt="振込先情報の口座名義人の住所を記載してください。_x000a_" sqref="Q28" xr:uid="{6114D484-7F35-444C-837E-9055E7189050}"/>
    <dataValidation allowBlank="1" showInputMessage="1" showErrorMessage="1" promptTitle="入力不要" prompt="申請書鏡に入力すると自動的に表示されますので、押印のうえ申請書とともに御提出ください。" sqref="R22:R23" xr:uid="{DFCFD4DE-A221-4BD6-9E4B-9A3F7772A862}"/>
    <dataValidation imeMode="halfAlpha" allowBlank="1" showInputMessage="1" showErrorMessage="1" sqref="AJ1:AJ2 AJ4:AJ5 AL1:AL2 AL4:AL5" xr:uid="{B91B5375-FACD-4BF6-90BA-6E485BF43BF7}"/>
    <dataValidation allowBlank="1" showInputMessage="1" showErrorMessage="1" promptTitle="入力不要" prompt="鏡に入力した情報が自動的に表示されますので、入力不要です。" sqref="L25:AL25 Q26:R26 T26:W26 O32:AL33 L27:M29 AN27:AP30 V31:AL31" xr:uid="{B47A5EBC-7AAD-412B-B4C2-5F11B6CD9DF0}"/>
    <dataValidation imeMode="halfAlpha" allowBlank="1" showInputMessage="1" showErrorMessage="1" promptTitle="委任日の入力" prompt="委任日を記載してください。_x000a_※遅くとも申請時点までには委任している必要があります。" sqref="AH3:AI3 AK3:AL3 AN3:AO3" xr:uid="{F003B395-9941-4B75-9ECE-E3EE7CA8DB78}"/>
  </dataValidations>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91</vt:i4>
      </vt:variant>
    </vt:vector>
  </HeadingPairs>
  <TitlesOfParts>
    <vt:vector size="98" baseType="lpstr">
      <vt:lpstr>一覧</vt:lpstr>
      <vt:lpstr>様式１及び個票</vt:lpstr>
      <vt:lpstr>請求書</vt:lpstr>
      <vt:lpstr>様式２（理由書）</vt:lpstr>
      <vt:lpstr>様式３（療養者名簿） </vt:lpstr>
      <vt:lpstr>様式４（チェックリスト）</vt:lpstr>
      <vt:lpstr>委任状</vt:lpstr>
      <vt:lpstr>①</vt:lpstr>
      <vt:lpstr>②</vt:lpstr>
      <vt:lpstr>③</vt:lpstr>
      <vt:lpstr>④</vt:lpstr>
      <vt:lpstr>⑤</vt:lpstr>
      <vt:lpstr>⑥</vt:lpstr>
      <vt:lpstr>⑦</vt:lpstr>
      <vt:lpstr>委任状!Print_Area</vt:lpstr>
      <vt:lpstr>請求書!Print_Area</vt:lpstr>
      <vt:lpstr>様式１及び個票!Print_Area</vt:lpstr>
      <vt:lpstr>'様式２（理由書）'!Print_Area</vt:lpstr>
      <vt:lpstr>'様式３（療養者名簿） '!Print_Area</vt:lpstr>
      <vt:lpstr>'様式４（チェックリスト）'!Print_Area</vt:lpstr>
      <vt:lpstr>'様式３（療養者名簿） '!Print_Titles</vt:lpstr>
      <vt:lpstr>サービス付き高齢者住宅＿定員29人以下</vt:lpstr>
      <vt:lpstr>サービス付き高齢者住宅＿定員29人以下＿その他</vt:lpstr>
      <vt:lpstr>サービス付き高齢者住宅＿定員30人以上</vt:lpstr>
      <vt:lpstr>サービス付き高齢者住宅＿定員30人以上＿その他</vt:lpstr>
      <vt:lpstr>介護医療院</vt:lpstr>
      <vt:lpstr>介護医療院＿その他</vt:lpstr>
      <vt:lpstr>介護予防ケアマネジメント</vt:lpstr>
      <vt:lpstr>介護予防ケアマネジメント＿その他</vt:lpstr>
      <vt:lpstr>介護療養型医療施設</vt:lpstr>
      <vt:lpstr>介護療養型医療施設＿その他</vt:lpstr>
      <vt:lpstr>介護老人福祉施設</vt:lpstr>
      <vt:lpstr>介護老人福祉施設＿その他</vt:lpstr>
      <vt:lpstr>介護老人保健施設</vt:lpstr>
      <vt:lpstr>介護老人保健施設＿その他</vt:lpstr>
      <vt:lpstr>看護小規模多機能型居宅介護</vt:lpstr>
      <vt:lpstr>居宅介護支援</vt:lpstr>
      <vt:lpstr>居宅介護支援＿その他</vt:lpstr>
      <vt:lpstr>居宅療養管理指導</vt:lpstr>
      <vt:lpstr>居宅療養管理指導＿その他</vt:lpstr>
      <vt:lpstr>軽費老人ホーム＿定員29人以下</vt:lpstr>
      <vt:lpstr>軽費老人ホーム＿定員29人以下＿その他</vt:lpstr>
      <vt:lpstr>軽費老人ホーム＿定員30人以上</vt:lpstr>
      <vt:lpstr>軽費老人ホーム＿定員30人以上＿その他</vt:lpstr>
      <vt:lpstr>小規模多機能型居宅介護</vt:lpstr>
      <vt:lpstr>小規模多機能型居宅介護＿その他</vt:lpstr>
      <vt:lpstr>'様式２（理由書）'!対象種別</vt:lpstr>
      <vt:lpstr>対象種別</vt:lpstr>
      <vt:lpstr>'様式３（療養者名簿） '!短期入所生活介護</vt:lpstr>
      <vt:lpstr>短期入所生活介護</vt:lpstr>
      <vt:lpstr>短期入所生活介護＿その他</vt:lpstr>
      <vt:lpstr>短期入所療養介護</vt:lpstr>
      <vt:lpstr>短期入所療養介護＿その他</vt:lpstr>
      <vt:lpstr>地域密着型介護老人福祉施設</vt:lpstr>
      <vt:lpstr>地域密着型介護老人福祉施設＿その他</vt:lpstr>
      <vt:lpstr>地域密着型通所介護</vt:lpstr>
      <vt:lpstr>地域密着型通所介護＿その他</vt:lpstr>
      <vt:lpstr>通所リハビリテーション＿大規模型＿Ⅰ</vt:lpstr>
      <vt:lpstr>通所リハビリテーション＿大規模型＿Ⅰ＿その他</vt:lpstr>
      <vt:lpstr>通所リハビリテーション＿大規模型＿Ⅱ</vt:lpstr>
      <vt:lpstr>通所リハビリテーション＿大規模型＿Ⅱ＿その他</vt:lpstr>
      <vt:lpstr>通所リハビリテーション＿通常規模</vt:lpstr>
      <vt:lpstr>通所リハビリテーション＿通常規模＿その他</vt:lpstr>
      <vt:lpstr>通所介護＿大規模型＿Ⅰ</vt:lpstr>
      <vt:lpstr>通所介護＿大規模型＿Ⅰ＿その他</vt:lpstr>
      <vt:lpstr>通所介護＿大規模型＿Ⅱ</vt:lpstr>
      <vt:lpstr>通所介護＿大規模型＿Ⅱ＿その他</vt:lpstr>
      <vt:lpstr>通所介護＿通常規模</vt:lpstr>
      <vt:lpstr>通所介護＿通常規模＿その他</vt:lpstr>
      <vt:lpstr>通所型サービス</vt:lpstr>
      <vt:lpstr>通所型サービス＿その他</vt:lpstr>
      <vt:lpstr>定期巡回・随時対応型訪問介護看護</vt:lpstr>
      <vt:lpstr>定期巡回・随時対応型訪問介護看護＿その他</vt:lpstr>
      <vt:lpstr>認知症対応型共同生活介護</vt:lpstr>
      <vt:lpstr>認知症対応型共同生活介護＿その他</vt:lpstr>
      <vt:lpstr>認知症対応型通所介護</vt:lpstr>
      <vt:lpstr>認知症対応型通所介護＿その他</vt:lpstr>
      <vt:lpstr>福祉用具貸与＿その他</vt:lpstr>
      <vt:lpstr>訪問リハビリテーション</vt:lpstr>
      <vt:lpstr>訪問リハビリテーション＿その他</vt:lpstr>
      <vt:lpstr>訪問介護</vt:lpstr>
      <vt:lpstr>訪問介護＿その他</vt:lpstr>
      <vt:lpstr>訪問看護</vt:lpstr>
      <vt:lpstr>訪問看護＿その他</vt:lpstr>
      <vt:lpstr>訪問型サービス</vt:lpstr>
      <vt:lpstr>訪問型サービス＿その他</vt:lpstr>
      <vt:lpstr>訪問入浴介護</vt:lpstr>
      <vt:lpstr>訪問入浴介護＿その他</vt:lpstr>
      <vt:lpstr>夜間対応型訪問介護</vt:lpstr>
      <vt:lpstr>夜間対応型訪問介護＿その他</vt:lpstr>
      <vt:lpstr>有料老人ホーム＿定員29人以下</vt:lpstr>
      <vt:lpstr>有料老人ホーム＿定員29人以下＿その他</vt:lpstr>
      <vt:lpstr>有料老人ホーム＿定員30人以上</vt:lpstr>
      <vt:lpstr>有料老人ホーム＿定員30人以上＿その他</vt:lpstr>
      <vt:lpstr>養護老人ホーム＿定員29人以下</vt:lpstr>
      <vt:lpstr>養護老人ホーム＿定員29人以下＿その他</vt:lpstr>
      <vt:lpstr>養護老人ホーム＿定員30人以上</vt:lpstr>
      <vt:lpstr>養護老人ホーム＿定員30人以上＿その他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鵜飼知哉</dc:creator>
  <cp:lastModifiedBy>oa</cp:lastModifiedBy>
  <cp:lastPrinted>2021-06-24T10:28:49Z</cp:lastPrinted>
  <dcterms:created xsi:type="dcterms:W3CDTF">2015-06-05T18:19:34Z</dcterms:created>
  <dcterms:modified xsi:type="dcterms:W3CDTF">2021-06-24T10:28:58Z</dcterms:modified>
</cp:coreProperties>
</file>