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部局領域\12300000_老健局\【補助金】介護保険事業費補助金\令和２年度\03　コロナ補正分\継続支援事業\02 国庫補助協議課長通知\発出版\"/>
    </mc:Choice>
  </mc:AlternateContent>
  <bookViews>
    <workbookView xWindow="0" yWindow="0" windowWidth="28800" windowHeight="12210"/>
  </bookViews>
  <sheets>
    <sheet name="総括表" sheetId="20" r:id="rId1"/>
    <sheet name="申請額一覧 " sheetId="24" r:id="rId2"/>
    <sheet name="個票１" sheetId="19" r:id="rId3"/>
    <sheet name="（はじめにお読みください）本申請書の使い方" sheetId="25" r:id="rId4"/>
    <sheet name="計算用" sheetId="21" state="hidden" r:id="rId5"/>
  </sheets>
  <definedNames>
    <definedName name="_xlnm.Print_Area" localSheetId="2">個票１!$A$1:$AM$122</definedName>
  </definedNames>
  <calcPr calcId="162913"/>
</workbook>
</file>

<file path=xl/calcChain.xml><?xml version="1.0" encoding="utf-8"?>
<calcChain xmlns="http://schemas.openxmlformats.org/spreadsheetml/2006/main">
  <c r="AA37" i="19" l="1"/>
  <c r="D13" i="24"/>
  <c r="C12" i="24"/>
  <c r="E19" i="24"/>
  <c r="D8" i="24"/>
  <c r="D20" i="24"/>
  <c r="C9" i="24"/>
  <c r="E10" i="24"/>
  <c r="C13" i="24"/>
  <c r="G19" i="24"/>
  <c r="J8" i="24"/>
  <c r="J19" i="24"/>
  <c r="D9" i="24"/>
  <c r="G9" i="24"/>
  <c r="D7" i="24"/>
  <c r="G13" i="24"/>
  <c r="C19" i="24"/>
  <c r="C17" i="24"/>
  <c r="G11" i="24"/>
  <c r="G8" i="24"/>
  <c r="J15" i="24"/>
  <c r="G10" i="24"/>
  <c r="C7" i="24"/>
  <c r="G7" i="24"/>
  <c r="E9" i="24"/>
  <c r="E8" i="24"/>
  <c r="G12" i="24"/>
  <c r="C16" i="24"/>
  <c r="J11" i="24"/>
  <c r="G14" i="24"/>
  <c r="D19" i="24"/>
  <c r="E17" i="24"/>
  <c r="G20" i="24"/>
  <c r="C8" i="24"/>
  <c r="E15" i="24"/>
  <c r="C20" i="24"/>
  <c r="E20" i="24"/>
  <c r="J10" i="24"/>
  <c r="C18" i="24"/>
  <c r="J14" i="24"/>
  <c r="C14" i="24"/>
  <c r="C15" i="24"/>
  <c r="D14" i="24"/>
  <c r="E16" i="24"/>
  <c r="J7" i="24"/>
  <c r="D18" i="24"/>
  <c r="J12" i="24"/>
  <c r="J17" i="24"/>
  <c r="E12" i="24"/>
  <c r="E13" i="24"/>
  <c r="D17" i="24"/>
  <c r="C10" i="24"/>
  <c r="C11" i="24"/>
  <c r="D10" i="24"/>
  <c r="D15" i="24"/>
  <c r="G15" i="24"/>
  <c r="J18" i="24"/>
  <c r="G17" i="24"/>
  <c r="E7" i="24"/>
  <c r="G18" i="24"/>
  <c r="D12" i="24"/>
  <c r="G16" i="24"/>
  <c r="J13" i="24"/>
  <c r="D11" i="24"/>
  <c r="D16" i="24"/>
  <c r="J16" i="24"/>
  <c r="E18" i="24"/>
  <c r="E6" i="24"/>
  <c r="J20" i="24"/>
  <c r="E11" i="24"/>
  <c r="E14" i="24"/>
  <c r="J9" i="24"/>
  <c r="AD56" i="20" l="1"/>
  <c r="AD54" i="20"/>
  <c r="AD53" i="20"/>
  <c r="AD52" i="20"/>
  <c r="AD51" i="20"/>
  <c r="AD50" i="20"/>
  <c r="AD49" i="20"/>
  <c r="AD48" i="20"/>
  <c r="AD47" i="20"/>
  <c r="AD46" i="20"/>
  <c r="AD45" i="20"/>
  <c r="AD44" i="20"/>
  <c r="AD43" i="20"/>
  <c r="AD42" i="20"/>
  <c r="AD41" i="20"/>
  <c r="AD40" i="20"/>
  <c r="AD39" i="20"/>
  <c r="AD38" i="20"/>
  <c r="AD37" i="20"/>
  <c r="AD36" i="20"/>
  <c r="AD35" i="20"/>
  <c r="AD34" i="20"/>
  <c r="AD33" i="20"/>
  <c r="AD32" i="20"/>
  <c r="AD30" i="20"/>
  <c r="AD29" i="20"/>
  <c r="AD28" i="20"/>
  <c r="AD27" i="20"/>
  <c r="AD26" i="20"/>
  <c r="T56" i="20"/>
  <c r="T54" i="20"/>
  <c r="T53" i="20"/>
  <c r="T52" i="20"/>
  <c r="T51" i="20"/>
  <c r="T50" i="20"/>
  <c r="T49" i="20"/>
  <c r="T48" i="20"/>
  <c r="T47" i="20"/>
  <c r="T46" i="20"/>
  <c r="T45" i="20"/>
  <c r="T44" i="20"/>
  <c r="T43" i="20"/>
  <c r="T42" i="20"/>
  <c r="T41" i="20"/>
  <c r="T40" i="20"/>
  <c r="T39" i="20"/>
  <c r="T38" i="20"/>
  <c r="T37" i="20"/>
  <c r="T36" i="20"/>
  <c r="T35" i="20"/>
  <c r="T34" i="20"/>
  <c r="T33" i="20"/>
  <c r="T32" i="20"/>
  <c r="T30" i="20"/>
  <c r="T29" i="20"/>
  <c r="T28" i="20"/>
  <c r="T27" i="20"/>
  <c r="T26" i="20"/>
  <c r="F17" i="24"/>
  <c r="F15" i="24"/>
  <c r="F12" i="24"/>
  <c r="I16" i="24"/>
  <c r="D6" i="24"/>
  <c r="F19" i="24"/>
  <c r="I17" i="24"/>
  <c r="I7" i="24"/>
  <c r="I8" i="24"/>
  <c r="I12" i="24"/>
  <c r="F8" i="24"/>
  <c r="F14" i="24"/>
  <c r="F11" i="24"/>
  <c r="I15" i="24"/>
  <c r="C6" i="24"/>
  <c r="I14" i="24"/>
  <c r="F16" i="24"/>
  <c r="F18" i="24"/>
  <c r="I11" i="24"/>
  <c r="I20" i="24"/>
  <c r="F7" i="24"/>
  <c r="F13" i="24"/>
  <c r="I9" i="24"/>
  <c r="I13" i="24"/>
  <c r="I18" i="24"/>
  <c r="F10" i="24"/>
  <c r="F20" i="24"/>
  <c r="I10" i="24"/>
  <c r="I19" i="24"/>
  <c r="F9" i="24"/>
  <c r="H18" i="24" l="1"/>
  <c r="K17" i="24"/>
  <c r="K13" i="24"/>
  <c r="H19" i="24"/>
  <c r="H8" i="24"/>
  <c r="H16" i="24"/>
  <c r="K7" i="24"/>
  <c r="H20" i="24"/>
  <c r="K16" i="24"/>
  <c r="H11" i="24"/>
  <c r="K11" i="24"/>
  <c r="K12" i="24"/>
  <c r="K9" i="24"/>
  <c r="H13" i="24"/>
  <c r="H15" i="24"/>
  <c r="H9" i="24"/>
  <c r="H7" i="24"/>
  <c r="H10" i="24"/>
  <c r="H14" i="24"/>
  <c r="K14" i="24"/>
  <c r="K15" i="24"/>
  <c r="K10" i="24"/>
  <c r="H17" i="24"/>
  <c r="K19" i="24"/>
  <c r="H12" i="24"/>
  <c r="K18" i="24"/>
  <c r="K8" i="24"/>
  <c r="K20" i="24"/>
  <c r="X56" i="20"/>
  <c r="X54" i="20"/>
  <c r="X53" i="20"/>
  <c r="X52" i="20"/>
  <c r="X51" i="20"/>
  <c r="X50" i="20"/>
  <c r="X49" i="20"/>
  <c r="X48" i="20"/>
  <c r="X47" i="20"/>
  <c r="X46" i="20"/>
  <c r="X45" i="20"/>
  <c r="X44" i="20"/>
  <c r="X43" i="20"/>
  <c r="X42" i="20"/>
  <c r="X41" i="20"/>
  <c r="X40" i="20"/>
  <c r="X39" i="20"/>
  <c r="X38" i="20"/>
  <c r="X37" i="20"/>
  <c r="X36" i="20"/>
  <c r="X35" i="20"/>
  <c r="X34" i="20"/>
  <c r="X33" i="20"/>
  <c r="X32" i="20"/>
  <c r="X30" i="20"/>
  <c r="X29" i="20"/>
  <c r="X28" i="20"/>
  <c r="X27" i="20"/>
  <c r="X26" i="20"/>
  <c r="AH56"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0" i="20"/>
  <c r="AH29" i="20"/>
  <c r="AH28" i="20"/>
  <c r="AH27" i="20"/>
  <c r="AH26" i="20"/>
  <c r="L17" i="24" l="1"/>
  <c r="L9" i="24"/>
  <c r="L13" i="24"/>
  <c r="L11" i="24"/>
  <c r="L7" i="24"/>
  <c r="L20" i="24"/>
  <c r="L19" i="24"/>
  <c r="L14" i="24"/>
  <c r="L15" i="24"/>
  <c r="L10" i="24"/>
  <c r="L16" i="24"/>
  <c r="L12" i="24"/>
  <c r="L8" i="24"/>
  <c r="L18" i="24"/>
  <c r="J89" i="19"/>
  <c r="AI37" i="19" s="1"/>
  <c r="J73" i="19"/>
  <c r="AI13" i="19" s="1"/>
  <c r="J6" i="24"/>
  <c r="G6" i="24"/>
  <c r="T23" i="20" l="1"/>
  <c r="X23" i="20"/>
  <c r="B39" i="21"/>
  <c r="I6" i="24"/>
  <c r="F6" i="24"/>
  <c r="K6" i="24" l="1"/>
  <c r="H6" i="24"/>
  <c r="AD24" i="20"/>
  <c r="AH24" i="20"/>
  <c r="AD22" i="20"/>
  <c r="AH22" i="20"/>
  <c r="T31" i="20"/>
  <c r="X31" i="20"/>
  <c r="AD31" i="20"/>
  <c r="AH31" i="20"/>
  <c r="T55" i="20"/>
  <c r="X55" i="20"/>
  <c r="AD55" i="20"/>
  <c r="AH55" i="20"/>
  <c r="T25" i="20"/>
  <c r="X25" i="20"/>
  <c r="K21" i="24"/>
  <c r="AD25" i="20"/>
  <c r="AH25" i="20"/>
  <c r="D23" i="21"/>
  <c r="D36" i="21"/>
  <c r="D35" i="21"/>
  <c r="D34" i="21"/>
  <c r="D33" i="21"/>
  <c r="D32" i="21"/>
  <c r="D31" i="21"/>
  <c r="D30" i="21"/>
  <c r="D29" i="21"/>
  <c r="D28" i="21"/>
  <c r="D27" i="21"/>
  <c r="D26" i="21"/>
  <c r="D25" i="21"/>
  <c r="D24" i="21"/>
  <c r="D11" i="21"/>
  <c r="D10" i="21"/>
  <c r="H21" i="24" l="1"/>
  <c r="T22" i="20"/>
  <c r="X22" i="20"/>
  <c r="X24" i="20"/>
  <c r="T24" i="20"/>
  <c r="L6" i="24"/>
  <c r="G39" i="21"/>
  <c r="H39" i="21" s="1"/>
  <c r="AP32" i="19" s="1"/>
  <c r="AA13" i="19" s="1"/>
  <c r="T57" i="20" l="1"/>
  <c r="X57"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L21" i="24"/>
  <c r="AH23" i="20"/>
  <c r="AH57" i="20" s="1"/>
  <c r="T58" i="20" s="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｢提供サービス｣を選択し、定員を入力(短期入所系と入所施設・居住系）することで、基準額が表示されます。</t>
        </r>
      </text>
    </comment>
    <comment ref="AA37" authorId="0" shape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<sst xmlns="http://schemas.openxmlformats.org/spreadsheetml/2006/main" count="493" uniqueCount="252">
  <si>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</si>
  <si>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</si>
  <si>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</si>
  <si>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</si>
  <si>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</si>
  <si>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</si>
  <si>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</si>
  <si>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</si>
  <si>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</si>
  <si>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</si>
  <si>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</si>
  <si>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</si>
  <si>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</si>
  <si>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</si>
  <si>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</si>
  <si>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</si>
  <si>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</si>
  <si>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</si>
  <si>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</si>
  <si>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</si>
  <si>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</si>
  <si>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</si>
  <si>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</si>
  <si>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</si>
  <si>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</si>
  <si>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</si>
  <si>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</si>
  <si>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</si>
  <si>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</si>
  <si>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</si>
  <si>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</si>
  <si>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</si>
  <si>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</si>
  <si>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</si>
  <si>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</si>
  <si>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</si>
  <si>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</si>
  <si>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</si>
  <si>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</si>
  <si>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</si>
  <si>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</si>
  <si>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</si>
  <si>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</si>
  <si>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</si>
  <si>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</si>
  <si>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</si>
  <si>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</si>
  <si>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</si>
  <si>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</si>
  <si>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</si>
  <si>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</si>
  <si>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</si>
  <si>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</si>
  <si>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</si>
  <si>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</si>
  <si>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</si>
  <si>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</si>
  <si>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</si>
  <si>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</si>
  <si>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</si>
  <si>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</si>
  <si>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</si>
  <si>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</si>
  <si>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</si>
  <si>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</si>
  <si>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</si>
  <si>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</si>
  <si>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</si>
  <si>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</si>
  <si>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</si>
  <si>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</si>
  <si>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</si>
  <si>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</si>
  <si>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</si>
  <si>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</si>
  <si>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</si>
  <si>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</si>
  <si>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</si>
  <si>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（様式１）総括表</t>
    <rPh sb="1" eb="3">
      <t>ヨウシキ</t>
    </rPh>
    <rPh sb="5" eb="8">
      <t>ソウカツヒョウ</t>
    </rPh>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</si>
  <si>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</si>
  <si>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</si>
  <si>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</si>
  <si>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</si>
  <si>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</si>
  <si>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</si>
  <si>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</si>
  <si>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</si>
  <si>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</si>
  <si>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</si>
  <si>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</si>
  <si>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</si>
  <si>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</si>
  <si>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</si>
  <si>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</si>
  <si>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</si>
  <si>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</si>
  <si>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</si>
  <si>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</si>
  <si>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</si>
  <si>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</si>
  <si>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</si>
  <si>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</si>
  <si>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</si>
  <si>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</si>
  <si>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</si>
  <si>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</si>
  <si>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</si>
  <si>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</si>
  <si>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</si>
  <si>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</si>
  <si>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</si>
  <si>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</si>
  <si>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</si>
  <si>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</si>
  <si>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</si>
  <si>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</si>
  <si>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</si>
  <si>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</si>
  <si>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</si>
  <si>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</si>
  <si>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</si>
  <si>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</si>
  <si>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</si>
  <si>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</si>
  <si>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</si>
  <si>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</si>
  <si>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</si>
  <si>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</si>
  <si>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</si>
  <si>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</si>
  <si>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</si>
  <si>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</si>
  <si>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</si>
  <si>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</si>
  <si>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</si>
  <si>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</si>
  <si>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</si>
  <si>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</si>
  <si>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</si>
  <si>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</si>
  <si>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</si>
  <si>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</si>
  <si>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</si>
  <si>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</si>
  <si>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</si>
  <si>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</si>
  <si>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</si>
  <si>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</si>
  <si>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</si>
  <si>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</si>
  <si>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</si>
  <si>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</si>
  <si>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</si>
  <si>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</si>
  <si>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</si>
  <si>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</si>
  <si>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</si>
  <si>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</si>
  <si>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</si>
  <si>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</si>
  <si>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</si>
  <si>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</si>
  <si>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</si>
  <si>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</si>
  <si>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</si>
  <si>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</si>
  <si>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</si>
  <si>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</si>
  <si>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</si>
  <si>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</si>
  <si>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</si>
  <si>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</si>
  <si>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</si>
  <si>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</si>
  <si>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</si>
  <si>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</si>
  <si>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</si>
  <si>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</si>
  <si>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</si>
  <si>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</si>
  <si>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</si>
  <si>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</si>
  <si>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</si>
  <si>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</si>
  <si>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</si>
  <si>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</si>
  <si>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</si>
  <si>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</si>
  <si>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</si>
  <si>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</si>
  <si>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</si>
  <si>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</si>
  <si>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</si>
  <si>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</si>
  <si>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</si>
  <si>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</si>
  <si>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</si>
  <si>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</si>
  <si>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</si>
  <si>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</si>
  <si>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</si>
  <si>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</si>
  <si>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</si>
  <si>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</si>
  <si>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</si>
  <si>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</si>
  <si>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</si>
  <si>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（様式２）事業所・施設別申請額一覧</t>
    <rPh sb="1" eb="3">
      <t>ヨウシキ</t>
    </rPh>
    <rPh sb="5" eb="8">
      <t>ジギョウショ</t>
    </rPh>
    <rPh sb="9" eb="11">
      <t>シセツ</t>
    </rPh>
    <rPh sb="11" eb="12">
      <t>ベツ</t>
    </rPh>
    <rPh sb="12" eb="15">
      <t>シンセイガク</t>
    </rPh>
    <rPh sb="15" eb="17">
      <t>イチラン</t>
    </rPh>
    <phoneticPr fontId="2"/>
  </si>
  <si>
    <t>(様式３）事業所・施設別個表</t>
    <rPh sb="1" eb="3">
      <t>ヨウシキ</t>
    </rPh>
    <rPh sb="5" eb="8">
      <t>ジギョウショ</t>
    </rPh>
    <rPh sb="9" eb="11">
      <t>シセツ</t>
    </rPh>
    <rPh sb="11" eb="12">
      <t>ベツ</t>
    </rPh>
    <rPh sb="12" eb="14">
      <t>コヒョウ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</si>
  <si>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</si>
  <si>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</si>
  <si>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</si>
  <si>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</si>
  <si>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</si>
  <si>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</si>
  <si>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</si>
  <si>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</si>
  <si>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</si>
  <si>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</si>
  <si>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</si>
  <si>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</si>
  <si>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</si>
  <si>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</si>
  <si>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</si>
  <si>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</si>
  <si>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</si>
  <si>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</si>
  <si>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</si>
  <si>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</si>
  <si>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</si>
  <si>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</si>
  <si>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</si>
  <si>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</si>
  <si>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</si>
  <si>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</si>
  <si>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</si>
  <si>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</si>
  <si>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</si>
  <si>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</si>
  <si>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</si>
  <si>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</si>
  <si>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</si>
  <si>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</si>
  <si>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</si>
  <si>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</si>
  <si>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助成金申請書</t>
    <rPh sb="0" eb="3">
      <t>ジョセイキン</t>
    </rPh>
    <rPh sb="3" eb="6">
      <t>シンセイショ</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</si>
  <si>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</si>
  <si>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</si>
  <si>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</si>
  <si>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2"/>
  </si>
  <si>
    <t>※本シートは絶対に編集しないこと。</t>
    <rPh sb="1" eb="2">
      <t>ホン</t>
    </rPh>
    <rPh sb="6" eb="8">
      <t>ゼッタイ</t>
    </rPh>
    <rPh sb="9" eb="11">
      <t>ヘンシュウ</t>
    </rPh>
    <phoneticPr fontId="2"/>
  </si>
  <si>
    <t>別添２</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</si>
</sst>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3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21" fillId="0" borderId="0" xfId="0" applyFont="1">
      <alignment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4" fillId="4" borderId="5" xfId="0" applyNumberFormat="1" applyFont="1" applyFill="1" applyBorder="1" applyAlignment="1">
      <alignment horizontal="center" vertical="center" shrinkToFit="1"/>
    </xf>
    <xf numFmtId="0" fontId="8" fillId="0" borderId="36" xfId="0" applyFont="1" applyFill="1" applyBorder="1" applyAlignment="1">
      <alignment horizontal="center" vertical="center"/>
    </xf>
    <xf numFmtId="0" fontId="9"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10" fillId="4" borderId="47" xfId="0" applyFont="1" applyFill="1" applyBorder="1" applyAlignment="1">
      <alignment vertical="center" shrinkToFit="1"/>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view="pageBreakPreview" zoomScale="130" zoomScaleNormal="120" zoomScaleSheetLayoutView="130" workbookViewId="0">
      <selection activeCell="AQ3" sqref="AQ3"/>
    </sheetView>
  </sheetViews>
  <sheetFormatPr defaultColWidth="2.25" defaultRowHeight="12"/>
  <cols>
    <col min="1" max="1" width="2.625" style="1" customWidth="1"/>
    <col min="2" max="16384" width="2.25" style="1"/>
  </cols>
  <sheetData>
    <row r="1" spans="1:39" ht="13.5" customHeight="1">
      <c r="A1" s="94" t="s">
        <v>78</v>
      </c>
      <c r="B1" s="3"/>
      <c r="C1" s="4"/>
      <c r="D1" s="4"/>
      <c r="AK1" s="351" t="s">
        <v>251</v>
      </c>
      <c r="AL1" s="352"/>
      <c r="AM1" s="353"/>
    </row>
    <row r="2" spans="1:39" ht="18" customHeight="1">
      <c r="A2" s="94"/>
      <c r="B2" s="3"/>
      <c r="C2" s="51"/>
      <c r="D2" s="51"/>
    </row>
    <row r="3" spans="1:39" ht="18" customHeight="1">
      <c r="A3" s="293" t="s">
        <v>1</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row>
    <row r="4" spans="1:39" ht="18" customHeight="1">
      <c r="A4" s="293" t="s">
        <v>245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231</v>
      </c>
      <c r="AD6" s="316"/>
      <c r="AE6" s="316"/>
      <c r="AF6" s="2" t="s">
        <v>5</v>
      </c>
      <c r="AG6" s="316"/>
      <c r="AH6" s="316"/>
      <c r="AI6" s="2" t="s">
        <v>4</v>
      </c>
      <c r="AJ6" s="316"/>
      <c r="AK6" s="316"/>
      <c r="AL6" s="2" t="s">
        <v>3</v>
      </c>
      <c r="AM6" s="2"/>
    </row>
    <row r="7" spans="1:39" ht="18" customHeight="1">
      <c r="A7" s="360"/>
      <c r="B7" s="360"/>
      <c r="C7" s="360"/>
      <c r="D7" s="360"/>
      <c r="E7" s="360"/>
      <c r="F7" s="360"/>
      <c r="G7" s="360"/>
      <c r="I7" s="1" t="s">
        <v>2</v>
      </c>
    </row>
    <row r="8" spans="1:39" ht="18" customHeight="1">
      <c r="B8" s="3"/>
      <c r="C8" s="4"/>
      <c r="D8" s="4"/>
    </row>
    <row r="9" spans="1:39">
      <c r="A9" s="1" t="s">
        <v>16</v>
      </c>
      <c r="B9" s="3"/>
      <c r="C9" s="4"/>
      <c r="D9" s="4"/>
    </row>
    <row r="10" spans="1:39" ht="11.25" customHeight="1">
      <c r="B10" s="3"/>
      <c r="C10" s="4"/>
      <c r="D10" s="4"/>
    </row>
    <row r="11" spans="1:39" ht="13.5" customHeight="1">
      <c r="A11" s="290" t="s">
        <v>149</v>
      </c>
      <c r="B11" s="16" t="s">
        <v>6</v>
      </c>
      <c r="C11" s="17"/>
      <c r="D11" s="17"/>
      <c r="E11" s="18"/>
      <c r="F11" s="18"/>
      <c r="G11" s="18"/>
      <c r="H11" s="18"/>
      <c r="I11" s="18"/>
      <c r="J11" s="18"/>
      <c r="K11" s="19"/>
      <c r="L11" s="304"/>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6"/>
    </row>
    <row r="12" spans="1:39" ht="21" customHeight="1">
      <c r="A12" s="291"/>
      <c r="B12" s="15" t="s">
        <v>7</v>
      </c>
      <c r="C12" s="10"/>
      <c r="D12" s="10"/>
      <c r="E12" s="11"/>
      <c r="F12" s="11"/>
      <c r="G12" s="11"/>
      <c r="H12" s="11"/>
      <c r="I12" s="11"/>
      <c r="J12" s="11"/>
      <c r="K12" s="12"/>
      <c r="L12" s="301"/>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3"/>
    </row>
    <row r="13" spans="1:39">
      <c r="A13" s="291"/>
      <c r="B13" s="307" t="s">
        <v>150</v>
      </c>
      <c r="C13" s="308"/>
      <c r="D13" s="308"/>
      <c r="E13" s="308"/>
      <c r="F13" s="308"/>
      <c r="G13" s="308"/>
      <c r="H13" s="308"/>
      <c r="I13" s="308"/>
      <c r="J13" s="308"/>
      <c r="K13" s="309"/>
      <c r="L13" s="13" t="s">
        <v>8</v>
      </c>
      <c r="M13" s="13"/>
      <c r="N13" s="13"/>
      <c r="O13" s="13"/>
      <c r="P13" s="13"/>
      <c r="Q13" s="294"/>
      <c r="R13" s="294"/>
      <c r="S13" s="13" t="s">
        <v>9</v>
      </c>
      <c r="T13" s="294"/>
      <c r="U13" s="294"/>
      <c r="V13" s="294"/>
      <c r="W13" s="13" t="s">
        <v>10</v>
      </c>
      <c r="X13" s="13"/>
      <c r="Y13" s="13"/>
      <c r="Z13" s="13"/>
      <c r="AA13" s="13"/>
      <c r="AB13" s="13"/>
      <c r="AC13" s="13"/>
      <c r="AD13" s="13"/>
      <c r="AE13" s="13"/>
      <c r="AF13" s="13"/>
      <c r="AG13" s="13"/>
      <c r="AH13" s="13"/>
      <c r="AI13" s="13"/>
      <c r="AJ13" s="13"/>
      <c r="AK13" s="13"/>
      <c r="AL13" s="13"/>
      <c r="AM13" s="14"/>
    </row>
    <row r="14" spans="1:39" ht="13.5" customHeight="1">
      <c r="A14" s="291"/>
      <c r="B14" s="310"/>
      <c r="C14" s="311"/>
      <c r="D14" s="311"/>
      <c r="E14" s="311"/>
      <c r="F14" s="311"/>
      <c r="G14" s="311"/>
      <c r="H14" s="311"/>
      <c r="I14" s="311"/>
      <c r="J14" s="311"/>
      <c r="K14" s="312"/>
      <c r="L14" s="295"/>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39" ht="13.5" customHeight="1">
      <c r="A15" s="291"/>
      <c r="B15" s="313"/>
      <c r="C15" s="314"/>
      <c r="D15" s="314"/>
      <c r="E15" s="314"/>
      <c r="F15" s="314"/>
      <c r="G15" s="314"/>
      <c r="H15" s="314"/>
      <c r="I15" s="314"/>
      <c r="J15" s="314"/>
      <c r="K15" s="315"/>
      <c r="L15" s="298"/>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0"/>
    </row>
    <row r="16" spans="1:39" ht="18" customHeight="1">
      <c r="A16" s="291"/>
      <c r="B16" s="6" t="s">
        <v>11</v>
      </c>
      <c r="C16" s="7"/>
      <c r="D16" s="7"/>
      <c r="E16" s="8"/>
      <c r="F16" s="8"/>
      <c r="G16" s="8"/>
      <c r="H16" s="8"/>
      <c r="I16" s="8"/>
      <c r="J16" s="8"/>
      <c r="K16" s="8"/>
      <c r="L16" s="6" t="s">
        <v>12</v>
      </c>
      <c r="M16" s="8"/>
      <c r="N16" s="8"/>
      <c r="O16" s="8"/>
      <c r="P16" s="8"/>
      <c r="Q16" s="8"/>
      <c r="R16" s="9"/>
      <c r="S16" s="287"/>
      <c r="T16" s="288"/>
      <c r="U16" s="288"/>
      <c r="V16" s="288"/>
      <c r="W16" s="288"/>
      <c r="X16" s="288"/>
      <c r="Y16" s="289"/>
      <c r="Z16" s="6" t="s">
        <v>151</v>
      </c>
      <c r="AA16" s="8"/>
      <c r="AB16" s="8"/>
      <c r="AC16" s="8"/>
      <c r="AD16" s="8"/>
      <c r="AE16" s="8"/>
      <c r="AF16" s="9"/>
      <c r="AG16" s="287"/>
      <c r="AH16" s="288"/>
      <c r="AI16" s="288"/>
      <c r="AJ16" s="288"/>
      <c r="AK16" s="288"/>
      <c r="AL16" s="288"/>
      <c r="AM16" s="289"/>
    </row>
    <row r="17" spans="1:39" ht="18" customHeight="1">
      <c r="A17" s="291"/>
      <c r="B17" s="6" t="s">
        <v>13</v>
      </c>
      <c r="C17" s="7"/>
      <c r="D17" s="7"/>
      <c r="E17" s="8"/>
      <c r="F17" s="8"/>
      <c r="G17" s="8"/>
      <c r="H17" s="8"/>
      <c r="I17" s="8"/>
      <c r="J17" s="8"/>
      <c r="K17" s="8"/>
      <c r="L17" s="6" t="s">
        <v>14</v>
      </c>
      <c r="M17" s="8"/>
      <c r="N17" s="8"/>
      <c r="O17" s="8"/>
      <c r="P17" s="8"/>
      <c r="Q17" s="8"/>
      <c r="R17" s="9"/>
      <c r="S17" s="287"/>
      <c r="T17" s="288"/>
      <c r="U17" s="288"/>
      <c r="V17" s="288"/>
      <c r="W17" s="288"/>
      <c r="X17" s="288"/>
      <c r="Y17" s="289"/>
      <c r="Z17" s="6" t="s">
        <v>15</v>
      </c>
      <c r="AA17" s="8"/>
      <c r="AB17" s="8"/>
      <c r="AC17" s="8"/>
      <c r="AD17" s="8"/>
      <c r="AE17" s="8"/>
      <c r="AF17" s="9"/>
      <c r="AG17" s="287"/>
      <c r="AH17" s="288"/>
      <c r="AI17" s="288"/>
      <c r="AJ17" s="288"/>
      <c r="AK17" s="288"/>
      <c r="AL17" s="288"/>
      <c r="AM17" s="289"/>
    </row>
    <row r="18" spans="1:39" ht="18.75" customHeight="1">
      <c r="A18" s="292"/>
      <c r="B18" s="6" t="s">
        <v>17</v>
      </c>
      <c r="C18" s="7"/>
      <c r="D18" s="7"/>
      <c r="E18" s="8"/>
      <c r="F18" s="8"/>
      <c r="G18" s="8"/>
      <c r="H18" s="8"/>
      <c r="I18" s="8"/>
      <c r="J18" s="8"/>
      <c r="K18" s="8"/>
      <c r="L18" s="6" t="s">
        <v>14</v>
      </c>
      <c r="M18" s="8"/>
      <c r="N18" s="8"/>
      <c r="O18" s="8"/>
      <c r="P18" s="8"/>
      <c r="Q18" s="8"/>
      <c r="R18" s="9"/>
      <c r="S18" s="287"/>
      <c r="T18" s="288"/>
      <c r="U18" s="288"/>
      <c r="V18" s="288"/>
      <c r="W18" s="288"/>
      <c r="X18" s="288"/>
      <c r="Y18" s="289"/>
      <c r="Z18" s="6" t="s">
        <v>15</v>
      </c>
      <c r="AA18" s="8"/>
      <c r="AB18" s="8"/>
      <c r="AC18" s="8"/>
      <c r="AD18" s="8"/>
      <c r="AE18" s="8"/>
      <c r="AF18" s="9"/>
      <c r="AG18" s="287"/>
      <c r="AH18" s="288"/>
      <c r="AI18" s="288"/>
      <c r="AJ18" s="288"/>
      <c r="AK18" s="288"/>
      <c r="AL18" s="288"/>
      <c r="AM18" s="289"/>
    </row>
    <row r="19" spans="1:39" ht="18" customHeight="1">
      <c r="A19" s="6" t="s">
        <v>109</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54" t="s">
        <v>42</v>
      </c>
      <c r="B20" s="355"/>
      <c r="C20" s="355"/>
      <c r="D20" s="355"/>
      <c r="E20" s="355"/>
      <c r="F20" s="355"/>
      <c r="G20" s="355"/>
      <c r="H20" s="355"/>
      <c r="I20" s="355"/>
      <c r="J20" s="355"/>
      <c r="K20" s="355"/>
      <c r="L20" s="355"/>
      <c r="M20" s="355"/>
      <c r="N20" s="355"/>
      <c r="O20" s="355"/>
      <c r="P20" s="355"/>
      <c r="Q20" s="355"/>
      <c r="R20" s="355"/>
      <c r="S20" s="356"/>
      <c r="T20" s="317" t="s">
        <v>229</v>
      </c>
      <c r="U20" s="318"/>
      <c r="V20" s="318"/>
      <c r="W20" s="318"/>
      <c r="X20" s="318"/>
      <c r="Y20" s="318"/>
      <c r="Z20" s="318"/>
      <c r="AA20" s="318"/>
      <c r="AB20" s="318"/>
      <c r="AC20" s="319"/>
      <c r="AD20" s="317" t="s">
        <v>230</v>
      </c>
      <c r="AE20" s="318"/>
      <c r="AF20" s="318"/>
      <c r="AG20" s="318"/>
      <c r="AH20" s="318"/>
      <c r="AI20" s="318"/>
      <c r="AJ20" s="318"/>
      <c r="AK20" s="318"/>
      <c r="AL20" s="318"/>
      <c r="AM20" s="319"/>
    </row>
    <row r="21" spans="1:39" ht="12.75" customHeight="1">
      <c r="A21" s="357"/>
      <c r="B21" s="358"/>
      <c r="C21" s="358"/>
      <c r="D21" s="358"/>
      <c r="E21" s="358"/>
      <c r="F21" s="358"/>
      <c r="G21" s="358"/>
      <c r="H21" s="358"/>
      <c r="I21" s="358"/>
      <c r="J21" s="358"/>
      <c r="K21" s="358"/>
      <c r="L21" s="358"/>
      <c r="M21" s="358"/>
      <c r="N21" s="358"/>
      <c r="O21" s="358"/>
      <c r="P21" s="358"/>
      <c r="Q21" s="358"/>
      <c r="R21" s="358"/>
      <c r="S21" s="359"/>
      <c r="T21" s="330" t="s">
        <v>156</v>
      </c>
      <c r="U21" s="331"/>
      <c r="V21" s="331"/>
      <c r="W21" s="332"/>
      <c r="X21" s="335" t="s">
        <v>18</v>
      </c>
      <c r="Y21" s="335"/>
      <c r="Z21" s="335"/>
      <c r="AA21" s="335"/>
      <c r="AB21" s="335"/>
      <c r="AC21" s="336"/>
      <c r="AD21" s="330" t="s">
        <v>156</v>
      </c>
      <c r="AE21" s="331"/>
      <c r="AF21" s="331"/>
      <c r="AG21" s="332"/>
      <c r="AH21" s="333" t="s">
        <v>18</v>
      </c>
      <c r="AI21" s="333"/>
      <c r="AJ21" s="333"/>
      <c r="AK21" s="333"/>
      <c r="AL21" s="333"/>
      <c r="AM21" s="334"/>
    </row>
    <row r="22" spans="1:39" ht="12.75" customHeight="1">
      <c r="A22" s="291"/>
      <c r="B22" s="16" t="s">
        <v>111</v>
      </c>
      <c r="C22" s="18"/>
      <c r="D22" s="18"/>
      <c r="E22" s="18"/>
      <c r="F22" s="18"/>
      <c r="G22" s="18"/>
      <c r="H22" s="18"/>
      <c r="I22" s="18"/>
      <c r="J22" s="18"/>
      <c r="K22" s="18"/>
      <c r="L22" s="18"/>
      <c r="M22" s="18"/>
      <c r="N22" s="18"/>
      <c r="O22" s="18"/>
      <c r="P22" s="18"/>
      <c r="Q22" s="18"/>
      <c r="R22" s="18"/>
      <c r="S22" s="19"/>
      <c r="T22" s="326">
        <f ca="1">COUNTIFS('申請額一覧 '!$E$6:$E$20,B22,'申請額一覧 '!$H$6:$H$20,"&gt;0")</f>
        <v>0</v>
      </c>
      <c r="U22" s="327"/>
      <c r="V22" s="324" t="s">
        <v>19</v>
      </c>
      <c r="W22" s="325"/>
      <c r="X22" s="283">
        <f ca="1">SUMIF('申請額一覧 '!$E$6:$E$20,B22,'申請額一覧 '!$H$6:$H$20)</f>
        <v>0</v>
      </c>
      <c r="Y22" s="284"/>
      <c r="Z22" s="284"/>
      <c r="AA22" s="284"/>
      <c r="AB22" s="109" t="s">
        <v>187</v>
      </c>
      <c r="AC22" s="27"/>
      <c r="AD22" s="326">
        <f ca="1">COUNTIFS('申請額一覧 '!$E$6:$E$20,B22,'申請額一覧 '!$K$6:$K$20,"&gt;0")</f>
        <v>0</v>
      </c>
      <c r="AE22" s="327"/>
      <c r="AF22" s="324" t="s">
        <v>19</v>
      </c>
      <c r="AG22" s="325"/>
      <c r="AH22" s="283">
        <f ca="1">SUMIF('申請額一覧 '!$E$6:$E$20,B22,'申請額一覧 '!$K$6:$K$20)</f>
        <v>0</v>
      </c>
      <c r="AI22" s="284"/>
      <c r="AJ22" s="284"/>
      <c r="AK22" s="284"/>
      <c r="AL22" s="109" t="s">
        <v>187</v>
      </c>
      <c r="AM22" s="27"/>
    </row>
    <row r="23" spans="1:39" ht="12.75" customHeight="1">
      <c r="A23" s="291"/>
      <c r="B23" s="20" t="s">
        <v>112</v>
      </c>
      <c r="C23" s="21"/>
      <c r="D23" s="21"/>
      <c r="E23" s="21"/>
      <c r="F23" s="21"/>
      <c r="G23" s="21"/>
      <c r="H23" s="21"/>
      <c r="I23" s="21"/>
      <c r="J23" s="21"/>
      <c r="K23" s="21"/>
      <c r="L23" s="21"/>
      <c r="M23" s="21"/>
      <c r="N23" s="21"/>
      <c r="O23" s="21"/>
      <c r="P23" s="21"/>
      <c r="Q23" s="21"/>
      <c r="R23" s="21"/>
      <c r="S23" s="22"/>
      <c r="T23" s="322">
        <f ca="1">COUNTIFS('申請額一覧 '!$E$6:$E$20,B23,'申請額一覧 '!$H$6:$H$20,"&gt;0")</f>
        <v>0</v>
      </c>
      <c r="U23" s="323"/>
      <c r="V23" s="320" t="s">
        <v>19</v>
      </c>
      <c r="W23" s="321"/>
      <c r="X23" s="279">
        <f ca="1">SUMIF('申請額一覧 '!$E$6:$E$20,B23,'申請額一覧 '!$H$6:$H$20)</f>
        <v>0</v>
      </c>
      <c r="Y23" s="280"/>
      <c r="Z23" s="280"/>
      <c r="AA23" s="280"/>
      <c r="AB23" s="110" t="s">
        <v>187</v>
      </c>
      <c r="AC23" s="28"/>
      <c r="AD23" s="322">
        <f ca="1">COUNTIFS('申請額一覧 '!$E$6:$E$20,B23,'申請額一覧 '!$K$6:$K$20,"&gt;0")</f>
        <v>0</v>
      </c>
      <c r="AE23" s="323"/>
      <c r="AF23" s="320" t="s">
        <v>19</v>
      </c>
      <c r="AG23" s="321"/>
      <c r="AH23" s="273">
        <f ca="1">SUMIF('申請額一覧 '!$E$6:$E$20,B23,'申請額一覧 '!$K$6:$K$20)</f>
        <v>0</v>
      </c>
      <c r="AI23" s="274"/>
      <c r="AJ23" s="274"/>
      <c r="AK23" s="274"/>
      <c r="AL23" s="110" t="s">
        <v>187</v>
      </c>
      <c r="AM23" s="28"/>
    </row>
    <row r="24" spans="1:39" ht="12.75" customHeight="1">
      <c r="A24" s="291"/>
      <c r="B24" s="20" t="s">
        <v>113</v>
      </c>
      <c r="C24" s="21"/>
      <c r="D24" s="21"/>
      <c r="E24" s="21"/>
      <c r="F24" s="21"/>
      <c r="G24" s="21"/>
      <c r="H24" s="21"/>
      <c r="I24" s="21"/>
      <c r="J24" s="21"/>
      <c r="K24" s="21"/>
      <c r="L24" s="21"/>
      <c r="M24" s="21"/>
      <c r="N24" s="21"/>
      <c r="O24" s="21"/>
      <c r="P24" s="21"/>
      <c r="Q24" s="21"/>
      <c r="R24" s="21"/>
      <c r="S24" s="22"/>
      <c r="T24" s="322">
        <f ca="1">COUNTIFS('申請額一覧 '!$E$6:$E$20,B24,'申請額一覧 '!$H$6:$H$20,"&gt;0")</f>
        <v>0</v>
      </c>
      <c r="U24" s="323"/>
      <c r="V24" s="320" t="s">
        <v>19</v>
      </c>
      <c r="W24" s="321"/>
      <c r="X24" s="273">
        <f ca="1">SUMIF('申請額一覧 '!$E$6:$E$20,B24,'申請額一覧 '!$H$6:$H$20)</f>
        <v>0</v>
      </c>
      <c r="Y24" s="274"/>
      <c r="Z24" s="274"/>
      <c r="AA24" s="274"/>
      <c r="AB24" s="110" t="s">
        <v>187</v>
      </c>
      <c r="AC24" s="28"/>
      <c r="AD24" s="322">
        <f ca="1">COUNTIFS('申請額一覧 '!$E$6:$E$20,B24,'申請額一覧 '!$K$6:$K$20,"&gt;0")</f>
        <v>0</v>
      </c>
      <c r="AE24" s="323"/>
      <c r="AF24" s="320" t="s">
        <v>19</v>
      </c>
      <c r="AG24" s="321"/>
      <c r="AH24" s="273">
        <f ca="1">SUMIF('申請額一覧 '!$E$6:$E$20,B24,'申請額一覧 '!$K$6:$K$20)</f>
        <v>0</v>
      </c>
      <c r="AI24" s="274"/>
      <c r="AJ24" s="274"/>
      <c r="AK24" s="274"/>
      <c r="AL24" s="110" t="s">
        <v>187</v>
      </c>
      <c r="AM24" s="28"/>
    </row>
    <row r="25" spans="1:39" ht="12.75" customHeight="1">
      <c r="A25" s="291"/>
      <c r="B25" s="115" t="s">
        <v>155</v>
      </c>
      <c r="C25" s="21"/>
      <c r="D25" s="21"/>
      <c r="E25" s="21"/>
      <c r="F25" s="21"/>
      <c r="G25" s="21"/>
      <c r="H25" s="21"/>
      <c r="I25" s="21"/>
      <c r="J25" s="21"/>
      <c r="K25" s="21"/>
      <c r="L25" s="21"/>
      <c r="M25" s="21"/>
      <c r="N25" s="21"/>
      <c r="O25" s="21"/>
      <c r="P25" s="21"/>
      <c r="Q25" s="21"/>
      <c r="R25" s="21"/>
      <c r="S25" s="21"/>
      <c r="T25" s="322">
        <f ca="1">COUNTIFS('申請額一覧 '!$E$6:$E$20,B25,'申請額一覧 '!$H$6:$H$20,"&gt;0")</f>
        <v>0</v>
      </c>
      <c r="U25" s="323"/>
      <c r="V25" s="320" t="s">
        <v>19</v>
      </c>
      <c r="W25" s="321"/>
      <c r="X25" s="273">
        <f ca="1">SUMIF('申請額一覧 '!$E$6:$E$20,B25,'申請額一覧 '!$H$6:$H$20)</f>
        <v>0</v>
      </c>
      <c r="Y25" s="274"/>
      <c r="Z25" s="274"/>
      <c r="AA25" s="274"/>
      <c r="AB25" s="116" t="s">
        <v>187</v>
      </c>
      <c r="AC25" s="28"/>
      <c r="AD25" s="322">
        <f ca="1">COUNTIFS('申請額一覧 '!$E$6:$E$20,B25,'申請額一覧 '!$K$6:$K$20,"&gt;0")</f>
        <v>0</v>
      </c>
      <c r="AE25" s="323"/>
      <c r="AF25" s="320" t="s">
        <v>19</v>
      </c>
      <c r="AG25" s="321"/>
      <c r="AH25" s="273">
        <f ca="1">SUMIF('申請額一覧 '!$E$6:$E$20,B25,'申請額一覧 '!$K$6:$K$20)</f>
        <v>0</v>
      </c>
      <c r="AI25" s="274"/>
      <c r="AJ25" s="274"/>
      <c r="AK25" s="274"/>
      <c r="AL25" s="116" t="s">
        <v>187</v>
      </c>
      <c r="AM25" s="28"/>
    </row>
    <row r="26" spans="1:39" ht="12.75" customHeight="1">
      <c r="A26" s="291"/>
      <c r="B26" s="20" t="s">
        <v>20</v>
      </c>
      <c r="C26" s="21"/>
      <c r="D26" s="21"/>
      <c r="E26" s="21"/>
      <c r="F26" s="21"/>
      <c r="G26" s="21"/>
      <c r="H26" s="21"/>
      <c r="I26" s="21"/>
      <c r="J26" s="21"/>
      <c r="K26" s="21"/>
      <c r="L26" s="21"/>
      <c r="M26" s="21"/>
      <c r="N26" s="21"/>
      <c r="O26" s="21"/>
      <c r="P26" s="21"/>
      <c r="Q26" s="21"/>
      <c r="R26" s="21"/>
      <c r="S26" s="21"/>
      <c r="T26" s="322">
        <f ca="1">COUNTIFS('申請額一覧 '!$E$6:$E$20,B26,'申請額一覧 '!$H$6:$H$20,"&gt;0")</f>
        <v>0</v>
      </c>
      <c r="U26" s="323"/>
      <c r="V26" s="320" t="s">
        <v>19</v>
      </c>
      <c r="W26" s="321"/>
      <c r="X26" s="273">
        <f ca="1">SUMIF('申請額一覧 '!$E$6:$E$20,B26,'申請額一覧 '!$H$6:$H$20)</f>
        <v>0</v>
      </c>
      <c r="Y26" s="274"/>
      <c r="Z26" s="274"/>
      <c r="AA26" s="274"/>
      <c r="AB26" s="116" t="s">
        <v>187</v>
      </c>
      <c r="AC26" s="28"/>
      <c r="AD26" s="322">
        <f ca="1">COUNTIFS('申請額一覧 '!$E$6:$E$20,B26,'申請額一覧 '!$K$6:$K$20,"&gt;0")</f>
        <v>0</v>
      </c>
      <c r="AE26" s="323"/>
      <c r="AF26" s="320" t="s">
        <v>19</v>
      </c>
      <c r="AG26" s="321"/>
      <c r="AH26" s="273">
        <f ca="1">SUMIF('申請額一覧 '!$E$6:$E$20,B26,'申請額一覧 '!$K$6:$K$20)</f>
        <v>0</v>
      </c>
      <c r="AI26" s="274"/>
      <c r="AJ26" s="274"/>
      <c r="AK26" s="274"/>
      <c r="AL26" s="116" t="s">
        <v>187</v>
      </c>
      <c r="AM26" s="28"/>
    </row>
    <row r="27" spans="1:39" ht="12.75" customHeight="1">
      <c r="A27" s="291"/>
      <c r="B27" s="20" t="s">
        <v>191</v>
      </c>
      <c r="C27" s="21"/>
      <c r="D27" s="21"/>
      <c r="E27" s="21"/>
      <c r="F27" s="21"/>
      <c r="G27" s="21"/>
      <c r="H27" s="21"/>
      <c r="I27" s="21"/>
      <c r="J27" s="21"/>
      <c r="K27" s="21"/>
      <c r="L27" s="21"/>
      <c r="M27" s="21"/>
      <c r="N27" s="21"/>
      <c r="O27" s="21"/>
      <c r="P27" s="21"/>
      <c r="Q27" s="21"/>
      <c r="R27" s="21"/>
      <c r="S27" s="21"/>
      <c r="T27" s="322">
        <f ca="1">COUNTIFS('申請額一覧 '!$E$6:$E$20,B27,'申請額一覧 '!$H$6:$H$20,"&gt;0")</f>
        <v>0</v>
      </c>
      <c r="U27" s="323"/>
      <c r="V27" s="320" t="s">
        <v>19</v>
      </c>
      <c r="W27" s="321"/>
      <c r="X27" s="273">
        <f ca="1">SUMIF('申請額一覧 '!$E$6:$E$20,B27,'申請額一覧 '!$H$6:$H$20)</f>
        <v>0</v>
      </c>
      <c r="Y27" s="274"/>
      <c r="Z27" s="274"/>
      <c r="AA27" s="274"/>
      <c r="AB27" s="110" t="s">
        <v>187</v>
      </c>
      <c r="AC27" s="28"/>
      <c r="AD27" s="322">
        <f ca="1">COUNTIFS('申請額一覧 '!$E$6:$E$20,B27,'申請額一覧 '!$K$6:$K$20,"&gt;0")</f>
        <v>0</v>
      </c>
      <c r="AE27" s="323"/>
      <c r="AF27" s="320" t="s">
        <v>19</v>
      </c>
      <c r="AG27" s="321"/>
      <c r="AH27" s="273">
        <f ca="1">SUMIF('申請額一覧 '!$E$6:$E$20,B27,'申請額一覧 '!$K$6:$K$20)</f>
        <v>0</v>
      </c>
      <c r="AI27" s="274"/>
      <c r="AJ27" s="274"/>
      <c r="AK27" s="274"/>
      <c r="AL27" s="110" t="s">
        <v>187</v>
      </c>
      <c r="AM27" s="28"/>
    </row>
    <row r="28" spans="1:39" ht="12.75" customHeight="1">
      <c r="A28" s="291"/>
      <c r="B28" s="20" t="s">
        <v>192</v>
      </c>
      <c r="C28" s="21"/>
      <c r="D28" s="21"/>
      <c r="E28" s="21"/>
      <c r="F28" s="21"/>
      <c r="G28" s="21"/>
      <c r="H28" s="21"/>
      <c r="I28" s="21"/>
      <c r="J28" s="21"/>
      <c r="K28" s="21"/>
      <c r="L28" s="21"/>
      <c r="M28" s="21"/>
      <c r="N28" s="21"/>
      <c r="O28" s="21"/>
      <c r="P28" s="21"/>
      <c r="Q28" s="21"/>
      <c r="R28" s="21"/>
      <c r="S28" s="21"/>
      <c r="T28" s="322">
        <f ca="1">COUNTIFS('申請額一覧 '!$E$6:$E$20,B28,'申請額一覧 '!$H$6:$H$20,"&gt;0")</f>
        <v>0</v>
      </c>
      <c r="U28" s="323"/>
      <c r="V28" s="320" t="s">
        <v>19</v>
      </c>
      <c r="W28" s="321"/>
      <c r="X28" s="273">
        <f ca="1">SUMIF('申請額一覧 '!$E$6:$E$20,B28,'申請額一覧 '!$H$6:$H$20)</f>
        <v>0</v>
      </c>
      <c r="Y28" s="274"/>
      <c r="Z28" s="274"/>
      <c r="AA28" s="274"/>
      <c r="AB28" s="110" t="s">
        <v>187</v>
      </c>
      <c r="AC28" s="28"/>
      <c r="AD28" s="322">
        <f ca="1">COUNTIFS('申請額一覧 '!$E$6:$E$20,B28,'申請額一覧 '!$K$6:$K$20,"&gt;0")</f>
        <v>0</v>
      </c>
      <c r="AE28" s="323"/>
      <c r="AF28" s="320" t="s">
        <v>19</v>
      </c>
      <c r="AG28" s="321"/>
      <c r="AH28" s="273">
        <f ca="1">SUMIF('申請額一覧 '!$E$6:$E$20,B28,'申請額一覧 '!$K$6:$K$20)</f>
        <v>0</v>
      </c>
      <c r="AI28" s="274"/>
      <c r="AJ28" s="274"/>
      <c r="AK28" s="274"/>
      <c r="AL28" s="110" t="s">
        <v>187</v>
      </c>
      <c r="AM28" s="28"/>
    </row>
    <row r="29" spans="1:39" ht="12.75" customHeight="1">
      <c r="A29" s="292"/>
      <c r="B29" s="23" t="s">
        <v>193</v>
      </c>
      <c r="C29" s="24"/>
      <c r="D29" s="24"/>
      <c r="E29" s="24"/>
      <c r="F29" s="24"/>
      <c r="G29" s="24"/>
      <c r="H29" s="24"/>
      <c r="I29" s="24"/>
      <c r="J29" s="24"/>
      <c r="K29" s="24"/>
      <c r="L29" s="24"/>
      <c r="M29" s="24"/>
      <c r="N29" s="24"/>
      <c r="O29" s="24"/>
      <c r="P29" s="24"/>
      <c r="Q29" s="24"/>
      <c r="R29" s="24"/>
      <c r="S29" s="24"/>
      <c r="T29" s="328">
        <f ca="1">COUNTIFS('申請額一覧 '!$E$6:$E$20,B29,'申請額一覧 '!$H$6:$H$20,"&gt;0")</f>
        <v>0</v>
      </c>
      <c r="U29" s="329"/>
      <c r="V29" s="337" t="s">
        <v>19</v>
      </c>
      <c r="W29" s="338"/>
      <c r="X29" s="281">
        <f ca="1">SUMIF('申請額一覧 '!$E$6:$E$20,B29,'申請額一覧 '!$H$6:$H$20)</f>
        <v>0</v>
      </c>
      <c r="Y29" s="282"/>
      <c r="Z29" s="282"/>
      <c r="AA29" s="282"/>
      <c r="AB29" s="111" t="s">
        <v>187</v>
      </c>
      <c r="AC29" s="29"/>
      <c r="AD29" s="339">
        <f ca="1">COUNTIFS('申請額一覧 '!$E$6:$E$20,B29,'申請額一覧 '!$K$6:$K$20,"&gt;0")</f>
        <v>0</v>
      </c>
      <c r="AE29" s="340"/>
      <c r="AF29" s="341" t="s">
        <v>19</v>
      </c>
      <c r="AG29" s="342"/>
      <c r="AH29" s="281">
        <f ca="1">SUMIF('申請額一覧 '!$E$6:$E$20,B29,'申請額一覧 '!$K$6:$K$20)</f>
        <v>0</v>
      </c>
      <c r="AI29" s="282"/>
      <c r="AJ29" s="282"/>
      <c r="AK29" s="282"/>
      <c r="AL29" s="111" t="s">
        <v>187</v>
      </c>
      <c r="AM29" s="29"/>
    </row>
    <row r="30" spans="1:39" ht="12.75" customHeight="1">
      <c r="A30" s="365" t="s">
        <v>152</v>
      </c>
      <c r="B30" s="16" t="s">
        <v>40</v>
      </c>
      <c r="C30" s="18"/>
      <c r="D30" s="18"/>
      <c r="E30" s="18"/>
      <c r="F30" s="18"/>
      <c r="G30" s="18"/>
      <c r="H30" s="18"/>
      <c r="I30" s="18"/>
      <c r="J30" s="18"/>
      <c r="K30" s="18"/>
      <c r="L30" s="18"/>
      <c r="M30" s="18"/>
      <c r="N30" s="18"/>
      <c r="O30" s="18"/>
      <c r="P30" s="18"/>
      <c r="Q30" s="18"/>
      <c r="R30" s="18"/>
      <c r="S30" s="18"/>
      <c r="T30" s="326">
        <f ca="1">COUNTIFS('申請額一覧 '!$E$6:$E$20,B30,'申請額一覧 '!$H$6:$H$20,"&gt;0")</f>
        <v>0</v>
      </c>
      <c r="U30" s="327"/>
      <c r="V30" s="324" t="s">
        <v>19</v>
      </c>
      <c r="W30" s="325"/>
      <c r="X30" s="283">
        <f ca="1">SUMIF('申請額一覧 '!$E$6:$E$20,B30,'申請額一覧 '!$H$6:$H$20)</f>
        <v>0</v>
      </c>
      <c r="Y30" s="284"/>
      <c r="Z30" s="284"/>
      <c r="AA30" s="284"/>
      <c r="AB30" s="118" t="s">
        <v>187</v>
      </c>
      <c r="AC30" s="27"/>
      <c r="AD30" s="326">
        <f ca="1">COUNTIFS('申請額一覧 '!$E$6:$E$20,B30,'申請額一覧 '!$K$6:$K$20,"&gt;0")</f>
        <v>0</v>
      </c>
      <c r="AE30" s="327"/>
      <c r="AF30" s="324" t="s">
        <v>19</v>
      </c>
      <c r="AG30" s="325"/>
      <c r="AH30" s="283">
        <f ca="1">SUMIF('申請額一覧 '!$E$6:$E$20,B30,'申請額一覧 '!$K$6:$K$20)</f>
        <v>0</v>
      </c>
      <c r="AI30" s="284"/>
      <c r="AJ30" s="284"/>
      <c r="AK30" s="284"/>
      <c r="AL30" s="118" t="s">
        <v>187</v>
      </c>
      <c r="AM30" s="27"/>
    </row>
    <row r="31" spans="1:39" ht="12.75" customHeight="1">
      <c r="A31" s="366"/>
      <c r="B31" s="11" t="s">
        <v>39</v>
      </c>
      <c r="C31" s="11"/>
      <c r="D31" s="11"/>
      <c r="E31" s="11"/>
      <c r="F31" s="11"/>
      <c r="G31" s="11"/>
      <c r="H31" s="11"/>
      <c r="I31" s="11"/>
      <c r="J31" s="11"/>
      <c r="K31" s="11"/>
      <c r="L31" s="11"/>
      <c r="M31" s="11"/>
      <c r="N31" s="11"/>
      <c r="O31" s="11"/>
      <c r="P31" s="11"/>
      <c r="Q31" s="11"/>
      <c r="R31" s="11"/>
      <c r="S31" s="11"/>
      <c r="T31" s="310">
        <f ca="1">COUNTIFS('申請額一覧 '!$E$6:$E$20,B31,'申請額一覧 '!$H$6:$H$20,"&gt;0")</f>
        <v>0</v>
      </c>
      <c r="U31" s="311"/>
      <c r="V31" s="347" t="s">
        <v>19</v>
      </c>
      <c r="W31" s="348"/>
      <c r="X31" s="285">
        <f ca="1">SUMIF('申請額一覧 '!$E$6:$E$20,B31,'申請額一覧 '!$H$6:$H$20)</f>
        <v>0</v>
      </c>
      <c r="Y31" s="286"/>
      <c r="Z31" s="286"/>
      <c r="AA31" s="286"/>
      <c r="AB31" s="119" t="s">
        <v>187</v>
      </c>
      <c r="AC31" s="117"/>
      <c r="AD31" s="313">
        <f ca="1">COUNTIFS('申請額一覧 '!$E$6:$E$20,B31,'申請額一覧 '!$K$6:$K$20,"&gt;0")</f>
        <v>0</v>
      </c>
      <c r="AE31" s="314"/>
      <c r="AF31" s="349" t="s">
        <v>19</v>
      </c>
      <c r="AG31" s="350"/>
      <c r="AH31" s="285">
        <f ca="1">SUMIF('申請額一覧 '!$E$6:$E$20,B31,'申請額一覧 '!$K$6:$K$20)</f>
        <v>0</v>
      </c>
      <c r="AI31" s="286"/>
      <c r="AJ31" s="286"/>
      <c r="AK31" s="286"/>
      <c r="AL31" s="119" t="s">
        <v>187</v>
      </c>
      <c r="AM31" s="117"/>
    </row>
    <row r="32" spans="1:39" ht="12.75" customHeight="1">
      <c r="A32" s="290" t="s">
        <v>37</v>
      </c>
      <c r="B32" s="18" t="s">
        <v>21</v>
      </c>
      <c r="C32" s="18"/>
      <c r="D32" s="18"/>
      <c r="E32" s="18"/>
      <c r="F32" s="18"/>
      <c r="G32" s="18"/>
      <c r="H32" s="18"/>
      <c r="I32" s="18"/>
      <c r="J32" s="18"/>
      <c r="K32" s="18"/>
      <c r="L32" s="18"/>
      <c r="M32" s="18"/>
      <c r="N32" s="18"/>
      <c r="O32" s="18"/>
      <c r="P32" s="18"/>
      <c r="Q32" s="18"/>
      <c r="R32" s="18"/>
      <c r="S32" s="18"/>
      <c r="T32" s="326">
        <f ca="1">COUNTIFS('申請額一覧 '!$E$6:$E$20,B32,'申請額一覧 '!$H$6:$H$20,"&gt;0")</f>
        <v>0</v>
      </c>
      <c r="U32" s="327"/>
      <c r="V32" s="324" t="s">
        <v>19</v>
      </c>
      <c r="W32" s="325"/>
      <c r="X32" s="279">
        <f ca="1">SUMIF('申請額一覧 '!$E$6:$E$20,B32,'申請額一覧 '!$H$6:$H$20)</f>
        <v>0</v>
      </c>
      <c r="Y32" s="280"/>
      <c r="Z32" s="280"/>
      <c r="AA32" s="280"/>
      <c r="AB32" s="120" t="s">
        <v>187</v>
      </c>
      <c r="AC32" s="31"/>
      <c r="AD32" s="343">
        <f ca="1">COUNTIFS('申請額一覧 '!$E$6:$E$20,B32,'申請額一覧 '!$K$6:$K$20,"&gt;0")</f>
        <v>0</v>
      </c>
      <c r="AE32" s="344"/>
      <c r="AF32" s="345" t="s">
        <v>19</v>
      </c>
      <c r="AG32" s="346"/>
      <c r="AH32" s="279">
        <f ca="1">SUMIF('申請額一覧 '!$E$6:$E$20,B32,'申請額一覧 '!$K$6:$K$20)</f>
        <v>0</v>
      </c>
      <c r="AI32" s="280"/>
      <c r="AJ32" s="280"/>
      <c r="AK32" s="280"/>
      <c r="AL32" s="120" t="s">
        <v>187</v>
      </c>
      <c r="AM32" s="31"/>
    </row>
    <row r="33" spans="1:39" ht="12.75" customHeight="1">
      <c r="A33" s="291"/>
      <c r="B33" s="21" t="s">
        <v>22</v>
      </c>
      <c r="C33" s="21"/>
      <c r="D33" s="21"/>
      <c r="E33" s="21"/>
      <c r="F33" s="21"/>
      <c r="G33" s="21"/>
      <c r="H33" s="21"/>
      <c r="I33" s="21"/>
      <c r="J33" s="21"/>
      <c r="K33" s="21"/>
      <c r="L33" s="21"/>
      <c r="M33" s="21"/>
      <c r="N33" s="21"/>
      <c r="O33" s="21"/>
      <c r="P33" s="21"/>
      <c r="Q33" s="21"/>
      <c r="R33" s="21"/>
      <c r="S33" s="21"/>
      <c r="T33" s="322">
        <f ca="1">COUNTIFS('申請額一覧 '!$E$6:$E$20,B33,'申請額一覧 '!$H$6:$H$20,"&gt;0")</f>
        <v>0</v>
      </c>
      <c r="U33" s="323"/>
      <c r="V33" s="320" t="s">
        <v>19</v>
      </c>
      <c r="W33" s="321"/>
      <c r="X33" s="273">
        <f ca="1">SUMIF('申請額一覧 '!$E$6:$E$20,B33,'申請額一覧 '!$H$6:$H$20)</f>
        <v>0</v>
      </c>
      <c r="Y33" s="274"/>
      <c r="Z33" s="274"/>
      <c r="AA33" s="274"/>
      <c r="AB33" s="110" t="s">
        <v>187</v>
      </c>
      <c r="AC33" s="28"/>
      <c r="AD33" s="322">
        <f ca="1">COUNTIFS('申請額一覧 '!$E$6:$E$20,B33,'申請額一覧 '!$K$6:$K$20,"&gt;0")</f>
        <v>0</v>
      </c>
      <c r="AE33" s="323"/>
      <c r="AF33" s="320" t="s">
        <v>19</v>
      </c>
      <c r="AG33" s="321"/>
      <c r="AH33" s="273">
        <f ca="1">SUMIF('申請額一覧 '!$E$6:$E$20,B33,'申請額一覧 '!$K$6:$K$20)</f>
        <v>0</v>
      </c>
      <c r="AI33" s="274"/>
      <c r="AJ33" s="274"/>
      <c r="AK33" s="274"/>
      <c r="AL33" s="110" t="s">
        <v>187</v>
      </c>
      <c r="AM33" s="28"/>
    </row>
    <row r="34" spans="1:39" ht="12.75" customHeight="1">
      <c r="A34" s="291"/>
      <c r="B34" s="21" t="s">
        <v>23</v>
      </c>
      <c r="C34" s="21"/>
      <c r="D34" s="21"/>
      <c r="E34" s="21"/>
      <c r="F34" s="21"/>
      <c r="G34" s="21"/>
      <c r="H34" s="21"/>
      <c r="I34" s="21"/>
      <c r="J34" s="21"/>
      <c r="K34" s="21"/>
      <c r="L34" s="21"/>
      <c r="M34" s="21"/>
      <c r="N34" s="21"/>
      <c r="O34" s="21"/>
      <c r="P34" s="21"/>
      <c r="Q34" s="21"/>
      <c r="R34" s="21"/>
      <c r="S34" s="21"/>
      <c r="T34" s="322">
        <f ca="1">COUNTIFS('申請額一覧 '!$E$6:$E$20,B34,'申請額一覧 '!$H$6:$H$20,"&gt;0")</f>
        <v>0</v>
      </c>
      <c r="U34" s="323"/>
      <c r="V34" s="320" t="s">
        <v>19</v>
      </c>
      <c r="W34" s="321"/>
      <c r="X34" s="273">
        <f ca="1">SUMIF('申請額一覧 '!$E$6:$E$20,B34,'申請額一覧 '!$H$6:$H$20)</f>
        <v>0</v>
      </c>
      <c r="Y34" s="274"/>
      <c r="Z34" s="274"/>
      <c r="AA34" s="274"/>
      <c r="AB34" s="110" t="s">
        <v>187</v>
      </c>
      <c r="AC34" s="28"/>
      <c r="AD34" s="322">
        <f ca="1">COUNTIFS('申請額一覧 '!$E$6:$E$20,B34,'申請額一覧 '!$K$6:$K$20,"&gt;0")</f>
        <v>0</v>
      </c>
      <c r="AE34" s="323"/>
      <c r="AF34" s="320" t="s">
        <v>19</v>
      </c>
      <c r="AG34" s="321"/>
      <c r="AH34" s="273">
        <f ca="1">SUMIF('申請額一覧 '!$E$6:$E$20,B34,'申請額一覧 '!$K$6:$K$20)</f>
        <v>0</v>
      </c>
      <c r="AI34" s="274"/>
      <c r="AJ34" s="274"/>
      <c r="AK34" s="274"/>
      <c r="AL34" s="110" t="s">
        <v>187</v>
      </c>
      <c r="AM34" s="28"/>
    </row>
    <row r="35" spans="1:39" ht="12.75" customHeight="1">
      <c r="A35" s="291"/>
      <c r="B35" s="21" t="s">
        <v>24</v>
      </c>
      <c r="C35" s="21"/>
      <c r="D35" s="21"/>
      <c r="E35" s="21"/>
      <c r="F35" s="21"/>
      <c r="G35" s="21"/>
      <c r="H35" s="21"/>
      <c r="I35" s="21"/>
      <c r="J35" s="21"/>
      <c r="K35" s="21"/>
      <c r="L35" s="21"/>
      <c r="M35" s="21"/>
      <c r="N35" s="21"/>
      <c r="O35" s="21"/>
      <c r="P35" s="21"/>
      <c r="Q35" s="21"/>
      <c r="R35" s="21"/>
      <c r="S35" s="21"/>
      <c r="T35" s="322">
        <f ca="1">COUNTIFS('申請額一覧 '!$E$6:$E$20,B35,'申請額一覧 '!$H$6:$H$20,"&gt;0")</f>
        <v>0</v>
      </c>
      <c r="U35" s="323"/>
      <c r="V35" s="320" t="s">
        <v>19</v>
      </c>
      <c r="W35" s="321"/>
      <c r="X35" s="273">
        <f ca="1">SUMIF('申請額一覧 '!$E$6:$E$20,B35,'申請額一覧 '!$H$6:$H$20)</f>
        <v>0</v>
      </c>
      <c r="Y35" s="274"/>
      <c r="Z35" s="274"/>
      <c r="AA35" s="274"/>
      <c r="AB35" s="110" t="s">
        <v>187</v>
      </c>
      <c r="AC35" s="28"/>
      <c r="AD35" s="322">
        <f ca="1">COUNTIFS('申請額一覧 '!$E$6:$E$20,B35,'申請額一覧 '!$K$6:$K$20,"&gt;0")</f>
        <v>0</v>
      </c>
      <c r="AE35" s="323"/>
      <c r="AF35" s="320" t="s">
        <v>19</v>
      </c>
      <c r="AG35" s="321"/>
      <c r="AH35" s="273">
        <f ca="1">SUMIF('申請額一覧 '!$E$6:$E$20,B35,'申請額一覧 '!$K$6:$K$20)</f>
        <v>0</v>
      </c>
      <c r="AI35" s="274"/>
      <c r="AJ35" s="274"/>
      <c r="AK35" s="274"/>
      <c r="AL35" s="110" t="s">
        <v>187</v>
      </c>
      <c r="AM35" s="28"/>
    </row>
    <row r="36" spans="1:39" ht="12.75" customHeight="1">
      <c r="A36" s="291"/>
      <c r="B36" s="21" t="s">
        <v>25</v>
      </c>
      <c r="C36" s="21"/>
      <c r="D36" s="21"/>
      <c r="E36" s="21"/>
      <c r="F36" s="21"/>
      <c r="G36" s="21"/>
      <c r="H36" s="21"/>
      <c r="I36" s="21"/>
      <c r="J36" s="21"/>
      <c r="K36" s="21"/>
      <c r="L36" s="21"/>
      <c r="M36" s="21"/>
      <c r="N36" s="21"/>
      <c r="O36" s="21"/>
      <c r="P36" s="21"/>
      <c r="Q36" s="21"/>
      <c r="R36" s="21"/>
      <c r="S36" s="21"/>
      <c r="T36" s="322">
        <f ca="1">COUNTIFS('申請額一覧 '!$E$6:$E$20,B36,'申請額一覧 '!$H$6:$H$20,"&gt;0")</f>
        <v>0</v>
      </c>
      <c r="U36" s="323"/>
      <c r="V36" s="320" t="s">
        <v>19</v>
      </c>
      <c r="W36" s="321"/>
      <c r="X36" s="273">
        <f ca="1">SUMIF('申請額一覧 '!$E$6:$E$20,B36,'申請額一覧 '!$H$6:$H$20)</f>
        <v>0</v>
      </c>
      <c r="Y36" s="274"/>
      <c r="Z36" s="274"/>
      <c r="AA36" s="274"/>
      <c r="AB36" s="110" t="s">
        <v>187</v>
      </c>
      <c r="AC36" s="28"/>
      <c r="AD36" s="322">
        <f ca="1">COUNTIFS('申請額一覧 '!$E$6:$E$20,B36,'申請額一覧 '!$K$6:$K$20,"&gt;0")</f>
        <v>0</v>
      </c>
      <c r="AE36" s="323"/>
      <c r="AF36" s="320" t="s">
        <v>19</v>
      </c>
      <c r="AG36" s="321"/>
      <c r="AH36" s="273">
        <f ca="1">SUMIF('申請額一覧 '!$E$6:$E$20,B36,'申請額一覧 '!$K$6:$K$20)</f>
        <v>0</v>
      </c>
      <c r="AI36" s="274"/>
      <c r="AJ36" s="274"/>
      <c r="AK36" s="274"/>
      <c r="AL36" s="110" t="s">
        <v>187</v>
      </c>
      <c r="AM36" s="28"/>
    </row>
    <row r="37" spans="1:39" ht="12.75" customHeight="1">
      <c r="A37" s="291"/>
      <c r="B37" s="21" t="s">
        <v>26</v>
      </c>
      <c r="C37" s="21"/>
      <c r="D37" s="21"/>
      <c r="E37" s="21"/>
      <c r="F37" s="21"/>
      <c r="G37" s="21"/>
      <c r="H37" s="21"/>
      <c r="I37" s="21"/>
      <c r="J37" s="21"/>
      <c r="K37" s="21"/>
      <c r="L37" s="21"/>
      <c r="M37" s="21"/>
      <c r="N37" s="21"/>
      <c r="O37" s="21"/>
      <c r="P37" s="21"/>
      <c r="Q37" s="21"/>
      <c r="R37" s="21"/>
      <c r="S37" s="21"/>
      <c r="T37" s="322">
        <f ca="1">COUNTIFS('申請額一覧 '!$E$6:$E$20,B37,'申請額一覧 '!$H$6:$H$20,"&gt;0")</f>
        <v>0</v>
      </c>
      <c r="U37" s="323"/>
      <c r="V37" s="320" t="s">
        <v>19</v>
      </c>
      <c r="W37" s="321"/>
      <c r="X37" s="273">
        <f ca="1">SUMIF('申請額一覧 '!$E$6:$E$20,B37,'申請額一覧 '!$H$6:$H$20)</f>
        <v>0</v>
      </c>
      <c r="Y37" s="274"/>
      <c r="Z37" s="274"/>
      <c r="AA37" s="274"/>
      <c r="AB37" s="110" t="s">
        <v>187</v>
      </c>
      <c r="AC37" s="28"/>
      <c r="AD37" s="322">
        <f ca="1">COUNTIFS('申請額一覧 '!$E$6:$E$20,B37,'申請額一覧 '!$K$6:$K$20,"&gt;0")</f>
        <v>0</v>
      </c>
      <c r="AE37" s="323"/>
      <c r="AF37" s="320" t="s">
        <v>19</v>
      </c>
      <c r="AG37" s="321"/>
      <c r="AH37" s="273">
        <f ca="1">SUMIF('申請額一覧 '!$E$6:$E$20,B37,'申請額一覧 '!$K$6:$K$20)</f>
        <v>0</v>
      </c>
      <c r="AI37" s="274"/>
      <c r="AJ37" s="274"/>
      <c r="AK37" s="274"/>
      <c r="AL37" s="110" t="s">
        <v>187</v>
      </c>
      <c r="AM37" s="28"/>
    </row>
    <row r="38" spans="1:39" ht="12.75" customHeight="1">
      <c r="A38" s="291"/>
      <c r="B38" s="21" t="s">
        <v>27</v>
      </c>
      <c r="C38" s="21"/>
      <c r="D38" s="21"/>
      <c r="E38" s="21"/>
      <c r="F38" s="21"/>
      <c r="G38" s="21"/>
      <c r="H38" s="21"/>
      <c r="I38" s="21"/>
      <c r="J38" s="21"/>
      <c r="K38" s="21"/>
      <c r="L38" s="21"/>
      <c r="M38" s="21"/>
      <c r="N38" s="21"/>
      <c r="O38" s="21"/>
      <c r="P38" s="21"/>
      <c r="Q38" s="21"/>
      <c r="R38" s="21"/>
      <c r="S38" s="21"/>
      <c r="T38" s="322">
        <f ca="1">COUNTIFS('申請額一覧 '!$E$6:$E$20,B38,'申請額一覧 '!$H$6:$H$20,"&gt;0")</f>
        <v>0</v>
      </c>
      <c r="U38" s="323"/>
      <c r="V38" s="320" t="s">
        <v>19</v>
      </c>
      <c r="W38" s="321"/>
      <c r="X38" s="273">
        <f ca="1">SUMIF('申請額一覧 '!$E$6:$E$20,B38,'申請額一覧 '!$H$6:$H$20)</f>
        <v>0</v>
      </c>
      <c r="Y38" s="274"/>
      <c r="Z38" s="274"/>
      <c r="AA38" s="274"/>
      <c r="AB38" s="110" t="s">
        <v>187</v>
      </c>
      <c r="AC38" s="28"/>
      <c r="AD38" s="322">
        <f ca="1">COUNTIFS('申請額一覧 '!$E$6:$E$20,B38,'申請額一覧 '!$K$6:$K$20,"&gt;0")</f>
        <v>0</v>
      </c>
      <c r="AE38" s="323"/>
      <c r="AF38" s="320" t="s">
        <v>19</v>
      </c>
      <c r="AG38" s="321"/>
      <c r="AH38" s="273">
        <f ca="1">SUMIF('申請額一覧 '!$E$6:$E$20,B38,'申請額一覧 '!$K$6:$K$20)</f>
        <v>0</v>
      </c>
      <c r="AI38" s="274"/>
      <c r="AJ38" s="274"/>
      <c r="AK38" s="274"/>
      <c r="AL38" s="110" t="s">
        <v>187</v>
      </c>
      <c r="AM38" s="28"/>
    </row>
    <row r="39" spans="1:39" ht="12.75" customHeight="1">
      <c r="A39" s="291"/>
      <c r="B39" s="21" t="s">
        <v>28</v>
      </c>
      <c r="C39" s="21"/>
      <c r="D39" s="21"/>
      <c r="E39" s="21"/>
      <c r="F39" s="21"/>
      <c r="G39" s="21"/>
      <c r="H39" s="21"/>
      <c r="I39" s="21"/>
      <c r="J39" s="21"/>
      <c r="K39" s="21"/>
      <c r="L39" s="21"/>
      <c r="M39" s="21"/>
      <c r="N39" s="21"/>
      <c r="O39" s="21"/>
      <c r="P39" s="21"/>
      <c r="Q39" s="21"/>
      <c r="R39" s="21"/>
      <c r="S39" s="21"/>
      <c r="T39" s="322">
        <f ca="1">COUNTIFS('申請額一覧 '!$E$6:$E$20,B39,'申請額一覧 '!$H$6:$H$20,"&gt;0")</f>
        <v>0</v>
      </c>
      <c r="U39" s="323"/>
      <c r="V39" s="320" t="s">
        <v>19</v>
      </c>
      <c r="W39" s="321"/>
      <c r="X39" s="273">
        <f ca="1">SUMIF('申請額一覧 '!$E$6:$E$20,B39,'申請額一覧 '!$H$6:$H$20)</f>
        <v>0</v>
      </c>
      <c r="Y39" s="274"/>
      <c r="Z39" s="274"/>
      <c r="AA39" s="274"/>
      <c r="AB39" s="110" t="s">
        <v>187</v>
      </c>
      <c r="AC39" s="28"/>
      <c r="AD39" s="322">
        <f ca="1">COUNTIFS('申請額一覧 '!$E$6:$E$20,B39,'申請額一覧 '!$K$6:$K$20,"&gt;0")</f>
        <v>0</v>
      </c>
      <c r="AE39" s="323"/>
      <c r="AF39" s="320" t="s">
        <v>19</v>
      </c>
      <c r="AG39" s="321"/>
      <c r="AH39" s="273">
        <f ca="1">SUMIF('申請額一覧 '!$E$6:$E$20,B39,'申請額一覧 '!$K$6:$K$20)</f>
        <v>0</v>
      </c>
      <c r="AI39" s="274"/>
      <c r="AJ39" s="274"/>
      <c r="AK39" s="274"/>
      <c r="AL39" s="110" t="s">
        <v>187</v>
      </c>
      <c r="AM39" s="28"/>
    </row>
    <row r="40" spans="1:39" ht="12.75" customHeight="1">
      <c r="A40" s="292"/>
      <c r="B40" s="24" t="s">
        <v>154</v>
      </c>
      <c r="C40" s="24"/>
      <c r="D40" s="24"/>
      <c r="E40" s="24"/>
      <c r="F40" s="24"/>
      <c r="G40" s="24"/>
      <c r="H40" s="24"/>
      <c r="I40" s="24"/>
      <c r="J40" s="24"/>
      <c r="K40" s="24"/>
      <c r="L40" s="24"/>
      <c r="M40" s="24"/>
      <c r="N40" s="24"/>
      <c r="O40" s="24"/>
      <c r="P40" s="24"/>
      <c r="Q40" s="24"/>
      <c r="R40" s="24"/>
      <c r="S40" s="24"/>
      <c r="T40" s="328">
        <f ca="1">COUNTIFS('申請額一覧 '!$E$6:$E$20,B40,'申請額一覧 '!$H$6:$H$20,"&gt;0")</f>
        <v>0</v>
      </c>
      <c r="U40" s="329"/>
      <c r="V40" s="337" t="s">
        <v>19</v>
      </c>
      <c r="W40" s="338"/>
      <c r="X40" s="281">
        <f ca="1">SUMIF('申請額一覧 '!$E$6:$E$20,B40,'申請額一覧 '!$H$6:$H$20)</f>
        <v>0</v>
      </c>
      <c r="Y40" s="282"/>
      <c r="Z40" s="282"/>
      <c r="AA40" s="282"/>
      <c r="AB40" s="111" t="s">
        <v>187</v>
      </c>
      <c r="AC40" s="29"/>
      <c r="AD40" s="339">
        <f ca="1">COUNTIFS('申請額一覧 '!$E$6:$E$20,B40,'申請額一覧 '!$K$6:$K$20,"&gt;0")</f>
        <v>0</v>
      </c>
      <c r="AE40" s="340"/>
      <c r="AF40" s="341" t="s">
        <v>19</v>
      </c>
      <c r="AG40" s="342"/>
      <c r="AH40" s="281">
        <f ca="1">SUMIF('申請額一覧 '!$E$6:$E$20,B40,'申請額一覧 '!$K$6:$K$20)</f>
        <v>0</v>
      </c>
      <c r="AI40" s="282"/>
      <c r="AJ40" s="282"/>
      <c r="AK40" s="282"/>
      <c r="AL40" s="111" t="s">
        <v>187</v>
      </c>
      <c r="AM40" s="29"/>
    </row>
    <row r="41" spans="1:39" ht="12.75" customHeight="1">
      <c r="A41" s="365" t="s">
        <v>153</v>
      </c>
      <c r="B41" s="18" t="s">
        <v>29</v>
      </c>
      <c r="C41" s="18"/>
      <c r="D41" s="18"/>
      <c r="E41" s="18"/>
      <c r="F41" s="18"/>
      <c r="G41" s="18"/>
      <c r="H41" s="18"/>
      <c r="I41" s="18"/>
      <c r="J41" s="18"/>
      <c r="K41" s="18"/>
      <c r="L41" s="18"/>
      <c r="M41" s="18"/>
      <c r="N41" s="18"/>
      <c r="O41" s="18"/>
      <c r="P41" s="18"/>
      <c r="Q41" s="18"/>
      <c r="R41" s="18"/>
      <c r="S41" s="18"/>
      <c r="T41" s="326">
        <f ca="1">COUNTIFS('申請額一覧 '!$E$6:$E$20,B41,'申請額一覧 '!$H$6:$H$20,"&gt;0")</f>
        <v>0</v>
      </c>
      <c r="U41" s="327"/>
      <c r="V41" s="324" t="s">
        <v>19</v>
      </c>
      <c r="W41" s="325"/>
      <c r="X41" s="283">
        <f ca="1">SUMIF('申請額一覧 '!$E$6:$E$20,B41,'申請額一覧 '!$H$6:$H$20)</f>
        <v>0</v>
      </c>
      <c r="Y41" s="284"/>
      <c r="Z41" s="284"/>
      <c r="AA41" s="284"/>
      <c r="AB41" s="118" t="s">
        <v>187</v>
      </c>
      <c r="AC41" s="27"/>
      <c r="AD41" s="326">
        <f ca="1">COUNTIFS('申請額一覧 '!$E$6:$E$20,B41,'申請額一覧 '!$K$6:$K$20,"&gt;0")</f>
        <v>0</v>
      </c>
      <c r="AE41" s="327"/>
      <c r="AF41" s="324" t="s">
        <v>19</v>
      </c>
      <c r="AG41" s="325"/>
      <c r="AH41" s="283">
        <f ca="1">SUMIF('申請額一覧 '!$E$6:$E$20,B41,'申請額一覧 '!$K$6:$K$20)</f>
        <v>0</v>
      </c>
      <c r="AI41" s="284"/>
      <c r="AJ41" s="284"/>
      <c r="AK41" s="284"/>
      <c r="AL41" s="118" t="s">
        <v>187</v>
      </c>
      <c r="AM41" s="27"/>
    </row>
    <row r="42" spans="1:39" ht="12.75" customHeight="1">
      <c r="A42" s="366"/>
      <c r="B42" s="11" t="s">
        <v>30</v>
      </c>
      <c r="C42" s="11"/>
      <c r="D42" s="11"/>
      <c r="E42" s="11"/>
      <c r="F42" s="11"/>
      <c r="G42" s="11"/>
      <c r="H42" s="11"/>
      <c r="I42" s="11"/>
      <c r="J42" s="11"/>
      <c r="K42" s="11"/>
      <c r="L42" s="11"/>
      <c r="M42" s="11"/>
      <c r="N42" s="11"/>
      <c r="O42" s="11"/>
      <c r="P42" s="11"/>
      <c r="Q42" s="11"/>
      <c r="R42" s="11"/>
      <c r="S42" s="11"/>
      <c r="T42" s="313">
        <f ca="1">COUNTIFS('申請額一覧 '!$E$6:$E$20,B42,'申請額一覧 '!$H$6:$H$20,"&gt;0")</f>
        <v>0</v>
      </c>
      <c r="U42" s="314"/>
      <c r="V42" s="349" t="s">
        <v>19</v>
      </c>
      <c r="W42" s="350"/>
      <c r="X42" s="285">
        <f ca="1">SUMIF('申請額一覧 '!$E$6:$E$20,B42,'申請額一覧 '!$H$6:$H$20)</f>
        <v>0</v>
      </c>
      <c r="Y42" s="286"/>
      <c r="Z42" s="286"/>
      <c r="AA42" s="286"/>
      <c r="AB42" s="119" t="s">
        <v>187</v>
      </c>
      <c r="AC42" s="117"/>
      <c r="AD42" s="313">
        <f ca="1">COUNTIFS('申請額一覧 '!$E$6:$E$20,B42,'申請額一覧 '!$K$6:$K$20,"&gt;0")</f>
        <v>0</v>
      </c>
      <c r="AE42" s="314"/>
      <c r="AF42" s="349" t="s">
        <v>19</v>
      </c>
      <c r="AG42" s="350"/>
      <c r="AH42" s="285">
        <f ca="1">SUMIF('申請額一覧 '!$E$6:$E$20,B42,'申請額一覧 '!$K$6:$K$20)</f>
        <v>0</v>
      </c>
      <c r="AI42" s="286"/>
      <c r="AJ42" s="286"/>
      <c r="AK42" s="286"/>
      <c r="AL42" s="119" t="s">
        <v>187</v>
      </c>
      <c r="AM42" s="117"/>
    </row>
    <row r="43" spans="1:39" ht="12.75" customHeight="1">
      <c r="A43" s="290" t="s">
        <v>38</v>
      </c>
      <c r="B43" s="16" t="s">
        <v>31</v>
      </c>
      <c r="C43" s="18"/>
      <c r="D43" s="18"/>
      <c r="E43" s="18"/>
      <c r="F43" s="18"/>
      <c r="G43" s="18"/>
      <c r="H43" s="18"/>
      <c r="I43" s="18"/>
      <c r="J43" s="18"/>
      <c r="K43" s="18"/>
      <c r="L43" s="18"/>
      <c r="M43" s="18"/>
      <c r="N43" s="18"/>
      <c r="O43" s="18"/>
      <c r="P43" s="18"/>
      <c r="Q43" s="18"/>
      <c r="R43" s="18"/>
      <c r="S43" s="18"/>
      <c r="T43" s="343">
        <f ca="1">COUNTIFS('申請額一覧 '!$E$6:$E$20,B43,'申請額一覧 '!$H$6:$H$20,"&gt;0")</f>
        <v>0</v>
      </c>
      <c r="U43" s="344"/>
      <c r="V43" s="345" t="s">
        <v>19</v>
      </c>
      <c r="W43" s="346"/>
      <c r="X43" s="279">
        <f ca="1">SUMIF('申請額一覧 '!$E$6:$E$20,B43,'申請額一覧 '!$H$6:$H$20)</f>
        <v>0</v>
      </c>
      <c r="Y43" s="280"/>
      <c r="Z43" s="280"/>
      <c r="AA43" s="280"/>
      <c r="AB43" s="120" t="s">
        <v>187</v>
      </c>
      <c r="AC43" s="31"/>
      <c r="AD43" s="343">
        <f ca="1">COUNTIFS('申請額一覧 '!$E$6:$E$20,B43,'申請額一覧 '!$K$6:$K$20,"&gt;0")</f>
        <v>0</v>
      </c>
      <c r="AE43" s="344"/>
      <c r="AF43" s="345" t="s">
        <v>19</v>
      </c>
      <c r="AG43" s="346"/>
      <c r="AH43" s="279">
        <f ca="1">SUMIF('申請額一覧 '!$E$6:$E$20,B43,'申請額一覧 '!$K$6:$K$20)</f>
        <v>0</v>
      </c>
      <c r="AI43" s="280"/>
      <c r="AJ43" s="280"/>
      <c r="AK43" s="280"/>
      <c r="AL43" s="120" t="s">
        <v>187</v>
      </c>
      <c r="AM43" s="31"/>
    </row>
    <row r="44" spans="1:39" ht="12.75" customHeight="1">
      <c r="A44" s="291"/>
      <c r="B44" s="20" t="s">
        <v>32</v>
      </c>
      <c r="C44" s="21"/>
      <c r="D44" s="21"/>
      <c r="E44" s="21"/>
      <c r="F44" s="21"/>
      <c r="G44" s="21"/>
      <c r="H44" s="21"/>
      <c r="I44" s="21"/>
      <c r="J44" s="21"/>
      <c r="K44" s="21"/>
      <c r="L44" s="21"/>
      <c r="M44" s="21"/>
      <c r="N44" s="21"/>
      <c r="O44" s="21"/>
      <c r="P44" s="21"/>
      <c r="Q44" s="21"/>
      <c r="R44" s="21"/>
      <c r="S44" s="21"/>
      <c r="T44" s="322">
        <f ca="1">COUNTIFS('申請額一覧 '!$E$6:$E$20,B44,'申請額一覧 '!$H$6:$H$20,"&gt;0")</f>
        <v>0</v>
      </c>
      <c r="U44" s="323"/>
      <c r="V44" s="320" t="s">
        <v>19</v>
      </c>
      <c r="W44" s="321"/>
      <c r="X44" s="273">
        <f ca="1">SUMIF('申請額一覧 '!$E$6:$E$20,B44,'申請額一覧 '!$H$6:$H$20)</f>
        <v>0</v>
      </c>
      <c r="Y44" s="274"/>
      <c r="Z44" s="274"/>
      <c r="AA44" s="274"/>
      <c r="AB44" s="110" t="s">
        <v>187</v>
      </c>
      <c r="AC44" s="28"/>
      <c r="AD44" s="322">
        <f ca="1">COUNTIFS('申請額一覧 '!$E$6:$E$20,B44,'申請額一覧 '!$K$6:$K$20,"&gt;0")</f>
        <v>0</v>
      </c>
      <c r="AE44" s="323"/>
      <c r="AF44" s="320" t="s">
        <v>19</v>
      </c>
      <c r="AG44" s="321"/>
      <c r="AH44" s="273">
        <f ca="1">SUMIF('申請額一覧 '!$E$6:$E$20,B44,'申請額一覧 '!$K$6:$K$20)</f>
        <v>0</v>
      </c>
      <c r="AI44" s="274"/>
      <c r="AJ44" s="274"/>
      <c r="AK44" s="274"/>
      <c r="AL44" s="110" t="s">
        <v>187</v>
      </c>
      <c r="AM44" s="28"/>
    </row>
    <row r="45" spans="1:39" ht="12.75" customHeight="1">
      <c r="A45" s="291"/>
      <c r="B45" s="20" t="s">
        <v>33</v>
      </c>
      <c r="C45" s="21"/>
      <c r="D45" s="21"/>
      <c r="E45" s="21"/>
      <c r="F45" s="21"/>
      <c r="G45" s="21"/>
      <c r="H45" s="21"/>
      <c r="I45" s="21"/>
      <c r="J45" s="21"/>
      <c r="K45" s="21"/>
      <c r="L45" s="21"/>
      <c r="M45" s="21"/>
      <c r="N45" s="21"/>
      <c r="O45" s="21"/>
      <c r="P45" s="21"/>
      <c r="Q45" s="21"/>
      <c r="R45" s="21"/>
      <c r="S45" s="21"/>
      <c r="T45" s="322">
        <f ca="1">COUNTIFS('申請額一覧 '!$E$6:$E$20,B45,'申請額一覧 '!$H$6:$H$20,"&gt;0")</f>
        <v>0</v>
      </c>
      <c r="U45" s="323"/>
      <c r="V45" s="320" t="s">
        <v>19</v>
      </c>
      <c r="W45" s="321"/>
      <c r="X45" s="273">
        <f ca="1">SUMIF('申請額一覧 '!$E$6:$E$20,B45,'申請額一覧 '!$H$6:$H$20)</f>
        <v>0</v>
      </c>
      <c r="Y45" s="274"/>
      <c r="Z45" s="274"/>
      <c r="AA45" s="274"/>
      <c r="AB45" s="110" t="s">
        <v>187</v>
      </c>
      <c r="AC45" s="28"/>
      <c r="AD45" s="322">
        <f ca="1">COUNTIFS('申請額一覧 '!$E$6:$E$20,B45,'申請額一覧 '!$K$6:$K$20,"&gt;0")</f>
        <v>0</v>
      </c>
      <c r="AE45" s="323"/>
      <c r="AF45" s="320" t="s">
        <v>19</v>
      </c>
      <c r="AG45" s="321"/>
      <c r="AH45" s="273">
        <f ca="1">SUMIF('申請額一覧 '!$E$6:$E$20,B45,'申請額一覧 '!$K$6:$K$20)</f>
        <v>0</v>
      </c>
      <c r="AI45" s="274"/>
      <c r="AJ45" s="274"/>
      <c r="AK45" s="274"/>
      <c r="AL45" s="110" t="s">
        <v>187</v>
      </c>
      <c r="AM45" s="28"/>
    </row>
    <row r="46" spans="1:39" ht="12.75" customHeight="1">
      <c r="A46" s="291"/>
      <c r="B46" s="20" t="s">
        <v>34</v>
      </c>
      <c r="C46" s="21"/>
      <c r="D46" s="21"/>
      <c r="E46" s="21"/>
      <c r="F46" s="21"/>
      <c r="G46" s="21"/>
      <c r="H46" s="21"/>
      <c r="I46" s="21"/>
      <c r="J46" s="21"/>
      <c r="K46" s="21"/>
      <c r="L46" s="21"/>
      <c r="M46" s="21"/>
      <c r="N46" s="21"/>
      <c r="O46" s="21"/>
      <c r="P46" s="21"/>
      <c r="Q46" s="21"/>
      <c r="R46" s="21"/>
      <c r="S46" s="21"/>
      <c r="T46" s="322">
        <f ca="1">COUNTIFS('申請額一覧 '!$E$6:$E$20,B46,'申請額一覧 '!$H$6:$H$20,"&gt;0")</f>
        <v>0</v>
      </c>
      <c r="U46" s="323"/>
      <c r="V46" s="320" t="s">
        <v>19</v>
      </c>
      <c r="W46" s="321"/>
      <c r="X46" s="273">
        <f ca="1">SUMIF('申請額一覧 '!$E$6:$E$20,B46,'申請額一覧 '!$H$6:$H$20)</f>
        <v>0</v>
      </c>
      <c r="Y46" s="274"/>
      <c r="Z46" s="274"/>
      <c r="AA46" s="274"/>
      <c r="AB46" s="110" t="s">
        <v>187</v>
      </c>
      <c r="AC46" s="28"/>
      <c r="AD46" s="322">
        <f ca="1">COUNTIFS('申請額一覧 '!$E$6:$E$20,B46,'申請額一覧 '!$K$6:$K$20,"&gt;0")</f>
        <v>0</v>
      </c>
      <c r="AE46" s="323"/>
      <c r="AF46" s="320" t="s">
        <v>19</v>
      </c>
      <c r="AG46" s="321"/>
      <c r="AH46" s="273">
        <f ca="1">SUMIF('申請額一覧 '!$E$6:$E$20,B46,'申請額一覧 '!$K$6:$K$20)</f>
        <v>0</v>
      </c>
      <c r="AI46" s="274"/>
      <c r="AJ46" s="274"/>
      <c r="AK46" s="274"/>
      <c r="AL46" s="110" t="s">
        <v>187</v>
      </c>
      <c r="AM46" s="28"/>
    </row>
    <row r="47" spans="1:39" ht="12.75" customHeight="1">
      <c r="A47" s="291"/>
      <c r="B47" s="20" t="s">
        <v>35</v>
      </c>
      <c r="C47" s="21"/>
      <c r="D47" s="21"/>
      <c r="E47" s="21"/>
      <c r="F47" s="21"/>
      <c r="G47" s="21"/>
      <c r="H47" s="21"/>
      <c r="I47" s="21"/>
      <c r="J47" s="21"/>
      <c r="K47" s="21"/>
      <c r="L47" s="21"/>
      <c r="M47" s="21"/>
      <c r="N47" s="21"/>
      <c r="O47" s="21"/>
      <c r="P47" s="21"/>
      <c r="Q47" s="21"/>
      <c r="R47" s="21"/>
      <c r="S47" s="21"/>
      <c r="T47" s="322">
        <f ca="1">COUNTIFS('申請額一覧 '!$E$6:$E$20,B47,'申請額一覧 '!$H$6:$H$20,"&gt;0")</f>
        <v>0</v>
      </c>
      <c r="U47" s="323"/>
      <c r="V47" s="320" t="s">
        <v>19</v>
      </c>
      <c r="W47" s="321"/>
      <c r="X47" s="273">
        <f ca="1">SUMIF('申請額一覧 '!$E$6:$E$20,B47,'申請額一覧 '!$H$6:$H$20)</f>
        <v>0</v>
      </c>
      <c r="Y47" s="274"/>
      <c r="Z47" s="274"/>
      <c r="AA47" s="274"/>
      <c r="AB47" s="110" t="s">
        <v>187</v>
      </c>
      <c r="AC47" s="28"/>
      <c r="AD47" s="322">
        <f ca="1">COUNTIFS('申請額一覧 '!$E$6:$E$20,B47,'申請額一覧 '!$K$6:$K$20,"&gt;0")</f>
        <v>0</v>
      </c>
      <c r="AE47" s="323"/>
      <c r="AF47" s="320" t="s">
        <v>19</v>
      </c>
      <c r="AG47" s="321"/>
      <c r="AH47" s="273">
        <f ca="1">SUMIF('申請額一覧 '!$E$6:$E$20,B47,'申請額一覧 '!$K$6:$K$20)</f>
        <v>0</v>
      </c>
      <c r="AI47" s="274"/>
      <c r="AJ47" s="274"/>
      <c r="AK47" s="274"/>
      <c r="AL47" s="110" t="s">
        <v>187</v>
      </c>
      <c r="AM47" s="28"/>
    </row>
    <row r="48" spans="1:39" ht="12.75" customHeight="1">
      <c r="A48" s="291"/>
      <c r="B48" s="20" t="s">
        <v>36</v>
      </c>
      <c r="C48" s="21"/>
      <c r="D48" s="21"/>
      <c r="E48" s="21"/>
      <c r="F48" s="21"/>
      <c r="G48" s="21"/>
      <c r="H48" s="21"/>
      <c r="I48" s="21"/>
      <c r="J48" s="21"/>
      <c r="K48" s="21"/>
      <c r="L48" s="21"/>
      <c r="M48" s="21"/>
      <c r="N48" s="21"/>
      <c r="O48" s="21"/>
      <c r="P48" s="21"/>
      <c r="Q48" s="21"/>
      <c r="R48" s="21"/>
      <c r="S48" s="21"/>
      <c r="T48" s="322">
        <f ca="1">COUNTIFS('申請額一覧 '!$E$6:$E$20,B48,'申請額一覧 '!$H$6:$H$20,"&gt;0")</f>
        <v>0</v>
      </c>
      <c r="U48" s="323"/>
      <c r="V48" s="320" t="s">
        <v>19</v>
      </c>
      <c r="W48" s="321"/>
      <c r="X48" s="273">
        <f ca="1">SUMIF('申請額一覧 '!$E$6:$E$20,B48,'申請額一覧 '!$H$6:$H$20)</f>
        <v>0</v>
      </c>
      <c r="Y48" s="274"/>
      <c r="Z48" s="274"/>
      <c r="AA48" s="274"/>
      <c r="AB48" s="110" t="s">
        <v>187</v>
      </c>
      <c r="AC48" s="28"/>
      <c r="AD48" s="322">
        <f ca="1">COUNTIFS('申請額一覧 '!$E$6:$E$20,B48,'申請額一覧 '!$K$6:$K$20,"&gt;0")</f>
        <v>0</v>
      </c>
      <c r="AE48" s="323"/>
      <c r="AF48" s="320" t="s">
        <v>19</v>
      </c>
      <c r="AG48" s="321"/>
      <c r="AH48" s="273">
        <f ca="1">SUMIF('申請額一覧 '!$E$6:$E$20,B48,'申請額一覧 '!$K$6:$K$20)</f>
        <v>0</v>
      </c>
      <c r="AI48" s="274"/>
      <c r="AJ48" s="274"/>
      <c r="AK48" s="274"/>
      <c r="AL48" s="110" t="s">
        <v>187</v>
      </c>
      <c r="AM48" s="28"/>
    </row>
    <row r="49" spans="1:39" ht="12.75" customHeight="1">
      <c r="A49" s="291"/>
      <c r="B49" s="20" t="s">
        <v>119</v>
      </c>
      <c r="C49" s="21"/>
      <c r="D49" s="21"/>
      <c r="E49" s="21"/>
      <c r="F49" s="21"/>
      <c r="G49" s="21"/>
      <c r="H49" s="21"/>
      <c r="I49" s="21"/>
      <c r="J49" s="21"/>
      <c r="K49" s="21"/>
      <c r="L49" s="21"/>
      <c r="M49" s="21"/>
      <c r="N49" s="21"/>
      <c r="O49" s="21"/>
      <c r="P49" s="21"/>
      <c r="Q49" s="21"/>
      <c r="R49" s="21"/>
      <c r="S49" s="21"/>
      <c r="T49" s="322">
        <f ca="1">COUNTIFS('申請額一覧 '!$E$6:$E$20,B49,'申請額一覧 '!$H$6:$H$20,"&gt;0")</f>
        <v>0</v>
      </c>
      <c r="U49" s="323"/>
      <c r="V49" s="320" t="s">
        <v>19</v>
      </c>
      <c r="W49" s="321"/>
      <c r="X49" s="273">
        <f ca="1">SUMIF('申請額一覧 '!$E$6:$E$20,B49,'申請額一覧 '!$H$6:$H$20)</f>
        <v>0</v>
      </c>
      <c r="Y49" s="274"/>
      <c r="Z49" s="274"/>
      <c r="AA49" s="274"/>
      <c r="AB49" s="110" t="s">
        <v>187</v>
      </c>
      <c r="AC49" s="28"/>
      <c r="AD49" s="322">
        <f ca="1">COUNTIFS('申請額一覧 '!$E$6:$E$20,B49,'申請額一覧 '!$K$6:$K$20,"&gt;0")</f>
        <v>0</v>
      </c>
      <c r="AE49" s="323"/>
      <c r="AF49" s="320" t="s">
        <v>19</v>
      </c>
      <c r="AG49" s="321"/>
      <c r="AH49" s="273">
        <f ca="1">SUMIF('申請額一覧 '!$E$6:$E$20,B49,'申請額一覧 '!$K$6:$K$20)</f>
        <v>0</v>
      </c>
      <c r="AI49" s="274"/>
      <c r="AJ49" s="274"/>
      <c r="AK49" s="274"/>
      <c r="AL49" s="110" t="s">
        <v>187</v>
      </c>
      <c r="AM49" s="28"/>
    </row>
    <row r="50" spans="1:39" ht="12.75" customHeight="1">
      <c r="A50" s="291"/>
      <c r="B50" s="20" t="s">
        <v>120</v>
      </c>
      <c r="C50" s="21"/>
      <c r="D50" s="21"/>
      <c r="E50" s="21"/>
      <c r="F50" s="21"/>
      <c r="G50" s="21"/>
      <c r="H50" s="21"/>
      <c r="I50" s="21"/>
      <c r="J50" s="21"/>
      <c r="K50" s="21"/>
      <c r="L50" s="21"/>
      <c r="M50" s="21"/>
      <c r="N50" s="21"/>
      <c r="O50" s="21"/>
      <c r="P50" s="21"/>
      <c r="Q50" s="21"/>
      <c r="R50" s="21"/>
      <c r="S50" s="21"/>
      <c r="T50" s="322">
        <f ca="1">COUNTIFS('申請額一覧 '!$E$6:$E$20,B50,'申請額一覧 '!$H$6:$H$20,"&gt;0")</f>
        <v>0</v>
      </c>
      <c r="U50" s="323"/>
      <c r="V50" s="320" t="s">
        <v>19</v>
      </c>
      <c r="W50" s="321"/>
      <c r="X50" s="273">
        <f ca="1">SUMIF('申請額一覧 '!$E$6:$E$20,B50,'申請額一覧 '!$H$6:$H$20)</f>
        <v>0</v>
      </c>
      <c r="Y50" s="274"/>
      <c r="Z50" s="274"/>
      <c r="AA50" s="274"/>
      <c r="AB50" s="110" t="s">
        <v>187</v>
      </c>
      <c r="AC50" s="28"/>
      <c r="AD50" s="322">
        <f ca="1">COUNTIFS('申請額一覧 '!$E$6:$E$20,B50,'申請額一覧 '!$K$6:$K$20,"&gt;0")</f>
        <v>0</v>
      </c>
      <c r="AE50" s="323"/>
      <c r="AF50" s="320" t="s">
        <v>19</v>
      </c>
      <c r="AG50" s="321"/>
      <c r="AH50" s="273">
        <f ca="1">SUMIF('申請額一覧 '!$E$6:$E$20,B50,'申請額一覧 '!$K$6:$K$20)</f>
        <v>0</v>
      </c>
      <c r="AI50" s="274"/>
      <c r="AJ50" s="274"/>
      <c r="AK50" s="274"/>
      <c r="AL50" s="110" t="s">
        <v>187</v>
      </c>
      <c r="AM50" s="28"/>
    </row>
    <row r="51" spans="1:39" ht="12.75" customHeight="1">
      <c r="A51" s="291"/>
      <c r="B51" s="20" t="s">
        <v>121</v>
      </c>
      <c r="C51" s="21"/>
      <c r="D51" s="21"/>
      <c r="E51" s="21"/>
      <c r="F51" s="21"/>
      <c r="G51" s="21"/>
      <c r="H51" s="21"/>
      <c r="I51" s="21"/>
      <c r="J51" s="21"/>
      <c r="K51" s="21"/>
      <c r="L51" s="21"/>
      <c r="M51" s="21"/>
      <c r="N51" s="21"/>
      <c r="O51" s="21"/>
      <c r="P51" s="21"/>
      <c r="Q51" s="21"/>
      <c r="R51" s="21"/>
      <c r="S51" s="21"/>
      <c r="T51" s="322">
        <f ca="1">COUNTIFS('申請額一覧 '!$E$6:$E$20,B51,'申請額一覧 '!$H$6:$H$20,"&gt;0")</f>
        <v>0</v>
      </c>
      <c r="U51" s="323"/>
      <c r="V51" s="320" t="s">
        <v>19</v>
      </c>
      <c r="W51" s="321"/>
      <c r="X51" s="273">
        <f ca="1">SUMIF('申請額一覧 '!$E$6:$E$20,B51,'申請額一覧 '!$H$6:$H$20)</f>
        <v>0</v>
      </c>
      <c r="Y51" s="274"/>
      <c r="Z51" s="274"/>
      <c r="AA51" s="274"/>
      <c r="AB51" s="110" t="s">
        <v>187</v>
      </c>
      <c r="AC51" s="28"/>
      <c r="AD51" s="322">
        <f ca="1">COUNTIFS('申請額一覧 '!$E$6:$E$20,B51,'申請額一覧 '!$K$6:$K$20,"&gt;0")</f>
        <v>0</v>
      </c>
      <c r="AE51" s="323"/>
      <c r="AF51" s="320" t="s">
        <v>19</v>
      </c>
      <c r="AG51" s="321"/>
      <c r="AH51" s="273">
        <f ca="1">SUMIF('申請額一覧 '!$E$6:$E$20,B51,'申請額一覧 '!$K$6:$K$20)</f>
        <v>0</v>
      </c>
      <c r="AI51" s="274"/>
      <c r="AJ51" s="274"/>
      <c r="AK51" s="274"/>
      <c r="AL51" s="110" t="s">
        <v>187</v>
      </c>
      <c r="AM51" s="28"/>
    </row>
    <row r="52" spans="1:39" ht="12.75" customHeight="1">
      <c r="A52" s="291"/>
      <c r="B52" s="20" t="s">
        <v>122</v>
      </c>
      <c r="C52" s="21"/>
      <c r="D52" s="21"/>
      <c r="E52" s="21"/>
      <c r="F52" s="21"/>
      <c r="G52" s="21"/>
      <c r="H52" s="21"/>
      <c r="I52" s="21"/>
      <c r="J52" s="21"/>
      <c r="K52" s="21"/>
      <c r="L52" s="21"/>
      <c r="M52" s="21"/>
      <c r="N52" s="21"/>
      <c r="O52" s="21"/>
      <c r="P52" s="21"/>
      <c r="Q52" s="21"/>
      <c r="R52" s="21"/>
      <c r="S52" s="21"/>
      <c r="T52" s="322">
        <f ca="1">COUNTIFS('申請額一覧 '!$E$6:$E$20,B52,'申請額一覧 '!$H$6:$H$20,"&gt;0")</f>
        <v>0</v>
      </c>
      <c r="U52" s="323"/>
      <c r="V52" s="320" t="s">
        <v>19</v>
      </c>
      <c r="W52" s="321"/>
      <c r="X52" s="273">
        <f ca="1">SUMIF('申請額一覧 '!$E$6:$E$20,B52,'申請額一覧 '!$H$6:$H$20)</f>
        <v>0</v>
      </c>
      <c r="Y52" s="274"/>
      <c r="Z52" s="274"/>
      <c r="AA52" s="274"/>
      <c r="AB52" s="110" t="s">
        <v>187</v>
      </c>
      <c r="AC52" s="28"/>
      <c r="AD52" s="322">
        <f ca="1">COUNTIFS('申請額一覧 '!$E$6:$E$20,B52,'申請額一覧 '!$K$6:$K$20,"&gt;0")</f>
        <v>0</v>
      </c>
      <c r="AE52" s="323"/>
      <c r="AF52" s="320" t="s">
        <v>19</v>
      </c>
      <c r="AG52" s="321"/>
      <c r="AH52" s="273">
        <f ca="1">SUMIF('申請額一覧 '!$E$6:$E$20,B52,'申請額一覧 '!$K$6:$K$20)</f>
        <v>0</v>
      </c>
      <c r="AI52" s="274"/>
      <c r="AJ52" s="274"/>
      <c r="AK52" s="274"/>
      <c r="AL52" s="110" t="s">
        <v>187</v>
      </c>
      <c r="AM52" s="28"/>
    </row>
    <row r="53" spans="1:39" ht="12.75" customHeight="1">
      <c r="A53" s="291"/>
      <c r="B53" s="20" t="s">
        <v>123</v>
      </c>
      <c r="C53" s="21"/>
      <c r="D53" s="21"/>
      <c r="E53" s="21"/>
      <c r="F53" s="21"/>
      <c r="G53" s="21"/>
      <c r="H53" s="21"/>
      <c r="I53" s="21"/>
      <c r="J53" s="21"/>
      <c r="K53" s="21"/>
      <c r="L53" s="21"/>
      <c r="M53" s="21"/>
      <c r="N53" s="21"/>
      <c r="O53" s="21"/>
      <c r="P53" s="21"/>
      <c r="Q53" s="21"/>
      <c r="R53" s="21"/>
      <c r="S53" s="21"/>
      <c r="T53" s="322">
        <f ca="1">COUNTIFS('申請額一覧 '!$E$6:$E$20,B53,'申請額一覧 '!$H$6:$H$20,"&gt;0")</f>
        <v>0</v>
      </c>
      <c r="U53" s="323"/>
      <c r="V53" s="320" t="s">
        <v>19</v>
      </c>
      <c r="W53" s="321"/>
      <c r="X53" s="273">
        <f ca="1">SUMIF('申請額一覧 '!$E$6:$E$20,B53,'申請額一覧 '!$H$6:$H$20)</f>
        <v>0</v>
      </c>
      <c r="Y53" s="274"/>
      <c r="Z53" s="274"/>
      <c r="AA53" s="274"/>
      <c r="AB53" s="110" t="s">
        <v>187</v>
      </c>
      <c r="AC53" s="28"/>
      <c r="AD53" s="322">
        <f ca="1">COUNTIFS('申請額一覧 '!$E$6:$E$20,B53,'申請額一覧 '!$K$6:$K$20,"&gt;0")</f>
        <v>0</v>
      </c>
      <c r="AE53" s="323"/>
      <c r="AF53" s="320" t="s">
        <v>19</v>
      </c>
      <c r="AG53" s="321"/>
      <c r="AH53" s="273">
        <f ca="1">SUMIF('申請額一覧 '!$E$6:$E$20,B53,'申請額一覧 '!$K$6:$K$20)</f>
        <v>0</v>
      </c>
      <c r="AI53" s="274"/>
      <c r="AJ53" s="274"/>
      <c r="AK53" s="274"/>
      <c r="AL53" s="110" t="s">
        <v>187</v>
      </c>
      <c r="AM53" s="28"/>
    </row>
    <row r="54" spans="1:39" ht="12.75" customHeight="1">
      <c r="A54" s="291"/>
      <c r="B54" s="20" t="s">
        <v>124</v>
      </c>
      <c r="C54" s="26"/>
      <c r="D54" s="26"/>
      <c r="E54" s="26"/>
      <c r="F54" s="26"/>
      <c r="G54" s="26"/>
      <c r="H54" s="26"/>
      <c r="I54" s="26"/>
      <c r="J54" s="26"/>
      <c r="K54" s="26"/>
      <c r="L54" s="26"/>
      <c r="M54" s="26"/>
      <c r="N54" s="26"/>
      <c r="O54" s="26"/>
      <c r="P54" s="26"/>
      <c r="Q54" s="26"/>
      <c r="R54" s="26"/>
      <c r="S54" s="26"/>
      <c r="T54" s="322">
        <f ca="1">COUNTIFS('申請額一覧 '!$E$6:$E$20,B54,'申請額一覧 '!$H$6:$H$20,"&gt;0")</f>
        <v>0</v>
      </c>
      <c r="U54" s="323"/>
      <c r="V54" s="320" t="s">
        <v>19</v>
      </c>
      <c r="W54" s="321"/>
      <c r="X54" s="273">
        <f ca="1">SUMIF('申請額一覧 '!$E$6:$E$20,B54,'申請額一覧 '!$H$6:$H$20)</f>
        <v>0</v>
      </c>
      <c r="Y54" s="274"/>
      <c r="Z54" s="274"/>
      <c r="AA54" s="274"/>
      <c r="AB54" s="110" t="s">
        <v>187</v>
      </c>
      <c r="AC54" s="28"/>
      <c r="AD54" s="322">
        <f ca="1">COUNTIFS('申請額一覧 '!$E$6:$E$20,B54,'申請額一覧 '!$K$6:$K$20,"&gt;0")</f>
        <v>0</v>
      </c>
      <c r="AE54" s="323"/>
      <c r="AF54" s="320" t="s">
        <v>19</v>
      </c>
      <c r="AG54" s="321"/>
      <c r="AH54" s="273">
        <f ca="1">SUMIF('申請額一覧 '!$E$6:$E$20,B54,'申請額一覧 '!$K$6:$K$20)</f>
        <v>0</v>
      </c>
      <c r="AI54" s="274"/>
      <c r="AJ54" s="274"/>
      <c r="AK54" s="274"/>
      <c r="AL54" s="110" t="s">
        <v>187</v>
      </c>
      <c r="AM54" s="28"/>
    </row>
    <row r="55" spans="1:39" ht="12.75" customHeight="1">
      <c r="A55" s="291"/>
      <c r="B55" s="25" t="s">
        <v>125</v>
      </c>
      <c r="C55" s="26"/>
      <c r="D55" s="26"/>
      <c r="E55" s="26"/>
      <c r="F55" s="26"/>
      <c r="G55" s="26"/>
      <c r="H55" s="26"/>
      <c r="I55" s="26"/>
      <c r="J55" s="26"/>
      <c r="K55" s="26"/>
      <c r="L55" s="26"/>
      <c r="M55" s="26"/>
      <c r="N55" s="26"/>
      <c r="O55" s="26"/>
      <c r="P55" s="26"/>
      <c r="Q55" s="26"/>
      <c r="R55" s="26"/>
      <c r="S55" s="26"/>
      <c r="T55" s="322">
        <f ca="1">COUNTIFS('申請額一覧 '!$E$6:$E$20,B55,'申請額一覧 '!$H$6:$H$20,"&gt;0")</f>
        <v>0</v>
      </c>
      <c r="U55" s="323"/>
      <c r="V55" s="320" t="s">
        <v>19</v>
      </c>
      <c r="W55" s="321"/>
      <c r="X55" s="273">
        <f ca="1">SUMIF('申請額一覧 '!$E$6:$E$20,B55,'申請額一覧 '!$H$6:$H$20)</f>
        <v>0</v>
      </c>
      <c r="Y55" s="274"/>
      <c r="Z55" s="274"/>
      <c r="AA55" s="274"/>
      <c r="AB55" s="110" t="s">
        <v>187</v>
      </c>
      <c r="AC55" s="28"/>
      <c r="AD55" s="322">
        <f ca="1">COUNTIFS('申請額一覧 '!$E$6:$E$20,B55,'申請額一覧 '!$K$6:$K$20,"&gt;0")</f>
        <v>0</v>
      </c>
      <c r="AE55" s="323"/>
      <c r="AF55" s="320" t="s">
        <v>19</v>
      </c>
      <c r="AG55" s="321"/>
      <c r="AH55" s="273">
        <f ca="1">SUMIF('申請額一覧 '!$E$6:$E$20,B55,'申請額一覧 '!$K$6:$K$20)</f>
        <v>0</v>
      </c>
      <c r="AI55" s="274"/>
      <c r="AJ55" s="274"/>
      <c r="AK55" s="274"/>
      <c r="AL55" s="110" t="s">
        <v>187</v>
      </c>
      <c r="AM55" s="28"/>
    </row>
    <row r="56" spans="1:39" ht="12.75" customHeight="1">
      <c r="A56" s="291"/>
      <c r="B56" s="25" t="s">
        <v>126</v>
      </c>
      <c r="C56" s="26"/>
      <c r="D56" s="26"/>
      <c r="E56" s="26"/>
      <c r="F56" s="26"/>
      <c r="G56" s="26"/>
      <c r="H56" s="26"/>
      <c r="I56" s="26"/>
      <c r="J56" s="26"/>
      <c r="K56" s="26"/>
      <c r="L56" s="26"/>
      <c r="M56" s="26"/>
      <c r="N56" s="26"/>
      <c r="O56" s="26"/>
      <c r="P56" s="26"/>
      <c r="Q56" s="26"/>
      <c r="R56" s="26"/>
      <c r="S56" s="26"/>
      <c r="T56" s="339">
        <f ca="1">COUNTIFS('申請額一覧 '!$E$6:$E$20,B56,'申請額一覧 '!$H$6:$H$20,"&gt;0")</f>
        <v>0</v>
      </c>
      <c r="U56" s="340"/>
      <c r="V56" s="341" t="s">
        <v>19</v>
      </c>
      <c r="W56" s="342"/>
      <c r="X56" s="275">
        <f ca="1">SUMIF('申請額一覧 '!$E$6:$E$20,B56,'申請額一覧 '!$H$6:$H$20)</f>
        <v>0</v>
      </c>
      <c r="Y56" s="276"/>
      <c r="Z56" s="276"/>
      <c r="AA56" s="276"/>
      <c r="AB56" s="111" t="s">
        <v>187</v>
      </c>
      <c r="AC56" s="29"/>
      <c r="AD56" s="339">
        <f ca="1">COUNTIFS('申請額一覧 '!$E$6:$E$20,B56,'申請額一覧 '!$K$6:$K$20,"&gt;0")</f>
        <v>0</v>
      </c>
      <c r="AE56" s="340"/>
      <c r="AF56" s="341" t="s">
        <v>19</v>
      </c>
      <c r="AG56" s="342"/>
      <c r="AH56" s="275">
        <f ca="1">SUMIF('申請額一覧 '!$E$6:$E$20,B56,'申請額一覧 '!$K$6:$K$20)</f>
        <v>0</v>
      </c>
      <c r="AI56" s="276"/>
      <c r="AJ56" s="276"/>
      <c r="AK56" s="276"/>
      <c r="AL56" s="111" t="s">
        <v>187</v>
      </c>
      <c r="AM56" s="29"/>
    </row>
    <row r="57" spans="1:39" ht="15.75" customHeight="1">
      <c r="A57" s="351" t="s">
        <v>41</v>
      </c>
      <c r="B57" s="352"/>
      <c r="C57" s="352"/>
      <c r="D57" s="352"/>
      <c r="E57" s="352"/>
      <c r="F57" s="352"/>
      <c r="G57" s="352"/>
      <c r="H57" s="352"/>
      <c r="I57" s="352"/>
      <c r="J57" s="352"/>
      <c r="K57" s="352"/>
      <c r="L57" s="352"/>
      <c r="M57" s="352"/>
      <c r="N57" s="352"/>
      <c r="O57" s="352"/>
      <c r="P57" s="352"/>
      <c r="Q57" s="352"/>
      <c r="R57" s="352"/>
      <c r="S57" s="353"/>
      <c r="T57" s="361">
        <f ca="1">SUM(T22:U56)</f>
        <v>0</v>
      </c>
      <c r="U57" s="362"/>
      <c r="V57" s="363" t="s">
        <v>19</v>
      </c>
      <c r="W57" s="364"/>
      <c r="X57" s="367">
        <f ca="1">SUM(X22:AA56)</f>
        <v>0</v>
      </c>
      <c r="Y57" s="368"/>
      <c r="Z57" s="368"/>
      <c r="AA57" s="368"/>
      <c r="AB57" s="112" t="s">
        <v>187</v>
      </c>
      <c r="AC57" s="108"/>
      <c r="AD57" s="361">
        <f ca="1">SUM(AD22:AE56)</f>
        <v>0</v>
      </c>
      <c r="AE57" s="362"/>
      <c r="AF57" s="363" t="s">
        <v>19</v>
      </c>
      <c r="AG57" s="364"/>
      <c r="AH57" s="367">
        <f ca="1">SUM(AH22:AK56)</f>
        <v>0</v>
      </c>
      <c r="AI57" s="368"/>
      <c r="AJ57" s="368"/>
      <c r="AK57" s="368"/>
      <c r="AL57" s="112" t="s">
        <v>187</v>
      </c>
      <c r="AM57" s="108"/>
    </row>
    <row r="58" spans="1:39" ht="15.75" customHeight="1">
      <c r="A58" s="351" t="s">
        <v>43</v>
      </c>
      <c r="B58" s="352"/>
      <c r="C58" s="352"/>
      <c r="D58" s="352"/>
      <c r="E58" s="352"/>
      <c r="F58" s="352"/>
      <c r="G58" s="352"/>
      <c r="H58" s="352"/>
      <c r="I58" s="352"/>
      <c r="J58" s="352"/>
      <c r="K58" s="352"/>
      <c r="L58" s="352"/>
      <c r="M58" s="352"/>
      <c r="N58" s="352"/>
      <c r="O58" s="352"/>
      <c r="P58" s="352"/>
      <c r="Q58" s="352"/>
      <c r="R58" s="352"/>
      <c r="S58" s="353"/>
      <c r="T58" s="277">
        <f ca="1">X57+AH57</f>
        <v>0</v>
      </c>
      <c r="U58" s="278"/>
      <c r="V58" s="278"/>
      <c r="W58" s="278"/>
      <c r="X58" s="278"/>
      <c r="Y58" s="278"/>
      <c r="Z58" s="278"/>
      <c r="AA58" s="278"/>
      <c r="AB58" s="278"/>
      <c r="AC58" s="278"/>
      <c r="AD58" s="278"/>
      <c r="AE58" s="278"/>
      <c r="AF58" s="278"/>
      <c r="AG58" s="278"/>
      <c r="AH58" s="278"/>
      <c r="AI58" s="278"/>
      <c r="AJ58" s="278"/>
      <c r="AK58" s="278"/>
      <c r="AL58" s="112" t="s">
        <v>187</v>
      </c>
      <c r="AM58" s="30"/>
    </row>
  </sheetData>
  <mergeCells count="252">
    <mergeCell ref="AK1:AM1"/>
    <mergeCell ref="X57:AA57"/>
    <mergeCell ref="AH57:AK57"/>
    <mergeCell ref="T54:U54"/>
    <mergeCell ref="V54:W54"/>
    <mergeCell ref="AD54:AE54"/>
    <mergeCell ref="AF54:AG54"/>
    <mergeCell ref="T55:U55"/>
    <mergeCell ref="V55:W55"/>
    <mergeCell ref="AD55:AE55"/>
    <mergeCell ref="AF55:AG55"/>
    <mergeCell ref="X55:AA55"/>
    <mergeCell ref="X56:AA56"/>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D45:AE45"/>
    <mergeCell ref="AF45:AG45"/>
    <mergeCell ref="T44:U44"/>
    <mergeCell ref="V44:W44"/>
    <mergeCell ref="AD44:AE44"/>
    <mergeCell ref="AF44:AG44"/>
    <mergeCell ref="T43:U43"/>
    <mergeCell ref="V43:W43"/>
    <mergeCell ref="AD43:AE43"/>
    <mergeCell ref="AF43:AG43"/>
    <mergeCell ref="X43:AA43"/>
    <mergeCell ref="X44:AA44"/>
    <mergeCell ref="X45:AA45"/>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110" zoomScaleNormal="140" zoomScaleSheetLayoutView="110" workbookViewId="0">
      <selection activeCell="C20" sqref="C20"/>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1" width="11.25" style="107" customWidth="1"/>
    <col min="12" max="12" width="12.625" style="107" customWidth="1"/>
    <col min="13" max="13" width="18.75" style="107" customWidth="1"/>
    <col min="14" max="16384" width="2.25" style="107"/>
  </cols>
  <sheetData>
    <row r="1" spans="1:13">
      <c r="A1" s="107" t="s">
        <v>207</v>
      </c>
    </row>
    <row r="3" spans="1:13" ht="18" customHeight="1" thickBot="1">
      <c r="B3" s="82"/>
      <c r="M3" s="121" t="s">
        <v>228</v>
      </c>
    </row>
    <row r="4" spans="1:13" ht="18" customHeight="1" thickBot="1">
      <c r="B4" s="373" t="s">
        <v>210</v>
      </c>
      <c r="C4" s="374" t="s">
        <v>186</v>
      </c>
      <c r="D4" s="375" t="s">
        <v>181</v>
      </c>
      <c r="E4" s="376" t="s">
        <v>188</v>
      </c>
      <c r="F4" s="377" t="s">
        <v>211</v>
      </c>
      <c r="G4" s="377"/>
      <c r="H4" s="378"/>
      <c r="I4" s="377" t="s">
        <v>213</v>
      </c>
      <c r="J4" s="377"/>
      <c r="K4" s="378"/>
      <c r="L4" s="371" t="s">
        <v>220</v>
      </c>
      <c r="M4" s="372" t="s">
        <v>223</v>
      </c>
    </row>
    <row r="5" spans="1:13" ht="27.75" customHeight="1">
      <c r="B5" s="373"/>
      <c r="C5" s="374"/>
      <c r="D5" s="375"/>
      <c r="E5" s="376"/>
      <c r="F5" s="133" t="s">
        <v>183</v>
      </c>
      <c r="G5" s="133" t="s">
        <v>184</v>
      </c>
      <c r="H5" s="235" t="s">
        <v>185</v>
      </c>
      <c r="I5" s="134" t="s">
        <v>215</v>
      </c>
      <c r="J5" s="133" t="s">
        <v>216</v>
      </c>
      <c r="K5" s="132" t="s">
        <v>217</v>
      </c>
      <c r="L5" s="372"/>
      <c r="M5" s="372"/>
    </row>
    <row r="6" spans="1:13" ht="22.5" customHeight="1">
      <c r="B6" s="237">
        <v>1</v>
      </c>
      <c r="C6" s="236">
        <f ca="1">IFERROR(INDIRECT("個票"&amp;$B6&amp;"！$AG$4"),"")</f>
        <v>0</v>
      </c>
      <c r="D6" s="236">
        <f ca="1">IFERROR(INDIRECT("個票"&amp;$B6&amp;"！$L$4"),"")</f>
        <v>0</v>
      </c>
      <c r="E6" s="237">
        <f ca="1">IFERROR(INDIRECT("個票"&amp;$B6&amp;"！$L$5"),"")</f>
        <v>0</v>
      </c>
      <c r="F6" s="238">
        <f ca="1">IF(G6&lt;&gt;0,IFERROR(INDIRECT("個票"&amp;$B6&amp;"！$AA$13"),""),0)</f>
        <v>0</v>
      </c>
      <c r="G6" s="238">
        <f ca="1">IFERROR(INDIRECT("個票"&amp;$B6&amp;"！$AI$13"),"")</f>
        <v>0</v>
      </c>
      <c r="H6" s="239">
        <f ca="1">MIN(F6:G6)</f>
        <v>0</v>
      </c>
      <c r="I6" s="240">
        <f ca="1">IF(J6&lt;&gt;0,IFERROR(INDIRECT("個票"&amp;$B6&amp;"！$AA$37"),""),0)</f>
        <v>0</v>
      </c>
      <c r="J6" s="238">
        <f ca="1">IFERROR(INDIRECT("個票"&amp;$B6&amp;"！$AI$37"),"")</f>
        <v>0</v>
      </c>
      <c r="K6" s="241">
        <f ca="1">MIN(I6:J6)</f>
        <v>0</v>
      </c>
      <c r="L6" s="241">
        <f ca="1">SUM(H6,K6)</f>
        <v>0</v>
      </c>
      <c r="M6" s="249"/>
    </row>
    <row r="7" spans="1:13" ht="22.5" customHeight="1">
      <c r="B7" s="237">
        <v>2</v>
      </c>
      <c r="C7" s="236" t="str">
        <f t="shared" ref="C7:C20" ca="1" si="0">IFERROR(INDIRECT("個票"&amp;$B7&amp;"！$AG$4"),"")</f>
        <v/>
      </c>
      <c r="D7" s="236" t="str">
        <f t="shared" ref="D7:D20" ca="1" si="1">IFERROR(INDIRECT("個票"&amp;$B7&amp;"！$L$4"),"")</f>
        <v/>
      </c>
      <c r="E7" s="237" t="str">
        <f t="shared" ref="E7:E20" ca="1" si="2">IFERROR(INDIRECT("個票"&amp;$B7&amp;"！$L$5"),"")</f>
        <v/>
      </c>
      <c r="F7" s="238" t="str">
        <f t="shared" ref="F7:F20" ca="1" si="3">IF(G7&lt;&gt;0,IFERROR(INDIRECT("個票"&amp;$B7&amp;"！$AA$13"),""),0)</f>
        <v/>
      </c>
      <c r="G7" s="238" t="str">
        <f t="shared" ref="G7:G20" ca="1" si="4">IFERROR(INDIRECT("個票"&amp;$B7&amp;"！$AI$13"),"")</f>
        <v/>
      </c>
      <c r="H7" s="239">
        <f t="shared" ref="H7:H20" ca="1" si="5">MIN(F7:G7)</f>
        <v>0</v>
      </c>
      <c r="I7" s="240" t="str">
        <f t="shared" ref="I7:I20" ca="1" si="6">IF(J7&lt;&gt;0,IFERROR(INDIRECT("個票"&amp;$B7&amp;"！$AA$37"),""),0)</f>
        <v/>
      </c>
      <c r="J7" s="238" t="str">
        <f t="shared" ref="J7:J20" ca="1" si="7">IFERROR(INDIRECT("個票"&amp;$B7&amp;"！$AI$37"),"")</f>
        <v/>
      </c>
      <c r="K7" s="241">
        <f t="shared" ref="K7:K20" ca="1" si="8">MIN(I7:J7)</f>
        <v>0</v>
      </c>
      <c r="L7" s="241">
        <f t="shared" ref="L7:L20" ca="1" si="9">SUM(H7,K7)</f>
        <v>0</v>
      </c>
      <c r="M7" s="249"/>
    </row>
    <row r="8" spans="1:13" ht="22.5" customHeight="1">
      <c r="B8" s="237">
        <v>3</v>
      </c>
      <c r="C8" s="236" t="str">
        <f t="shared" ca="1" si="0"/>
        <v/>
      </c>
      <c r="D8" s="236" t="str">
        <f t="shared" ca="1" si="1"/>
        <v/>
      </c>
      <c r="E8" s="237" t="str">
        <f t="shared" ca="1" si="2"/>
        <v/>
      </c>
      <c r="F8" s="238" t="str">
        <f t="shared" ca="1" si="3"/>
        <v/>
      </c>
      <c r="G8" s="238" t="str">
        <f t="shared" ca="1" si="4"/>
        <v/>
      </c>
      <c r="H8" s="239">
        <f t="shared" ca="1" si="5"/>
        <v>0</v>
      </c>
      <c r="I8" s="240" t="str">
        <f t="shared" ca="1" si="6"/>
        <v/>
      </c>
      <c r="J8" s="238" t="str">
        <f t="shared" ca="1" si="7"/>
        <v/>
      </c>
      <c r="K8" s="241">
        <f t="shared" ca="1" si="8"/>
        <v>0</v>
      </c>
      <c r="L8" s="241">
        <f t="shared" ca="1" si="9"/>
        <v>0</v>
      </c>
      <c r="M8" s="249"/>
    </row>
    <row r="9" spans="1:13" ht="22.5" customHeight="1">
      <c r="B9" s="237">
        <v>4</v>
      </c>
      <c r="C9" s="236" t="str">
        <f t="shared" ca="1" si="0"/>
        <v/>
      </c>
      <c r="D9" s="236" t="str">
        <f t="shared" ca="1" si="1"/>
        <v/>
      </c>
      <c r="E9" s="237" t="str">
        <f t="shared" ca="1" si="2"/>
        <v/>
      </c>
      <c r="F9" s="238" t="str">
        <f t="shared" ca="1" si="3"/>
        <v/>
      </c>
      <c r="G9" s="238" t="str">
        <f t="shared" ca="1" si="4"/>
        <v/>
      </c>
      <c r="H9" s="239">
        <f t="shared" ca="1" si="5"/>
        <v>0</v>
      </c>
      <c r="I9" s="240" t="str">
        <f t="shared" ca="1" si="6"/>
        <v/>
      </c>
      <c r="J9" s="238" t="str">
        <f t="shared" ca="1" si="7"/>
        <v/>
      </c>
      <c r="K9" s="241">
        <f t="shared" ca="1" si="8"/>
        <v>0</v>
      </c>
      <c r="L9" s="241">
        <f t="shared" ca="1" si="9"/>
        <v>0</v>
      </c>
      <c r="M9" s="249"/>
    </row>
    <row r="10" spans="1:13" ht="22.5" customHeight="1">
      <c r="B10" s="237">
        <v>5</v>
      </c>
      <c r="C10" s="236" t="str">
        <f t="shared" ca="1" si="0"/>
        <v/>
      </c>
      <c r="D10" s="236" t="str">
        <f t="shared" ca="1" si="1"/>
        <v/>
      </c>
      <c r="E10" s="237" t="str">
        <f t="shared" ca="1" si="2"/>
        <v/>
      </c>
      <c r="F10" s="238" t="str">
        <f t="shared" ca="1" si="3"/>
        <v/>
      </c>
      <c r="G10" s="238" t="str">
        <f t="shared" ca="1" si="4"/>
        <v/>
      </c>
      <c r="H10" s="239">
        <f t="shared" ca="1" si="5"/>
        <v>0</v>
      </c>
      <c r="I10" s="240" t="str">
        <f t="shared" ca="1" si="6"/>
        <v/>
      </c>
      <c r="J10" s="238" t="str">
        <f t="shared" ca="1" si="7"/>
        <v/>
      </c>
      <c r="K10" s="241">
        <f t="shared" ca="1" si="8"/>
        <v>0</v>
      </c>
      <c r="L10" s="241">
        <f t="shared" ca="1" si="9"/>
        <v>0</v>
      </c>
      <c r="M10" s="249"/>
    </row>
    <row r="11" spans="1:13" ht="22.5" customHeight="1">
      <c r="B11" s="237">
        <v>6</v>
      </c>
      <c r="C11" s="236" t="str">
        <f t="shared" ca="1" si="0"/>
        <v/>
      </c>
      <c r="D11" s="236" t="str">
        <f t="shared" ca="1" si="1"/>
        <v/>
      </c>
      <c r="E11" s="237" t="str">
        <f t="shared" ca="1" si="2"/>
        <v/>
      </c>
      <c r="F11" s="238" t="str">
        <f t="shared" ca="1" si="3"/>
        <v/>
      </c>
      <c r="G11" s="238" t="str">
        <f t="shared" ca="1" si="4"/>
        <v/>
      </c>
      <c r="H11" s="239">
        <f t="shared" ca="1" si="5"/>
        <v>0</v>
      </c>
      <c r="I11" s="240" t="str">
        <f t="shared" ca="1" si="6"/>
        <v/>
      </c>
      <c r="J11" s="238" t="str">
        <f t="shared" ca="1" si="7"/>
        <v/>
      </c>
      <c r="K11" s="241">
        <f t="shared" ca="1" si="8"/>
        <v>0</v>
      </c>
      <c r="L11" s="241">
        <f t="shared" ca="1" si="9"/>
        <v>0</v>
      </c>
      <c r="M11" s="249"/>
    </row>
    <row r="12" spans="1:13" ht="22.5" customHeight="1">
      <c r="B12" s="237">
        <v>7</v>
      </c>
      <c r="C12" s="236" t="str">
        <f t="shared" ca="1" si="0"/>
        <v/>
      </c>
      <c r="D12" s="236" t="str">
        <f t="shared" ca="1" si="1"/>
        <v/>
      </c>
      <c r="E12" s="237" t="str">
        <f t="shared" ca="1" si="2"/>
        <v/>
      </c>
      <c r="F12" s="238" t="str">
        <f t="shared" ca="1" si="3"/>
        <v/>
      </c>
      <c r="G12" s="238" t="str">
        <f t="shared" ca="1" si="4"/>
        <v/>
      </c>
      <c r="H12" s="239">
        <f t="shared" ca="1" si="5"/>
        <v>0</v>
      </c>
      <c r="I12" s="240" t="str">
        <f t="shared" ca="1" si="6"/>
        <v/>
      </c>
      <c r="J12" s="238" t="str">
        <f t="shared" ca="1" si="7"/>
        <v/>
      </c>
      <c r="K12" s="241">
        <f t="shared" ca="1" si="8"/>
        <v>0</v>
      </c>
      <c r="L12" s="241">
        <f t="shared" ca="1" si="9"/>
        <v>0</v>
      </c>
      <c r="M12" s="249"/>
    </row>
    <row r="13" spans="1:13" ht="22.5" customHeight="1">
      <c r="B13" s="237">
        <v>8</v>
      </c>
      <c r="C13" s="236" t="str">
        <f t="shared" ca="1" si="0"/>
        <v/>
      </c>
      <c r="D13" s="236" t="str">
        <f t="shared" ca="1" si="1"/>
        <v/>
      </c>
      <c r="E13" s="237" t="str">
        <f t="shared" ca="1" si="2"/>
        <v/>
      </c>
      <c r="F13" s="238" t="str">
        <f t="shared" ca="1" si="3"/>
        <v/>
      </c>
      <c r="G13" s="238" t="str">
        <f t="shared" ca="1" si="4"/>
        <v/>
      </c>
      <c r="H13" s="239">
        <f t="shared" ca="1" si="5"/>
        <v>0</v>
      </c>
      <c r="I13" s="240" t="str">
        <f t="shared" ca="1" si="6"/>
        <v/>
      </c>
      <c r="J13" s="238" t="str">
        <f t="shared" ca="1" si="7"/>
        <v/>
      </c>
      <c r="K13" s="241">
        <f t="shared" ca="1" si="8"/>
        <v>0</v>
      </c>
      <c r="L13" s="241">
        <f t="shared" ca="1" si="9"/>
        <v>0</v>
      </c>
      <c r="M13" s="249"/>
    </row>
    <row r="14" spans="1:13" ht="22.5" customHeight="1">
      <c r="B14" s="237">
        <v>9</v>
      </c>
      <c r="C14" s="236" t="str">
        <f t="shared" ca="1" si="0"/>
        <v/>
      </c>
      <c r="D14" s="236" t="str">
        <f t="shared" ca="1" si="1"/>
        <v/>
      </c>
      <c r="E14" s="237" t="str">
        <f t="shared" ca="1" si="2"/>
        <v/>
      </c>
      <c r="F14" s="238" t="str">
        <f t="shared" ca="1" si="3"/>
        <v/>
      </c>
      <c r="G14" s="238" t="str">
        <f t="shared" ca="1" si="4"/>
        <v/>
      </c>
      <c r="H14" s="239">
        <f t="shared" ca="1" si="5"/>
        <v>0</v>
      </c>
      <c r="I14" s="240" t="str">
        <f t="shared" ca="1" si="6"/>
        <v/>
      </c>
      <c r="J14" s="238" t="str">
        <f t="shared" ca="1" si="7"/>
        <v/>
      </c>
      <c r="K14" s="241">
        <f t="shared" ca="1" si="8"/>
        <v>0</v>
      </c>
      <c r="L14" s="241">
        <f t="shared" ca="1" si="9"/>
        <v>0</v>
      </c>
      <c r="M14" s="249"/>
    </row>
    <row r="15" spans="1:13" ht="22.5" customHeight="1">
      <c r="B15" s="237">
        <v>10</v>
      </c>
      <c r="C15" s="236" t="str">
        <f t="shared" ca="1" si="0"/>
        <v/>
      </c>
      <c r="D15" s="236" t="str">
        <f t="shared" ca="1" si="1"/>
        <v/>
      </c>
      <c r="E15" s="237" t="str">
        <f t="shared" ca="1" si="2"/>
        <v/>
      </c>
      <c r="F15" s="238" t="str">
        <f t="shared" ca="1" si="3"/>
        <v/>
      </c>
      <c r="G15" s="238" t="str">
        <f t="shared" ca="1" si="4"/>
        <v/>
      </c>
      <c r="H15" s="239">
        <f t="shared" ca="1" si="5"/>
        <v>0</v>
      </c>
      <c r="I15" s="240" t="str">
        <f t="shared" ca="1" si="6"/>
        <v/>
      </c>
      <c r="J15" s="238" t="str">
        <f t="shared" ca="1" si="7"/>
        <v/>
      </c>
      <c r="K15" s="241">
        <f t="shared" ca="1" si="8"/>
        <v>0</v>
      </c>
      <c r="L15" s="241">
        <f t="shared" ca="1" si="9"/>
        <v>0</v>
      </c>
      <c r="M15" s="249"/>
    </row>
    <row r="16" spans="1:13" ht="22.5" customHeight="1">
      <c r="B16" s="237">
        <v>11</v>
      </c>
      <c r="C16" s="236" t="str">
        <f t="shared" ca="1" si="0"/>
        <v/>
      </c>
      <c r="D16" s="236" t="str">
        <f t="shared" ca="1" si="1"/>
        <v/>
      </c>
      <c r="E16" s="237" t="str">
        <f t="shared" ca="1" si="2"/>
        <v/>
      </c>
      <c r="F16" s="238" t="str">
        <f t="shared" ca="1" si="3"/>
        <v/>
      </c>
      <c r="G16" s="238" t="str">
        <f t="shared" ca="1" si="4"/>
        <v/>
      </c>
      <c r="H16" s="239">
        <f t="shared" ca="1" si="5"/>
        <v>0</v>
      </c>
      <c r="I16" s="240" t="str">
        <f t="shared" ca="1" si="6"/>
        <v/>
      </c>
      <c r="J16" s="238" t="str">
        <f t="shared" ca="1" si="7"/>
        <v/>
      </c>
      <c r="K16" s="241">
        <f t="shared" ca="1" si="8"/>
        <v>0</v>
      </c>
      <c r="L16" s="241">
        <f t="shared" ca="1" si="9"/>
        <v>0</v>
      </c>
      <c r="M16" s="249"/>
    </row>
    <row r="17" spans="1:13" ht="22.5" customHeight="1">
      <c r="B17" s="237">
        <v>12</v>
      </c>
      <c r="C17" s="236" t="str">
        <f t="shared" ca="1" si="0"/>
        <v/>
      </c>
      <c r="D17" s="236" t="str">
        <f t="shared" ca="1" si="1"/>
        <v/>
      </c>
      <c r="E17" s="237" t="str">
        <f t="shared" ca="1" si="2"/>
        <v/>
      </c>
      <c r="F17" s="238" t="str">
        <f t="shared" ca="1" si="3"/>
        <v/>
      </c>
      <c r="G17" s="238" t="str">
        <f t="shared" ca="1" si="4"/>
        <v/>
      </c>
      <c r="H17" s="239">
        <f t="shared" ca="1" si="5"/>
        <v>0</v>
      </c>
      <c r="I17" s="240" t="str">
        <f t="shared" ca="1" si="6"/>
        <v/>
      </c>
      <c r="J17" s="238" t="str">
        <f t="shared" ca="1" si="7"/>
        <v/>
      </c>
      <c r="K17" s="241">
        <f t="shared" ca="1" si="8"/>
        <v>0</v>
      </c>
      <c r="L17" s="241">
        <f t="shared" ca="1" si="9"/>
        <v>0</v>
      </c>
      <c r="M17" s="249"/>
    </row>
    <row r="18" spans="1:13" ht="22.5" customHeight="1">
      <c r="B18" s="237">
        <v>13</v>
      </c>
      <c r="C18" s="236" t="str">
        <f t="shared" ca="1" si="0"/>
        <v/>
      </c>
      <c r="D18" s="236" t="str">
        <f t="shared" ca="1" si="1"/>
        <v/>
      </c>
      <c r="E18" s="237" t="str">
        <f t="shared" ca="1" si="2"/>
        <v/>
      </c>
      <c r="F18" s="238" t="str">
        <f t="shared" ca="1" si="3"/>
        <v/>
      </c>
      <c r="G18" s="238" t="str">
        <f t="shared" ca="1" si="4"/>
        <v/>
      </c>
      <c r="H18" s="239">
        <f t="shared" ca="1" si="5"/>
        <v>0</v>
      </c>
      <c r="I18" s="240" t="str">
        <f t="shared" ca="1" si="6"/>
        <v/>
      </c>
      <c r="J18" s="238" t="str">
        <f t="shared" ca="1" si="7"/>
        <v/>
      </c>
      <c r="K18" s="241">
        <f t="shared" ca="1" si="8"/>
        <v>0</v>
      </c>
      <c r="L18" s="241">
        <f t="shared" ca="1" si="9"/>
        <v>0</v>
      </c>
      <c r="M18" s="249"/>
    </row>
    <row r="19" spans="1:13" ht="22.5" customHeight="1">
      <c r="B19" s="237">
        <v>14</v>
      </c>
      <c r="C19" s="236" t="str">
        <f t="shared" ca="1" si="0"/>
        <v/>
      </c>
      <c r="D19" s="236" t="str">
        <f t="shared" ca="1" si="1"/>
        <v/>
      </c>
      <c r="E19" s="237" t="str">
        <f t="shared" ca="1" si="2"/>
        <v/>
      </c>
      <c r="F19" s="238" t="str">
        <f t="shared" ca="1" si="3"/>
        <v/>
      </c>
      <c r="G19" s="238" t="str">
        <f t="shared" ca="1" si="4"/>
        <v/>
      </c>
      <c r="H19" s="239">
        <f t="shared" ca="1" si="5"/>
        <v>0</v>
      </c>
      <c r="I19" s="240" t="str">
        <f t="shared" ca="1" si="6"/>
        <v/>
      </c>
      <c r="J19" s="238" t="str">
        <f t="shared" ca="1" si="7"/>
        <v/>
      </c>
      <c r="K19" s="241">
        <f t="shared" ca="1" si="8"/>
        <v>0</v>
      </c>
      <c r="L19" s="241">
        <f t="shared" ca="1" si="9"/>
        <v>0</v>
      </c>
      <c r="M19" s="249"/>
    </row>
    <row r="20" spans="1:13" ht="22.5" customHeight="1" thickBot="1">
      <c r="B20" s="243">
        <v>15</v>
      </c>
      <c r="C20" s="242" t="str">
        <f t="shared" ca="1" si="0"/>
        <v/>
      </c>
      <c r="D20" s="242" t="str">
        <f t="shared" ca="1" si="1"/>
        <v/>
      </c>
      <c r="E20" s="243" t="str">
        <f t="shared" ca="1" si="2"/>
        <v/>
      </c>
      <c r="F20" s="244" t="str">
        <f t="shared" ca="1" si="3"/>
        <v/>
      </c>
      <c r="G20" s="244" t="str">
        <f t="shared" ca="1" si="4"/>
        <v/>
      </c>
      <c r="H20" s="245">
        <f t="shared" ca="1" si="5"/>
        <v>0</v>
      </c>
      <c r="I20" s="246" t="str">
        <f t="shared" ca="1" si="6"/>
        <v/>
      </c>
      <c r="J20" s="244" t="str">
        <f t="shared" ca="1" si="7"/>
        <v/>
      </c>
      <c r="K20" s="247">
        <f t="shared" ca="1" si="8"/>
        <v>0</v>
      </c>
      <c r="L20" s="248">
        <f t="shared" ca="1" si="9"/>
        <v>0</v>
      </c>
      <c r="M20" s="250"/>
    </row>
    <row r="21" spans="1:13" ht="22.5" customHeight="1" thickTop="1" thickBot="1">
      <c r="B21" s="369" t="s">
        <v>219</v>
      </c>
      <c r="C21" s="370"/>
      <c r="D21" s="370"/>
      <c r="E21" s="370"/>
      <c r="F21" s="255"/>
      <c r="G21" s="255"/>
      <c r="H21" s="256">
        <f ca="1">SUM(H6:H20)</f>
        <v>0</v>
      </c>
      <c r="I21" s="257"/>
      <c r="J21" s="255"/>
      <c r="K21" s="258">
        <f ca="1">SUM(K6:K20)</f>
        <v>0</v>
      </c>
      <c r="L21" s="258">
        <f ca="1">SUM(H21,K21)</f>
        <v>0</v>
      </c>
      <c r="M21" s="259"/>
    </row>
    <row r="22" spans="1:13" ht="19.5" customHeight="1"/>
    <row r="23" spans="1:13" customFormat="1" ht="18" customHeight="1">
      <c r="A23" s="107" t="s">
        <v>214</v>
      </c>
      <c r="B23" s="107"/>
      <c r="C23" s="107"/>
      <c r="D23" s="107"/>
    </row>
    <row r="24" spans="1:13" customFormat="1" ht="16.5" customHeight="1">
      <c r="A24" s="107"/>
      <c r="B24" s="251">
        <v>1</v>
      </c>
      <c r="C24" s="252" t="s">
        <v>225</v>
      </c>
      <c r="D24" s="107"/>
    </row>
    <row r="25" spans="1:13" customFormat="1" ht="16.5" customHeight="1">
      <c r="A25" s="107"/>
      <c r="B25" s="251">
        <v>2</v>
      </c>
      <c r="C25" s="252" t="s">
        <v>224</v>
      </c>
      <c r="D25" s="107"/>
    </row>
    <row r="26" spans="1:13" customFormat="1" ht="16.5" customHeight="1">
      <c r="A26" s="107"/>
      <c r="B26" s="251">
        <v>3</v>
      </c>
      <c r="C26" s="252" t="s">
        <v>221</v>
      </c>
      <c r="D26" s="107"/>
    </row>
    <row r="27" spans="1:13" customFormat="1" ht="16.5" customHeight="1">
      <c r="A27" s="107"/>
      <c r="B27" s="253">
        <v>4</v>
      </c>
      <c r="C27" s="254" t="s">
        <v>218</v>
      </c>
      <c r="D27" s="107"/>
    </row>
    <row r="28" spans="1:13" customFormat="1" ht="16.5" customHeight="1">
      <c r="A28" s="107"/>
      <c r="B28" s="253">
        <v>5</v>
      </c>
      <c r="C28" s="254" t="s">
        <v>222</v>
      </c>
      <c r="D28" s="107"/>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zoomScale="145" zoomScaleNormal="120" zoomScaleSheetLayoutView="145" workbookViewId="0">
      <selection activeCell="BA15" sqref="BA15"/>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208</v>
      </c>
    </row>
    <row r="3" spans="1:47" s="33" customFormat="1" ht="12" customHeight="1">
      <c r="A3" s="389" t="s">
        <v>49</v>
      </c>
      <c r="B3" s="143" t="s">
        <v>0</v>
      </c>
      <c r="C3" s="144"/>
      <c r="D3" s="144"/>
      <c r="E3" s="145"/>
      <c r="F3" s="145"/>
      <c r="G3" s="145"/>
      <c r="H3" s="145"/>
      <c r="I3" s="145"/>
      <c r="J3" s="145"/>
      <c r="K3" s="146"/>
      <c r="L3" s="527"/>
      <c r="M3" s="528"/>
      <c r="N3" s="528"/>
      <c r="O3" s="528"/>
      <c r="P3" s="528"/>
      <c r="Q3" s="528"/>
      <c r="R3" s="528"/>
      <c r="S3" s="528"/>
      <c r="T3" s="528"/>
      <c r="U3" s="528"/>
      <c r="V3" s="528"/>
      <c r="W3" s="528"/>
      <c r="X3" s="528"/>
      <c r="Y3" s="528"/>
      <c r="Z3" s="528"/>
      <c r="AA3" s="528"/>
      <c r="AB3" s="528"/>
      <c r="AC3" s="528"/>
      <c r="AD3" s="528"/>
      <c r="AE3" s="528"/>
      <c r="AF3" s="529"/>
      <c r="AG3" s="416" t="s">
        <v>157</v>
      </c>
      <c r="AH3" s="387"/>
      <c r="AI3" s="387"/>
      <c r="AJ3" s="387"/>
      <c r="AK3" s="387"/>
      <c r="AL3" s="387"/>
      <c r="AM3" s="388"/>
    </row>
    <row r="4" spans="1:47" s="33" customFormat="1" ht="20.25" customHeight="1">
      <c r="A4" s="390"/>
      <c r="B4" s="147" t="s">
        <v>44</v>
      </c>
      <c r="C4" s="148"/>
      <c r="D4" s="148"/>
      <c r="E4" s="149"/>
      <c r="F4" s="149"/>
      <c r="G4" s="149"/>
      <c r="H4" s="149"/>
      <c r="I4" s="149"/>
      <c r="J4" s="149"/>
      <c r="K4" s="150"/>
      <c r="L4" s="491"/>
      <c r="M4" s="492"/>
      <c r="N4" s="492"/>
      <c r="O4" s="492"/>
      <c r="P4" s="492"/>
      <c r="Q4" s="492"/>
      <c r="R4" s="492"/>
      <c r="S4" s="492"/>
      <c r="T4" s="492"/>
      <c r="U4" s="492"/>
      <c r="V4" s="492"/>
      <c r="W4" s="492"/>
      <c r="X4" s="492"/>
      <c r="Y4" s="492"/>
      <c r="Z4" s="492"/>
      <c r="AA4" s="492"/>
      <c r="AB4" s="492"/>
      <c r="AC4" s="492"/>
      <c r="AD4" s="492"/>
      <c r="AE4" s="492"/>
      <c r="AF4" s="493"/>
      <c r="AG4" s="417"/>
      <c r="AH4" s="418"/>
      <c r="AI4" s="418"/>
      <c r="AJ4" s="418"/>
      <c r="AK4" s="418"/>
      <c r="AL4" s="418"/>
      <c r="AM4" s="419"/>
      <c r="AP4" s="474"/>
      <c r="AQ4" s="474"/>
      <c r="AR4" s="474"/>
      <c r="AS4" s="474"/>
      <c r="AT4" s="474"/>
      <c r="AU4" s="474"/>
    </row>
    <row r="5" spans="1:47" s="33" customFormat="1" ht="20.25" customHeight="1">
      <c r="A5" s="390"/>
      <c r="B5" s="151" t="s">
        <v>158</v>
      </c>
      <c r="C5" s="152"/>
      <c r="D5" s="152"/>
      <c r="E5" s="153"/>
      <c r="F5" s="153"/>
      <c r="G5" s="153"/>
      <c r="H5" s="153"/>
      <c r="I5" s="153"/>
      <c r="J5" s="153"/>
      <c r="K5" s="154"/>
      <c r="L5" s="420"/>
      <c r="M5" s="421"/>
      <c r="N5" s="421"/>
      <c r="O5" s="421"/>
      <c r="P5" s="421"/>
      <c r="Q5" s="421"/>
      <c r="R5" s="421"/>
      <c r="S5" s="421"/>
      <c r="T5" s="421"/>
      <c r="U5" s="421"/>
      <c r="V5" s="421"/>
      <c r="W5" s="421"/>
      <c r="X5" s="421"/>
      <c r="Y5" s="421"/>
      <c r="Z5" s="421"/>
      <c r="AA5" s="421"/>
      <c r="AB5" s="422"/>
      <c r="AC5" s="423" t="s">
        <v>159</v>
      </c>
      <c r="AD5" s="424"/>
      <c r="AE5" s="424"/>
      <c r="AF5" s="425"/>
      <c r="AG5" s="484"/>
      <c r="AH5" s="484"/>
      <c r="AI5" s="484"/>
      <c r="AJ5" s="484"/>
      <c r="AK5" s="484"/>
      <c r="AL5" s="426" t="s">
        <v>160</v>
      </c>
      <c r="AM5" s="427"/>
      <c r="AP5" s="474"/>
      <c r="AQ5" s="474"/>
      <c r="AR5" s="474"/>
      <c r="AS5" s="474"/>
      <c r="AT5" s="474"/>
      <c r="AU5" s="474"/>
    </row>
    <row r="6" spans="1:47" s="33" customFormat="1" ht="13.5" customHeight="1">
      <c r="A6" s="390"/>
      <c r="B6" s="485" t="s">
        <v>162</v>
      </c>
      <c r="C6" s="486"/>
      <c r="D6" s="486"/>
      <c r="E6" s="486"/>
      <c r="F6" s="486"/>
      <c r="G6" s="486"/>
      <c r="H6" s="486"/>
      <c r="I6" s="486"/>
      <c r="J6" s="486"/>
      <c r="K6" s="487"/>
      <c r="L6" s="155" t="s">
        <v>8</v>
      </c>
      <c r="M6" s="155"/>
      <c r="N6" s="155"/>
      <c r="O6" s="155"/>
      <c r="P6" s="155"/>
      <c r="Q6" s="398"/>
      <c r="R6" s="398"/>
      <c r="S6" s="155" t="s">
        <v>9</v>
      </c>
      <c r="T6" s="398"/>
      <c r="U6" s="398"/>
      <c r="V6" s="398"/>
      <c r="W6" s="155" t="s">
        <v>10</v>
      </c>
      <c r="X6" s="155"/>
      <c r="Y6" s="155"/>
      <c r="Z6" s="155"/>
      <c r="AA6" s="155"/>
      <c r="AB6" s="155"/>
      <c r="AC6" s="106" t="s">
        <v>161</v>
      </c>
      <c r="AD6" s="155"/>
      <c r="AE6" s="155"/>
      <c r="AF6" s="155"/>
      <c r="AG6" s="155"/>
      <c r="AH6" s="155"/>
      <c r="AI6" s="155"/>
      <c r="AJ6" s="155"/>
      <c r="AK6" s="155"/>
      <c r="AL6" s="155"/>
      <c r="AM6" s="156"/>
      <c r="AP6" s="36"/>
      <c r="AQ6" s="105"/>
      <c r="AR6" s="105"/>
      <c r="AS6" s="105"/>
      <c r="AT6" s="105"/>
      <c r="AU6" s="475"/>
    </row>
    <row r="7" spans="1:47" s="33" customFormat="1" ht="20.25" customHeight="1">
      <c r="A7" s="390"/>
      <c r="B7" s="488"/>
      <c r="C7" s="489"/>
      <c r="D7" s="489"/>
      <c r="E7" s="489"/>
      <c r="F7" s="489"/>
      <c r="G7" s="489"/>
      <c r="H7" s="489"/>
      <c r="I7" s="489"/>
      <c r="J7" s="489"/>
      <c r="K7" s="490"/>
      <c r="L7" s="491"/>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3"/>
      <c r="AP7" s="105"/>
      <c r="AQ7" s="105"/>
      <c r="AR7" s="105"/>
      <c r="AS7" s="105"/>
      <c r="AT7" s="105"/>
      <c r="AU7" s="475"/>
    </row>
    <row r="8" spans="1:47" s="33" customFormat="1" ht="20.25" customHeight="1">
      <c r="A8" s="390"/>
      <c r="B8" s="157" t="s">
        <v>11</v>
      </c>
      <c r="C8" s="158"/>
      <c r="D8" s="158"/>
      <c r="E8" s="159"/>
      <c r="F8" s="159"/>
      <c r="G8" s="159"/>
      <c r="H8" s="159"/>
      <c r="I8" s="159"/>
      <c r="J8" s="159"/>
      <c r="K8" s="159"/>
      <c r="L8" s="157" t="s">
        <v>12</v>
      </c>
      <c r="M8" s="159"/>
      <c r="N8" s="159"/>
      <c r="O8" s="159"/>
      <c r="P8" s="159"/>
      <c r="Q8" s="159"/>
      <c r="R8" s="160"/>
      <c r="S8" s="479"/>
      <c r="T8" s="480"/>
      <c r="U8" s="480"/>
      <c r="V8" s="480"/>
      <c r="W8" s="480"/>
      <c r="X8" s="480"/>
      <c r="Y8" s="481"/>
      <c r="Z8" s="157" t="s">
        <v>151</v>
      </c>
      <c r="AA8" s="159"/>
      <c r="AB8" s="159"/>
      <c r="AC8" s="159"/>
      <c r="AD8" s="159"/>
      <c r="AE8" s="159"/>
      <c r="AF8" s="160"/>
      <c r="AG8" s="479"/>
      <c r="AH8" s="480"/>
      <c r="AI8" s="480"/>
      <c r="AJ8" s="480"/>
      <c r="AK8" s="480"/>
      <c r="AL8" s="480"/>
      <c r="AM8" s="481"/>
    </row>
    <row r="9" spans="1:47" s="33" customFormat="1" ht="20.25" customHeight="1">
      <c r="A9" s="391"/>
      <c r="B9" s="157" t="s">
        <v>45</v>
      </c>
      <c r="C9" s="158"/>
      <c r="D9" s="158"/>
      <c r="E9" s="159"/>
      <c r="F9" s="159"/>
      <c r="G9" s="159"/>
      <c r="H9" s="159"/>
      <c r="I9" s="159"/>
      <c r="J9" s="159"/>
      <c r="K9" s="159"/>
      <c r="L9" s="479"/>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0"/>
      <c r="AM9" s="481"/>
    </row>
    <row r="10" spans="1:47" s="33" customFormat="1" ht="18" customHeight="1">
      <c r="A10" s="392" t="s">
        <v>50</v>
      </c>
      <c r="B10" s="393"/>
      <c r="C10" s="393"/>
      <c r="D10" s="393"/>
      <c r="E10" s="393"/>
      <c r="F10" s="393"/>
      <c r="G10" s="393"/>
      <c r="H10" s="394"/>
      <c r="I10" s="219"/>
      <c r="J10" s="74" t="s">
        <v>138</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395"/>
      <c r="B11" s="396"/>
      <c r="C11" s="396"/>
      <c r="D11" s="396"/>
      <c r="E11" s="396"/>
      <c r="F11" s="396"/>
      <c r="G11" s="396"/>
      <c r="H11" s="397"/>
      <c r="I11" s="218"/>
      <c r="J11" s="38" t="s">
        <v>139</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140</v>
      </c>
      <c r="B13" s="56"/>
      <c r="C13" s="66"/>
      <c r="D13" s="66"/>
      <c r="E13" s="66"/>
      <c r="F13" s="66"/>
      <c r="G13" s="66"/>
      <c r="H13" s="66"/>
      <c r="I13" s="75"/>
      <c r="J13" s="38"/>
      <c r="K13" s="149"/>
      <c r="L13" s="148"/>
      <c r="M13" s="148"/>
      <c r="N13" s="148"/>
      <c r="O13" s="148"/>
      <c r="P13" s="148"/>
      <c r="Q13" s="148"/>
      <c r="R13" s="148"/>
      <c r="S13" s="148"/>
      <c r="T13" s="148"/>
      <c r="U13" s="148"/>
      <c r="V13" s="148"/>
      <c r="W13" s="416" t="s">
        <v>182</v>
      </c>
      <c r="X13" s="387"/>
      <c r="Y13" s="387"/>
      <c r="Z13" s="388"/>
      <c r="AA13" s="456" t="str">
        <f>IF(L5="","",VLOOKUP(L5,計算用!$A$2:$C$36,MATCH(AP32,計算用!$B$1:$C$1,0)+1,0))</f>
        <v/>
      </c>
      <c r="AB13" s="457"/>
      <c r="AC13" s="457"/>
      <c r="AD13" s="387" t="s">
        <v>133</v>
      </c>
      <c r="AE13" s="388"/>
      <c r="AF13" s="416" t="s">
        <v>87</v>
      </c>
      <c r="AG13" s="387"/>
      <c r="AH13" s="388"/>
      <c r="AI13" s="461">
        <f>ROUNDDOWN($J$73/1000,0)</f>
        <v>0</v>
      </c>
      <c r="AJ13" s="462"/>
      <c r="AK13" s="462"/>
      <c r="AL13" s="387" t="s">
        <v>133</v>
      </c>
      <c r="AM13" s="388"/>
    </row>
    <row r="14" spans="1:47" s="33" customFormat="1" ht="20.25" customHeight="1">
      <c r="A14" s="164" t="s">
        <v>51</v>
      </c>
      <c r="B14" s="138"/>
      <c r="C14" s="137"/>
      <c r="D14" s="137"/>
      <c r="E14" s="137"/>
      <c r="F14" s="137"/>
      <c r="G14" s="137"/>
      <c r="H14" s="413"/>
      <c r="I14" s="414"/>
      <c r="J14" s="415"/>
      <c r="K14" s="428" t="s">
        <v>195</v>
      </c>
      <c r="L14" s="429"/>
      <c r="M14" s="429"/>
      <c r="N14" s="429"/>
      <c r="O14" s="429"/>
      <c r="P14" s="429"/>
      <c r="Q14" s="429"/>
      <c r="R14" s="429"/>
      <c r="S14" s="429"/>
      <c r="T14" s="429"/>
      <c r="U14" s="429"/>
      <c r="V14" s="429"/>
      <c r="W14" s="429"/>
      <c r="X14" s="429"/>
      <c r="Y14" s="429"/>
      <c r="Z14" s="429"/>
      <c r="AA14" s="429"/>
      <c r="AB14" s="429"/>
      <c r="AC14" s="429"/>
      <c r="AD14" s="429"/>
      <c r="AE14" s="429"/>
      <c r="AF14" s="165" t="s">
        <v>179</v>
      </c>
      <c r="AG14" s="166"/>
      <c r="AH14" s="166"/>
      <c r="AI14" s="57"/>
      <c r="AJ14" s="57"/>
      <c r="AK14" s="158"/>
      <c r="AL14" s="137"/>
      <c r="AM14" s="86"/>
    </row>
    <row r="15" spans="1:47" s="33" customFormat="1" ht="14.25" customHeight="1">
      <c r="A15" s="167"/>
      <c r="B15" s="36"/>
      <c r="C15" s="465" t="s">
        <v>194</v>
      </c>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6"/>
      <c r="AT15" s="34"/>
    </row>
    <row r="16" spans="1:47" s="33" customFormat="1" ht="14.25" customHeight="1">
      <c r="A16" s="168"/>
      <c r="B16" s="141"/>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6"/>
      <c r="AT16" s="34"/>
    </row>
    <row r="17" spans="1:47" s="33" customFormat="1" ht="14.25" customHeight="1">
      <c r="A17" s="168"/>
      <c r="B17" s="141"/>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6"/>
      <c r="AT17" s="34"/>
    </row>
    <row r="18" spans="1:47" s="33" customFormat="1" ht="14.25" customHeight="1">
      <c r="A18" s="168"/>
      <c r="B18" s="141"/>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6"/>
      <c r="AT18" s="34"/>
    </row>
    <row r="19" spans="1:47" s="33" customFormat="1" ht="14.25" customHeight="1">
      <c r="A19" s="169"/>
      <c r="B19" s="80"/>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8"/>
      <c r="AT19" s="34"/>
    </row>
    <row r="20" spans="1:47" s="33" customFormat="1" ht="19.5" customHeight="1">
      <c r="A20" s="136" t="s">
        <v>64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83</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52</v>
      </c>
      <c r="D22" s="77"/>
      <c r="E22" s="77"/>
      <c r="F22" s="77"/>
      <c r="G22" s="77"/>
      <c r="H22" s="77"/>
      <c r="I22" s="77"/>
      <c r="J22" s="77"/>
      <c r="K22" s="77"/>
      <c r="L22" s="54"/>
      <c r="M22" s="54"/>
      <c r="N22" s="77" t="s">
        <v>58</v>
      </c>
      <c r="O22" s="223"/>
      <c r="P22" s="85" t="s">
        <v>47</v>
      </c>
      <c r="Q22" s="44"/>
      <c r="R22" s="44"/>
      <c r="S22" s="53"/>
      <c r="T22" s="54"/>
      <c r="U22" s="54"/>
      <c r="V22" s="54"/>
      <c r="W22" s="44"/>
      <c r="X22" s="46"/>
      <c r="Y22" s="46"/>
      <c r="Z22" s="224"/>
      <c r="AA22" s="85" t="s">
        <v>46</v>
      </c>
      <c r="AB22" s="46"/>
      <c r="AC22" s="41"/>
      <c r="AD22" s="41"/>
      <c r="AE22" s="41"/>
      <c r="AF22" s="41"/>
      <c r="AG22" s="46"/>
      <c r="AH22" s="224"/>
      <c r="AI22" s="85" t="s">
        <v>57</v>
      </c>
      <c r="AJ22" s="77"/>
      <c r="AK22" s="77"/>
      <c r="AL22" s="77"/>
      <c r="AM22" s="78"/>
      <c r="AT22" s="34"/>
    </row>
    <row r="23" spans="1:47" s="33" customFormat="1" ht="18.75" customHeight="1">
      <c r="A23" s="173"/>
      <c r="B23" s="221"/>
      <c r="C23" s="59" t="s">
        <v>53</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54</v>
      </c>
      <c r="D24" s="141"/>
      <c r="E24" s="141"/>
      <c r="F24" s="141"/>
      <c r="G24" s="141"/>
      <c r="H24" s="141"/>
      <c r="I24" s="141"/>
      <c r="J24" s="141"/>
      <c r="K24" s="141"/>
      <c r="L24" s="141"/>
      <c r="M24" s="141"/>
      <c r="N24" s="141" t="s">
        <v>59</v>
      </c>
      <c r="O24" s="226"/>
      <c r="P24" s="62" t="s">
        <v>55</v>
      </c>
      <c r="Q24" s="63"/>
      <c r="R24" s="63"/>
      <c r="S24" s="83"/>
      <c r="T24" s="36"/>
      <c r="U24" s="36"/>
      <c r="V24" s="36"/>
      <c r="W24" s="63"/>
      <c r="X24" s="35"/>
      <c r="Y24" s="35"/>
      <c r="Z24" s="35"/>
      <c r="AA24" s="225"/>
      <c r="AB24" s="62" t="s">
        <v>56</v>
      </c>
      <c r="AC24" s="140"/>
      <c r="AD24" s="140"/>
      <c r="AE24" s="140"/>
      <c r="AF24" s="140"/>
      <c r="AG24" s="35"/>
      <c r="AH24" s="35"/>
      <c r="AI24" s="225"/>
      <c r="AJ24" s="62" t="s">
        <v>57</v>
      </c>
      <c r="AK24" s="141"/>
      <c r="AL24" s="141"/>
      <c r="AM24" s="79"/>
      <c r="AT24" s="34"/>
    </row>
    <row r="25" spans="1:47" s="33" customFormat="1" ht="18.75" customHeight="1">
      <c r="A25" s="173"/>
      <c r="B25" s="221"/>
      <c r="C25" s="59" t="s">
        <v>60</v>
      </c>
      <c r="D25" s="141"/>
      <c r="E25" s="141"/>
      <c r="F25" s="141"/>
      <c r="G25" s="141"/>
      <c r="H25" s="141"/>
      <c r="I25" s="141"/>
      <c r="J25" s="141"/>
      <c r="K25" s="36"/>
      <c r="L25" s="141"/>
      <c r="M25" s="36"/>
      <c r="N25" s="40" t="s">
        <v>61</v>
      </c>
      <c r="O25" s="141"/>
      <c r="P25" s="141"/>
      <c r="Q25" s="141"/>
      <c r="R25" s="141"/>
      <c r="S25" s="141"/>
      <c r="T25" s="483"/>
      <c r="U25" s="483"/>
      <c r="V25" s="483"/>
      <c r="W25" s="483"/>
      <c r="X25" s="483"/>
      <c r="Y25" s="483"/>
      <c r="Z25" s="483"/>
      <c r="AA25" s="483"/>
      <c r="AB25" s="483"/>
      <c r="AC25" s="483"/>
      <c r="AD25" s="483"/>
      <c r="AE25" s="483"/>
      <c r="AF25" s="483"/>
      <c r="AG25" s="483"/>
      <c r="AH25" s="483"/>
      <c r="AI25" s="483"/>
      <c r="AJ25" s="483"/>
      <c r="AK25" s="483"/>
      <c r="AL25" s="483"/>
      <c r="AM25" s="79" t="s">
        <v>63</v>
      </c>
      <c r="AT25" s="34"/>
    </row>
    <row r="26" spans="1:47" s="33" customFormat="1" ht="18.75" customHeight="1">
      <c r="A26" s="174"/>
      <c r="B26" s="222"/>
      <c r="C26" s="65" t="s">
        <v>62</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141</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65</v>
      </c>
      <c r="D28" s="138"/>
      <c r="E28" s="71"/>
      <c r="F28" s="138"/>
      <c r="G28" s="138"/>
      <c r="H28" s="138"/>
      <c r="I28" s="138"/>
      <c r="J28" s="135"/>
      <c r="K28" s="135"/>
      <c r="L28" s="135"/>
      <c r="M28" s="135"/>
      <c r="N28" s="135"/>
      <c r="O28" s="228"/>
      <c r="P28" s="88" t="s">
        <v>66</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163</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67</v>
      </c>
      <c r="D30" s="137"/>
      <c r="E30" s="67"/>
      <c r="F30" s="137"/>
      <c r="G30" s="137"/>
      <c r="H30" s="137"/>
      <c r="I30" s="137"/>
      <c r="J30" s="135"/>
      <c r="K30" s="135"/>
      <c r="L30" s="135"/>
      <c r="M30" s="135"/>
      <c r="N30" s="135"/>
      <c r="O30" s="228"/>
      <c r="P30" s="88" t="s">
        <v>68</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84</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476" t="s">
        <v>132</v>
      </c>
      <c r="AQ31" s="477"/>
      <c r="AR31" s="477"/>
      <c r="AS31" s="477"/>
      <c r="AT31" s="477"/>
      <c r="AU31" s="478"/>
    </row>
    <row r="32" spans="1:47" s="33" customFormat="1" ht="18.75" customHeight="1">
      <c r="A32" s="178"/>
      <c r="B32" s="221"/>
      <c r="C32" s="59" t="s">
        <v>69</v>
      </c>
      <c r="D32" s="141"/>
      <c r="E32" s="141"/>
      <c r="F32" s="141"/>
      <c r="G32" s="141"/>
      <c r="H32" s="141"/>
      <c r="I32" s="141"/>
      <c r="J32" s="141"/>
      <c r="K32" s="141"/>
      <c r="L32" s="141"/>
      <c r="M32" s="141"/>
      <c r="N32" s="141" t="s">
        <v>59</v>
      </c>
      <c r="O32" s="226"/>
      <c r="P32" s="62" t="s">
        <v>55</v>
      </c>
      <c r="Q32" s="63"/>
      <c r="R32" s="63"/>
      <c r="S32" s="83"/>
      <c r="T32" s="36"/>
      <c r="U32" s="36"/>
      <c r="V32" s="36"/>
      <c r="W32" s="63"/>
      <c r="X32" s="35"/>
      <c r="Y32" s="35"/>
      <c r="Z32" s="35"/>
      <c r="AA32" s="225"/>
      <c r="AB32" s="62" t="s">
        <v>56</v>
      </c>
      <c r="AC32" s="140"/>
      <c r="AD32" s="140"/>
      <c r="AE32" s="140"/>
      <c r="AF32" s="140"/>
      <c r="AG32" s="35"/>
      <c r="AH32" s="35"/>
      <c r="AI32" s="225"/>
      <c r="AJ32" s="62" t="s">
        <v>57</v>
      </c>
      <c r="AK32" s="141"/>
      <c r="AL32" s="141"/>
      <c r="AM32" s="79"/>
      <c r="AP32" s="404" t="str">
        <f>IF(計算用!H39&gt;0,"あり","なし")</f>
        <v>なし</v>
      </c>
      <c r="AQ32" s="405"/>
      <c r="AR32" s="405"/>
      <c r="AS32" s="405"/>
      <c r="AT32" s="405"/>
      <c r="AU32" s="406"/>
    </row>
    <row r="33" spans="1:46" ht="18.75" customHeight="1">
      <c r="A33" s="179"/>
      <c r="B33" s="230"/>
      <c r="C33" s="65" t="s">
        <v>70</v>
      </c>
      <c r="D33" s="66"/>
      <c r="E33" s="47"/>
      <c r="F33" s="66"/>
      <c r="G33" s="66"/>
      <c r="H33" s="66"/>
      <c r="I33" s="66"/>
      <c r="J33" s="37"/>
      <c r="K33" s="37"/>
      <c r="L33" s="37"/>
      <c r="M33" s="37"/>
      <c r="N33" s="37"/>
      <c r="O33" s="231"/>
      <c r="P33" s="64" t="s">
        <v>71</v>
      </c>
      <c r="Q33" s="92"/>
      <c r="R33" s="92"/>
      <c r="S33" s="37"/>
      <c r="T33" s="38"/>
      <c r="U33" s="37"/>
      <c r="V33" s="37"/>
      <c r="W33" s="37"/>
      <c r="X33" s="37"/>
      <c r="Y33" s="66"/>
      <c r="Z33" s="66"/>
      <c r="AA33" s="66"/>
      <c r="AB33" s="232"/>
      <c r="AC33" s="65" t="s">
        <v>72</v>
      </c>
      <c r="AD33" s="37"/>
      <c r="AE33" s="37"/>
      <c r="AF33" s="37"/>
      <c r="AG33" s="37"/>
      <c r="AH33" s="37"/>
      <c r="AI33" s="89"/>
      <c r="AJ33" s="89"/>
      <c r="AK33" s="89"/>
      <c r="AL33" s="89"/>
      <c r="AM33" s="39"/>
    </row>
    <row r="34" spans="1:46" s="33" customFormat="1" ht="18" customHeight="1">
      <c r="A34" s="172" t="s">
        <v>142</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58"/>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60"/>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212</v>
      </c>
      <c r="B37" s="66"/>
      <c r="C37" s="65"/>
      <c r="D37" s="66"/>
      <c r="E37" s="47"/>
      <c r="F37" s="66"/>
      <c r="G37" s="66"/>
      <c r="H37" s="66"/>
      <c r="I37" s="66"/>
      <c r="J37" s="37"/>
      <c r="K37" s="37"/>
      <c r="L37" s="37"/>
      <c r="M37" s="37"/>
      <c r="N37" s="37"/>
      <c r="O37" s="91"/>
      <c r="P37" s="64"/>
      <c r="Q37" s="92"/>
      <c r="R37" s="92"/>
      <c r="S37" s="37"/>
      <c r="T37" s="38"/>
      <c r="U37" s="37"/>
      <c r="V37" s="37"/>
      <c r="W37" s="416" t="s">
        <v>182</v>
      </c>
      <c r="X37" s="387"/>
      <c r="Y37" s="387"/>
      <c r="Z37" s="388"/>
      <c r="AA37" s="456" t="str">
        <f>IF(AI37&lt;&gt;0,IFERROR((VLOOKUP(L5,計算用!A2:D36,4,FALSE)),""),"")</f>
        <v/>
      </c>
      <c r="AB37" s="457"/>
      <c r="AC37" s="457"/>
      <c r="AD37" s="387" t="s">
        <v>133</v>
      </c>
      <c r="AE37" s="388"/>
      <c r="AF37" s="416" t="s">
        <v>87</v>
      </c>
      <c r="AG37" s="387"/>
      <c r="AH37" s="388"/>
      <c r="AI37" s="461">
        <f>ROUNDDOWN($J$89/1000,0)</f>
        <v>0</v>
      </c>
      <c r="AJ37" s="462"/>
      <c r="AK37" s="462"/>
      <c r="AL37" s="387" t="s">
        <v>133</v>
      </c>
      <c r="AM37" s="388"/>
    </row>
    <row r="38" spans="1:46" ht="18.75" customHeight="1">
      <c r="A38" s="164" t="s">
        <v>51</v>
      </c>
      <c r="B38" s="138"/>
      <c r="C38" s="137"/>
      <c r="D38" s="137"/>
      <c r="E38" s="137"/>
      <c r="F38" s="137"/>
      <c r="G38" s="137"/>
      <c r="H38" s="413"/>
      <c r="I38" s="414"/>
      <c r="J38" s="415"/>
      <c r="K38" s="428" t="s">
        <v>195</v>
      </c>
      <c r="L38" s="429"/>
      <c r="M38" s="429"/>
      <c r="N38" s="429"/>
      <c r="O38" s="429"/>
      <c r="P38" s="429"/>
      <c r="Q38" s="429"/>
      <c r="R38" s="429"/>
      <c r="S38" s="429"/>
      <c r="T38" s="429"/>
      <c r="U38" s="429"/>
      <c r="V38" s="429"/>
      <c r="W38" s="429"/>
      <c r="X38" s="429"/>
      <c r="Y38" s="429"/>
      <c r="Z38" s="429"/>
      <c r="AA38" s="429"/>
      <c r="AB38" s="429"/>
      <c r="AC38" s="429"/>
      <c r="AD38" s="429"/>
      <c r="AE38" s="429"/>
      <c r="AF38" s="165" t="s">
        <v>180</v>
      </c>
      <c r="AG38" s="166"/>
      <c r="AH38" s="166"/>
      <c r="AI38" s="57"/>
      <c r="AJ38" s="57"/>
      <c r="AK38" s="158"/>
      <c r="AL38" s="137"/>
      <c r="AM38" s="86"/>
    </row>
    <row r="39" spans="1:46" ht="13.5" customHeight="1">
      <c r="A39" s="167"/>
      <c r="B39" s="36"/>
      <c r="C39" s="463" t="s">
        <v>143</v>
      </c>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4"/>
    </row>
    <row r="40" spans="1:46" ht="13.5" customHeight="1">
      <c r="A40" s="168"/>
      <c r="B40" s="141"/>
      <c r="C40" s="465"/>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c r="AJ40" s="465"/>
      <c r="AK40" s="465"/>
      <c r="AL40" s="465"/>
      <c r="AM40" s="466"/>
    </row>
    <row r="41" spans="1:46" s="33" customFormat="1" ht="19.5" customHeight="1">
      <c r="A41" s="136" t="s">
        <v>64</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75</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73</v>
      </c>
      <c r="D43" s="77"/>
      <c r="E43" s="77"/>
      <c r="F43" s="77"/>
      <c r="G43" s="77"/>
      <c r="H43" s="77"/>
      <c r="I43" s="77"/>
      <c r="J43" s="77"/>
      <c r="K43" s="77"/>
      <c r="L43" s="77"/>
      <c r="M43" s="77"/>
      <c r="N43" s="77" t="s">
        <v>59</v>
      </c>
      <c r="O43" s="223"/>
      <c r="P43" s="85" t="s">
        <v>55</v>
      </c>
      <c r="Q43" s="44"/>
      <c r="R43" s="44"/>
      <c r="S43" s="53"/>
      <c r="T43" s="54"/>
      <c r="U43" s="54"/>
      <c r="V43" s="54"/>
      <c r="W43" s="44"/>
      <c r="X43" s="46"/>
      <c r="Y43" s="46"/>
      <c r="Z43" s="46"/>
      <c r="AA43" s="233"/>
      <c r="AB43" s="85" t="s">
        <v>56</v>
      </c>
      <c r="AC43" s="41"/>
      <c r="AD43" s="41"/>
      <c r="AE43" s="41"/>
      <c r="AF43" s="41"/>
      <c r="AG43" s="46"/>
      <c r="AH43" s="46"/>
      <c r="AI43" s="233"/>
      <c r="AJ43" s="85" t="s">
        <v>57</v>
      </c>
      <c r="AK43" s="77"/>
      <c r="AL43" s="77"/>
      <c r="AM43" s="78"/>
      <c r="AT43" s="34"/>
    </row>
    <row r="44" spans="1:46" ht="18.75" customHeight="1">
      <c r="A44" s="184"/>
      <c r="B44" s="230"/>
      <c r="C44" s="65" t="s">
        <v>74</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76</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77</v>
      </c>
      <c r="D46" s="138"/>
      <c r="E46" s="71"/>
      <c r="F46" s="138"/>
      <c r="G46" s="138"/>
      <c r="H46" s="138"/>
      <c r="I46" s="138"/>
      <c r="J46" s="135"/>
      <c r="K46" s="135"/>
      <c r="L46" s="135"/>
      <c r="M46" s="72" t="s">
        <v>48</v>
      </c>
      <c r="N46" s="135"/>
      <c r="O46" s="68"/>
      <c r="P46" s="57"/>
      <c r="Q46" s="57"/>
      <c r="R46" s="57"/>
      <c r="S46" s="400"/>
      <c r="T46" s="400"/>
      <c r="U46" s="400"/>
      <c r="V46" s="400"/>
      <c r="W46" s="400"/>
      <c r="X46" s="400"/>
      <c r="Y46" s="400"/>
      <c r="Z46" s="400"/>
      <c r="AA46" s="400"/>
      <c r="AB46" s="400"/>
      <c r="AC46" s="400"/>
      <c r="AD46" s="400"/>
      <c r="AE46" s="400"/>
      <c r="AF46" s="400"/>
      <c r="AG46" s="400"/>
      <c r="AH46" s="400"/>
      <c r="AI46" s="400"/>
      <c r="AJ46" s="400"/>
      <c r="AK46" s="400"/>
      <c r="AL46" s="400"/>
      <c r="AM46" s="73" t="s">
        <v>10</v>
      </c>
    </row>
    <row r="47" spans="1:46" s="33" customFormat="1" ht="18" customHeight="1">
      <c r="A47" s="172" t="s">
        <v>144</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58"/>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60"/>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79</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91</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01" t="s">
        <v>200</v>
      </c>
      <c r="B52" s="402"/>
      <c r="C52" s="402"/>
      <c r="D52" s="403"/>
      <c r="E52" s="404" t="s">
        <v>80</v>
      </c>
      <c r="F52" s="405"/>
      <c r="G52" s="405"/>
      <c r="H52" s="405"/>
      <c r="I52" s="406"/>
      <c r="J52" s="404" t="s">
        <v>90</v>
      </c>
      <c r="K52" s="405"/>
      <c r="L52" s="405"/>
      <c r="M52" s="405"/>
      <c r="N52" s="405"/>
      <c r="O52" s="399" t="s">
        <v>81</v>
      </c>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row>
    <row r="53" spans="1:39" ht="9.75" customHeight="1">
      <c r="A53" s="500" t="s">
        <v>89</v>
      </c>
      <c r="B53" s="501"/>
      <c r="C53" s="501"/>
      <c r="D53" s="502"/>
      <c r="E53" s="407"/>
      <c r="F53" s="408"/>
      <c r="G53" s="408"/>
      <c r="H53" s="408"/>
      <c r="I53" s="409"/>
      <c r="J53" s="410"/>
      <c r="K53" s="411"/>
      <c r="L53" s="411"/>
      <c r="M53" s="411"/>
      <c r="N53" s="411"/>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row>
    <row r="54" spans="1:39" ht="9.75" customHeight="1">
      <c r="A54" s="503"/>
      <c r="B54" s="504"/>
      <c r="C54" s="504"/>
      <c r="D54" s="505"/>
      <c r="E54" s="430"/>
      <c r="F54" s="431"/>
      <c r="G54" s="431"/>
      <c r="H54" s="431"/>
      <c r="I54" s="432"/>
      <c r="J54" s="433"/>
      <c r="K54" s="434"/>
      <c r="L54" s="434"/>
      <c r="M54" s="434"/>
      <c r="N54" s="434"/>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c r="AM54" s="482"/>
    </row>
    <row r="55" spans="1:39" ht="9.75" customHeight="1">
      <c r="A55" s="503"/>
      <c r="B55" s="504"/>
      <c r="C55" s="504"/>
      <c r="D55" s="505"/>
      <c r="E55" s="430"/>
      <c r="F55" s="431"/>
      <c r="G55" s="431"/>
      <c r="H55" s="431"/>
      <c r="I55" s="432"/>
      <c r="J55" s="433"/>
      <c r="K55" s="434"/>
      <c r="L55" s="434"/>
      <c r="M55" s="434"/>
      <c r="N55" s="434"/>
      <c r="O55" s="482"/>
      <c r="P55" s="482"/>
      <c r="Q55" s="482"/>
      <c r="R55" s="482"/>
      <c r="S55" s="482"/>
      <c r="T55" s="482"/>
      <c r="U55" s="482"/>
      <c r="V55" s="482"/>
      <c r="W55" s="482"/>
      <c r="X55" s="482"/>
      <c r="Y55" s="482"/>
      <c r="Z55" s="482"/>
      <c r="AA55" s="482"/>
      <c r="AB55" s="482"/>
      <c r="AC55" s="482"/>
      <c r="AD55" s="482"/>
      <c r="AE55" s="482"/>
      <c r="AF55" s="482"/>
      <c r="AG55" s="482"/>
      <c r="AH55" s="482"/>
      <c r="AI55" s="482"/>
      <c r="AJ55" s="482"/>
      <c r="AK55" s="482"/>
      <c r="AL55" s="482"/>
      <c r="AM55" s="482"/>
    </row>
    <row r="56" spans="1:39" ht="9.75" customHeight="1">
      <c r="A56" s="503"/>
      <c r="B56" s="504"/>
      <c r="C56" s="504"/>
      <c r="D56" s="505"/>
      <c r="E56" s="494"/>
      <c r="F56" s="495"/>
      <c r="G56" s="495"/>
      <c r="H56" s="495"/>
      <c r="I56" s="496"/>
      <c r="J56" s="497"/>
      <c r="K56" s="498"/>
      <c r="L56" s="498"/>
      <c r="M56" s="498"/>
      <c r="N56" s="498"/>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c r="AM56" s="499"/>
    </row>
    <row r="57" spans="1:39" ht="9.75" customHeight="1">
      <c r="A57" s="500" t="s">
        <v>196</v>
      </c>
      <c r="B57" s="501"/>
      <c r="C57" s="501"/>
      <c r="D57" s="502"/>
      <c r="E57" s="407"/>
      <c r="F57" s="408"/>
      <c r="G57" s="408"/>
      <c r="H57" s="408"/>
      <c r="I57" s="409"/>
      <c r="J57" s="410"/>
      <c r="K57" s="411"/>
      <c r="L57" s="411"/>
      <c r="M57" s="411"/>
      <c r="N57" s="411"/>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row>
    <row r="58" spans="1:39" ht="9.75" customHeight="1">
      <c r="A58" s="503"/>
      <c r="B58" s="504"/>
      <c r="C58" s="504"/>
      <c r="D58" s="505"/>
      <c r="E58" s="430"/>
      <c r="F58" s="431"/>
      <c r="G58" s="431"/>
      <c r="H58" s="431"/>
      <c r="I58" s="432"/>
      <c r="J58" s="433"/>
      <c r="K58" s="434"/>
      <c r="L58" s="434"/>
      <c r="M58" s="434"/>
      <c r="N58" s="434"/>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482"/>
    </row>
    <row r="59" spans="1:39" ht="9.75" customHeight="1">
      <c r="A59" s="503"/>
      <c r="B59" s="504"/>
      <c r="C59" s="504"/>
      <c r="D59" s="505"/>
      <c r="E59" s="430"/>
      <c r="F59" s="431"/>
      <c r="G59" s="431"/>
      <c r="H59" s="431"/>
      <c r="I59" s="432"/>
      <c r="J59" s="433"/>
      <c r="K59" s="434"/>
      <c r="L59" s="434"/>
      <c r="M59" s="434"/>
      <c r="N59" s="434"/>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c r="AM59" s="482"/>
    </row>
    <row r="60" spans="1:39" ht="9.75" customHeight="1">
      <c r="A60" s="379"/>
      <c r="B60" s="380"/>
      <c r="C60" s="380"/>
      <c r="D60" s="381"/>
      <c r="E60" s="506"/>
      <c r="F60" s="507"/>
      <c r="G60" s="507"/>
      <c r="H60" s="507"/>
      <c r="I60" s="508"/>
      <c r="J60" s="509"/>
      <c r="K60" s="510"/>
      <c r="L60" s="510"/>
      <c r="M60" s="510"/>
      <c r="N60" s="510"/>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c r="AM60" s="511"/>
    </row>
    <row r="61" spans="1:39" ht="9.75" customHeight="1">
      <c r="A61" s="503" t="s">
        <v>197</v>
      </c>
      <c r="B61" s="504"/>
      <c r="C61" s="504"/>
      <c r="D61" s="505"/>
      <c r="E61" s="512"/>
      <c r="F61" s="513"/>
      <c r="G61" s="513"/>
      <c r="H61" s="513"/>
      <c r="I61" s="514"/>
      <c r="J61" s="515"/>
      <c r="K61" s="516"/>
      <c r="L61" s="516"/>
      <c r="M61" s="516"/>
      <c r="N61" s="516"/>
      <c r="O61" s="517"/>
      <c r="P61" s="517"/>
      <c r="Q61" s="517"/>
      <c r="R61" s="517"/>
      <c r="S61" s="517"/>
      <c r="T61" s="517"/>
      <c r="U61" s="517"/>
      <c r="V61" s="517"/>
      <c r="W61" s="517"/>
      <c r="X61" s="517"/>
      <c r="Y61" s="517"/>
      <c r="Z61" s="517"/>
      <c r="AA61" s="517"/>
      <c r="AB61" s="517"/>
      <c r="AC61" s="517"/>
      <c r="AD61" s="517"/>
      <c r="AE61" s="517"/>
      <c r="AF61" s="517"/>
      <c r="AG61" s="517"/>
      <c r="AH61" s="517"/>
      <c r="AI61" s="517"/>
      <c r="AJ61" s="517"/>
      <c r="AK61" s="517"/>
      <c r="AL61" s="517"/>
      <c r="AM61" s="517"/>
    </row>
    <row r="62" spans="1:39" ht="9.75" customHeight="1">
      <c r="A62" s="503"/>
      <c r="B62" s="504"/>
      <c r="C62" s="504"/>
      <c r="D62" s="505"/>
      <c r="E62" s="430"/>
      <c r="F62" s="431"/>
      <c r="G62" s="431"/>
      <c r="H62" s="431"/>
      <c r="I62" s="432"/>
      <c r="J62" s="433"/>
      <c r="K62" s="434"/>
      <c r="L62" s="434"/>
      <c r="M62" s="434"/>
      <c r="N62" s="434"/>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row>
    <row r="63" spans="1:39" ht="9.75" customHeight="1">
      <c r="A63" s="503"/>
      <c r="B63" s="504"/>
      <c r="C63" s="504"/>
      <c r="D63" s="505"/>
      <c r="E63" s="430"/>
      <c r="F63" s="431"/>
      <c r="G63" s="431"/>
      <c r="H63" s="431"/>
      <c r="I63" s="432"/>
      <c r="J63" s="433"/>
      <c r="K63" s="434"/>
      <c r="L63" s="434"/>
      <c r="M63" s="434"/>
      <c r="N63" s="434"/>
      <c r="O63" s="482"/>
      <c r="P63" s="482"/>
      <c r="Q63" s="482"/>
      <c r="R63" s="482"/>
      <c r="S63" s="482"/>
      <c r="T63" s="482"/>
      <c r="U63" s="482"/>
      <c r="V63" s="482"/>
      <c r="W63" s="482"/>
      <c r="X63" s="482"/>
      <c r="Y63" s="482"/>
      <c r="Z63" s="482"/>
      <c r="AA63" s="482"/>
      <c r="AB63" s="482"/>
      <c r="AC63" s="482"/>
      <c r="AD63" s="482"/>
      <c r="AE63" s="482"/>
      <c r="AF63" s="482"/>
      <c r="AG63" s="482"/>
      <c r="AH63" s="482"/>
      <c r="AI63" s="482"/>
      <c r="AJ63" s="482"/>
      <c r="AK63" s="482"/>
      <c r="AL63" s="482"/>
      <c r="AM63" s="482"/>
    </row>
    <row r="64" spans="1:39" ht="9.75" customHeight="1">
      <c r="A64" s="503"/>
      <c r="B64" s="504"/>
      <c r="C64" s="504"/>
      <c r="D64" s="505"/>
      <c r="E64" s="494"/>
      <c r="F64" s="495"/>
      <c r="G64" s="495"/>
      <c r="H64" s="495"/>
      <c r="I64" s="496"/>
      <c r="J64" s="497"/>
      <c r="K64" s="498"/>
      <c r="L64" s="498"/>
      <c r="M64" s="498"/>
      <c r="N64" s="498"/>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row>
    <row r="65" spans="1:39" ht="9.75" customHeight="1">
      <c r="A65" s="500" t="s">
        <v>198</v>
      </c>
      <c r="B65" s="501"/>
      <c r="C65" s="501"/>
      <c r="D65" s="502"/>
      <c r="E65" s="407"/>
      <c r="F65" s="408"/>
      <c r="G65" s="408"/>
      <c r="H65" s="408"/>
      <c r="I65" s="409"/>
      <c r="J65" s="410"/>
      <c r="K65" s="411"/>
      <c r="L65" s="411"/>
      <c r="M65" s="411"/>
      <c r="N65" s="411"/>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row>
    <row r="66" spans="1:39" ht="9.75" customHeight="1">
      <c r="A66" s="503"/>
      <c r="B66" s="504"/>
      <c r="C66" s="504"/>
      <c r="D66" s="505"/>
      <c r="E66" s="430"/>
      <c r="F66" s="431"/>
      <c r="G66" s="431"/>
      <c r="H66" s="431"/>
      <c r="I66" s="432"/>
      <c r="J66" s="433"/>
      <c r="K66" s="434"/>
      <c r="L66" s="434"/>
      <c r="M66" s="434"/>
      <c r="N66" s="434"/>
      <c r="O66" s="482"/>
      <c r="P66" s="482"/>
      <c r="Q66" s="482"/>
      <c r="R66" s="482"/>
      <c r="S66" s="482"/>
      <c r="T66" s="482"/>
      <c r="U66" s="482"/>
      <c r="V66" s="482"/>
      <c r="W66" s="482"/>
      <c r="X66" s="482"/>
      <c r="Y66" s="482"/>
      <c r="Z66" s="482"/>
      <c r="AA66" s="482"/>
      <c r="AB66" s="482"/>
      <c r="AC66" s="482"/>
      <c r="AD66" s="482"/>
      <c r="AE66" s="482"/>
      <c r="AF66" s="482"/>
      <c r="AG66" s="482"/>
      <c r="AH66" s="482"/>
      <c r="AI66" s="482"/>
      <c r="AJ66" s="482"/>
      <c r="AK66" s="482"/>
      <c r="AL66" s="482"/>
      <c r="AM66" s="482"/>
    </row>
    <row r="67" spans="1:39" ht="9.75" customHeight="1">
      <c r="A67" s="503"/>
      <c r="B67" s="504"/>
      <c r="C67" s="504"/>
      <c r="D67" s="505"/>
      <c r="E67" s="430"/>
      <c r="F67" s="431"/>
      <c r="G67" s="431"/>
      <c r="H67" s="431"/>
      <c r="I67" s="432"/>
      <c r="J67" s="433"/>
      <c r="K67" s="434"/>
      <c r="L67" s="434"/>
      <c r="M67" s="434"/>
      <c r="N67" s="434"/>
      <c r="O67" s="482"/>
      <c r="P67" s="482"/>
      <c r="Q67" s="482"/>
      <c r="R67" s="482"/>
      <c r="S67" s="482"/>
      <c r="T67" s="482"/>
      <c r="U67" s="482"/>
      <c r="V67" s="482"/>
      <c r="W67" s="482"/>
      <c r="X67" s="482"/>
      <c r="Y67" s="482"/>
      <c r="Z67" s="482"/>
      <c r="AA67" s="482"/>
      <c r="AB67" s="482"/>
      <c r="AC67" s="482"/>
      <c r="AD67" s="482"/>
      <c r="AE67" s="482"/>
      <c r="AF67" s="482"/>
      <c r="AG67" s="482"/>
      <c r="AH67" s="482"/>
      <c r="AI67" s="482"/>
      <c r="AJ67" s="482"/>
      <c r="AK67" s="482"/>
      <c r="AL67" s="482"/>
      <c r="AM67" s="482"/>
    </row>
    <row r="68" spans="1:39" ht="9.75" customHeight="1">
      <c r="A68" s="379"/>
      <c r="B68" s="380"/>
      <c r="C68" s="380"/>
      <c r="D68" s="381"/>
      <c r="E68" s="506"/>
      <c r="F68" s="507"/>
      <c r="G68" s="507"/>
      <c r="H68" s="507"/>
      <c r="I68" s="508"/>
      <c r="J68" s="509"/>
      <c r="K68" s="510"/>
      <c r="L68" s="510"/>
      <c r="M68" s="510"/>
      <c r="N68" s="510"/>
      <c r="O68" s="511"/>
      <c r="P68" s="511"/>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row>
    <row r="69" spans="1:39" ht="9.75" customHeight="1">
      <c r="A69" s="500" t="s">
        <v>199</v>
      </c>
      <c r="B69" s="501"/>
      <c r="C69" s="501"/>
      <c r="D69" s="502"/>
      <c r="E69" s="407"/>
      <c r="F69" s="408"/>
      <c r="G69" s="408"/>
      <c r="H69" s="408"/>
      <c r="I69" s="409"/>
      <c r="J69" s="410"/>
      <c r="K69" s="411"/>
      <c r="L69" s="411"/>
      <c r="M69" s="411"/>
      <c r="N69" s="411"/>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row>
    <row r="70" spans="1:39" ht="9.75" customHeight="1">
      <c r="A70" s="503"/>
      <c r="B70" s="504"/>
      <c r="C70" s="504"/>
      <c r="D70" s="505"/>
      <c r="E70" s="430"/>
      <c r="F70" s="431"/>
      <c r="G70" s="431"/>
      <c r="H70" s="431"/>
      <c r="I70" s="432"/>
      <c r="J70" s="433"/>
      <c r="K70" s="434"/>
      <c r="L70" s="434"/>
      <c r="M70" s="434"/>
      <c r="N70" s="434"/>
      <c r="O70" s="482"/>
      <c r="P70" s="482"/>
      <c r="Q70" s="482"/>
      <c r="R70" s="482"/>
      <c r="S70" s="482"/>
      <c r="T70" s="482"/>
      <c r="U70" s="482"/>
      <c r="V70" s="482"/>
      <c r="W70" s="482"/>
      <c r="X70" s="482"/>
      <c r="Y70" s="482"/>
      <c r="Z70" s="482"/>
      <c r="AA70" s="482"/>
      <c r="AB70" s="482"/>
      <c r="AC70" s="482"/>
      <c r="AD70" s="482"/>
      <c r="AE70" s="482"/>
      <c r="AF70" s="482"/>
      <c r="AG70" s="482"/>
      <c r="AH70" s="482"/>
      <c r="AI70" s="482"/>
      <c r="AJ70" s="482"/>
      <c r="AK70" s="482"/>
      <c r="AL70" s="482"/>
      <c r="AM70" s="482"/>
    </row>
    <row r="71" spans="1:39" ht="9.75" customHeight="1">
      <c r="A71" s="503"/>
      <c r="B71" s="504"/>
      <c r="C71" s="504"/>
      <c r="D71" s="505"/>
      <c r="E71" s="430"/>
      <c r="F71" s="431"/>
      <c r="G71" s="431"/>
      <c r="H71" s="431"/>
      <c r="I71" s="432"/>
      <c r="J71" s="433"/>
      <c r="K71" s="434"/>
      <c r="L71" s="434"/>
      <c r="M71" s="434"/>
      <c r="N71" s="434"/>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row>
    <row r="72" spans="1:39" ht="9.75" customHeight="1" thickBot="1">
      <c r="A72" s="518"/>
      <c r="B72" s="519"/>
      <c r="C72" s="519"/>
      <c r="D72" s="520"/>
      <c r="E72" s="521"/>
      <c r="F72" s="522"/>
      <c r="G72" s="522"/>
      <c r="H72" s="522"/>
      <c r="I72" s="523"/>
      <c r="J72" s="524"/>
      <c r="K72" s="525"/>
      <c r="L72" s="525"/>
      <c r="M72" s="525"/>
      <c r="N72" s="525"/>
      <c r="O72" s="526"/>
      <c r="P72" s="526"/>
      <c r="Q72" s="526"/>
      <c r="R72" s="526"/>
      <c r="S72" s="526"/>
      <c r="T72" s="526"/>
      <c r="U72" s="526"/>
      <c r="V72" s="526"/>
      <c r="W72" s="526"/>
      <c r="X72" s="526"/>
      <c r="Y72" s="526"/>
      <c r="Z72" s="526"/>
      <c r="AA72" s="526"/>
      <c r="AB72" s="526"/>
      <c r="AC72" s="526"/>
      <c r="AD72" s="526"/>
      <c r="AE72" s="526"/>
      <c r="AF72" s="526"/>
      <c r="AG72" s="526"/>
      <c r="AH72" s="526"/>
      <c r="AI72" s="526"/>
      <c r="AJ72" s="526"/>
      <c r="AK72" s="526"/>
      <c r="AL72" s="526"/>
      <c r="AM72" s="526"/>
    </row>
    <row r="73" spans="1:39" ht="22.5" customHeight="1" thickTop="1">
      <c r="A73" s="379" t="s">
        <v>227</v>
      </c>
      <c r="B73" s="380"/>
      <c r="C73" s="380"/>
      <c r="D73" s="381"/>
      <c r="E73" s="382"/>
      <c r="F73" s="383"/>
      <c r="G73" s="383"/>
      <c r="H73" s="383"/>
      <c r="I73" s="384"/>
      <c r="J73" s="385">
        <f>SUM(J53:N72)</f>
        <v>0</v>
      </c>
      <c r="K73" s="386"/>
      <c r="L73" s="386"/>
      <c r="M73" s="386"/>
      <c r="N73" s="386"/>
      <c r="O73" s="471"/>
      <c r="P73" s="471"/>
      <c r="Q73" s="471"/>
      <c r="R73" s="471"/>
      <c r="S73" s="471"/>
      <c r="T73" s="471"/>
      <c r="U73" s="471"/>
      <c r="V73" s="471"/>
      <c r="W73" s="471"/>
      <c r="X73" s="471"/>
      <c r="Y73" s="471"/>
      <c r="Z73" s="471"/>
      <c r="AA73" s="471"/>
      <c r="AB73" s="471"/>
      <c r="AC73" s="471"/>
      <c r="AD73" s="471"/>
      <c r="AE73" s="471"/>
      <c r="AF73" s="471"/>
      <c r="AG73" s="471"/>
      <c r="AH73" s="471"/>
      <c r="AI73" s="471"/>
      <c r="AJ73" s="471"/>
      <c r="AK73" s="471"/>
      <c r="AL73" s="471"/>
      <c r="AM73" s="471"/>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86</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401" t="s">
        <v>88</v>
      </c>
      <c r="B76" s="402"/>
      <c r="C76" s="402"/>
      <c r="D76" s="403"/>
      <c r="E76" s="404" t="s">
        <v>80</v>
      </c>
      <c r="F76" s="405"/>
      <c r="G76" s="405"/>
      <c r="H76" s="405"/>
      <c r="I76" s="406"/>
      <c r="J76" s="404" t="s">
        <v>90</v>
      </c>
      <c r="K76" s="405"/>
      <c r="L76" s="405"/>
      <c r="M76" s="405"/>
      <c r="N76" s="405"/>
      <c r="O76" s="399" t="s">
        <v>81</v>
      </c>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row>
    <row r="77" spans="1:39" ht="9.75" customHeight="1">
      <c r="A77" s="500" t="s">
        <v>89</v>
      </c>
      <c r="B77" s="501"/>
      <c r="C77" s="501"/>
      <c r="D77" s="502"/>
      <c r="E77" s="407"/>
      <c r="F77" s="408"/>
      <c r="G77" s="408"/>
      <c r="H77" s="408"/>
      <c r="I77" s="409"/>
      <c r="J77" s="410"/>
      <c r="K77" s="411"/>
      <c r="L77" s="411"/>
      <c r="M77" s="411"/>
      <c r="N77" s="411"/>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row>
    <row r="78" spans="1:39" ht="9.75" customHeight="1">
      <c r="A78" s="503"/>
      <c r="B78" s="504"/>
      <c r="C78" s="504"/>
      <c r="D78" s="505"/>
      <c r="E78" s="430"/>
      <c r="F78" s="431"/>
      <c r="G78" s="431"/>
      <c r="H78" s="431"/>
      <c r="I78" s="432"/>
      <c r="J78" s="433"/>
      <c r="K78" s="434"/>
      <c r="L78" s="434"/>
      <c r="M78" s="434"/>
      <c r="N78" s="434"/>
      <c r="O78" s="482"/>
      <c r="P78" s="482"/>
      <c r="Q78" s="482"/>
      <c r="R78" s="482"/>
      <c r="S78" s="482"/>
      <c r="T78" s="482"/>
      <c r="U78" s="482"/>
      <c r="V78" s="482"/>
      <c r="W78" s="482"/>
      <c r="X78" s="482"/>
      <c r="Y78" s="482"/>
      <c r="Z78" s="482"/>
      <c r="AA78" s="482"/>
      <c r="AB78" s="482"/>
      <c r="AC78" s="482"/>
      <c r="AD78" s="482"/>
      <c r="AE78" s="482"/>
      <c r="AF78" s="482"/>
      <c r="AG78" s="482"/>
      <c r="AH78" s="482"/>
      <c r="AI78" s="482"/>
      <c r="AJ78" s="482"/>
      <c r="AK78" s="482"/>
      <c r="AL78" s="482"/>
      <c r="AM78" s="482"/>
    </row>
    <row r="79" spans="1:39" ht="9.75" customHeight="1">
      <c r="A79" s="503"/>
      <c r="B79" s="504"/>
      <c r="C79" s="504"/>
      <c r="D79" s="505"/>
      <c r="E79" s="430"/>
      <c r="F79" s="431"/>
      <c r="G79" s="431"/>
      <c r="H79" s="431"/>
      <c r="I79" s="432"/>
      <c r="J79" s="433"/>
      <c r="K79" s="434"/>
      <c r="L79" s="434"/>
      <c r="M79" s="434"/>
      <c r="N79" s="434"/>
      <c r="O79" s="482"/>
      <c r="P79" s="482"/>
      <c r="Q79" s="482"/>
      <c r="R79" s="482"/>
      <c r="S79" s="482"/>
      <c r="T79" s="482"/>
      <c r="U79" s="482"/>
      <c r="V79" s="482"/>
      <c r="W79" s="482"/>
      <c r="X79" s="482"/>
      <c r="Y79" s="482"/>
      <c r="Z79" s="482"/>
      <c r="AA79" s="482"/>
      <c r="AB79" s="482"/>
      <c r="AC79" s="482"/>
      <c r="AD79" s="482"/>
      <c r="AE79" s="482"/>
      <c r="AF79" s="482"/>
      <c r="AG79" s="482"/>
      <c r="AH79" s="482"/>
      <c r="AI79" s="482"/>
      <c r="AJ79" s="482"/>
      <c r="AK79" s="482"/>
      <c r="AL79" s="482"/>
      <c r="AM79" s="482"/>
    </row>
    <row r="80" spans="1:39" ht="9.75" customHeight="1">
      <c r="A80" s="503"/>
      <c r="B80" s="504"/>
      <c r="C80" s="504"/>
      <c r="D80" s="505"/>
      <c r="E80" s="494"/>
      <c r="F80" s="495"/>
      <c r="G80" s="495"/>
      <c r="H80" s="495"/>
      <c r="I80" s="496"/>
      <c r="J80" s="497"/>
      <c r="K80" s="498"/>
      <c r="L80" s="498"/>
      <c r="M80" s="498"/>
      <c r="N80" s="498"/>
      <c r="O80" s="499"/>
      <c r="P80" s="499"/>
      <c r="Q80" s="499"/>
      <c r="R80" s="499"/>
      <c r="S80" s="499"/>
      <c r="T80" s="499"/>
      <c r="U80" s="499"/>
      <c r="V80" s="499"/>
      <c r="W80" s="499"/>
      <c r="X80" s="499"/>
      <c r="Y80" s="499"/>
      <c r="Z80" s="499"/>
      <c r="AA80" s="499"/>
      <c r="AB80" s="499"/>
      <c r="AC80" s="499"/>
      <c r="AD80" s="499"/>
      <c r="AE80" s="499"/>
      <c r="AF80" s="499"/>
      <c r="AG80" s="499"/>
      <c r="AH80" s="499"/>
      <c r="AI80" s="499"/>
      <c r="AJ80" s="499"/>
      <c r="AK80" s="499"/>
      <c r="AL80" s="499"/>
      <c r="AM80" s="499"/>
    </row>
    <row r="81" spans="1:39" ht="9.75" customHeight="1">
      <c r="A81" s="500" t="s">
        <v>196</v>
      </c>
      <c r="B81" s="501"/>
      <c r="C81" s="501"/>
      <c r="D81" s="502"/>
      <c r="E81" s="407"/>
      <c r="F81" s="408"/>
      <c r="G81" s="408"/>
      <c r="H81" s="408"/>
      <c r="I81" s="409"/>
      <c r="J81" s="410"/>
      <c r="K81" s="411"/>
      <c r="L81" s="411"/>
      <c r="M81" s="411"/>
      <c r="N81" s="411"/>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row>
    <row r="82" spans="1:39" ht="9.75" customHeight="1">
      <c r="A82" s="503"/>
      <c r="B82" s="504"/>
      <c r="C82" s="504"/>
      <c r="D82" s="505"/>
      <c r="E82" s="430"/>
      <c r="F82" s="431"/>
      <c r="G82" s="431"/>
      <c r="H82" s="431"/>
      <c r="I82" s="432"/>
      <c r="J82" s="433"/>
      <c r="K82" s="434"/>
      <c r="L82" s="434"/>
      <c r="M82" s="434"/>
      <c r="N82" s="434"/>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482"/>
      <c r="AM82" s="482"/>
    </row>
    <row r="83" spans="1:39" ht="9.75" customHeight="1">
      <c r="A83" s="503"/>
      <c r="B83" s="504"/>
      <c r="C83" s="504"/>
      <c r="D83" s="505"/>
      <c r="E83" s="430"/>
      <c r="F83" s="431"/>
      <c r="G83" s="431"/>
      <c r="H83" s="431"/>
      <c r="I83" s="432"/>
      <c r="J83" s="433"/>
      <c r="K83" s="434"/>
      <c r="L83" s="434"/>
      <c r="M83" s="434"/>
      <c r="N83" s="434"/>
      <c r="O83" s="482"/>
      <c r="P83" s="482"/>
      <c r="Q83" s="482"/>
      <c r="R83" s="482"/>
      <c r="S83" s="482"/>
      <c r="T83" s="482"/>
      <c r="U83" s="482"/>
      <c r="V83" s="482"/>
      <c r="W83" s="482"/>
      <c r="X83" s="482"/>
      <c r="Y83" s="482"/>
      <c r="Z83" s="482"/>
      <c r="AA83" s="482"/>
      <c r="AB83" s="482"/>
      <c r="AC83" s="482"/>
      <c r="AD83" s="482"/>
      <c r="AE83" s="482"/>
      <c r="AF83" s="482"/>
      <c r="AG83" s="482"/>
      <c r="AH83" s="482"/>
      <c r="AI83" s="482"/>
      <c r="AJ83" s="482"/>
      <c r="AK83" s="482"/>
      <c r="AL83" s="482"/>
      <c r="AM83" s="482"/>
    </row>
    <row r="84" spans="1:39" ht="9.75" customHeight="1">
      <c r="A84" s="379"/>
      <c r="B84" s="380"/>
      <c r="C84" s="380"/>
      <c r="D84" s="381"/>
      <c r="E84" s="506"/>
      <c r="F84" s="507"/>
      <c r="G84" s="507"/>
      <c r="H84" s="507"/>
      <c r="I84" s="508"/>
      <c r="J84" s="509"/>
      <c r="K84" s="510"/>
      <c r="L84" s="510"/>
      <c r="M84" s="510"/>
      <c r="N84" s="510"/>
      <c r="O84" s="511"/>
      <c r="P84" s="511"/>
      <c r="Q84" s="511"/>
      <c r="R84" s="511"/>
      <c r="S84" s="511"/>
      <c r="T84" s="511"/>
      <c r="U84" s="511"/>
      <c r="V84" s="511"/>
      <c r="W84" s="511"/>
      <c r="X84" s="511"/>
      <c r="Y84" s="511"/>
      <c r="Z84" s="511"/>
      <c r="AA84" s="511"/>
      <c r="AB84" s="511"/>
      <c r="AC84" s="511"/>
      <c r="AD84" s="511"/>
      <c r="AE84" s="511"/>
      <c r="AF84" s="511"/>
      <c r="AG84" s="511"/>
      <c r="AH84" s="511"/>
      <c r="AI84" s="511"/>
      <c r="AJ84" s="511"/>
      <c r="AK84" s="511"/>
      <c r="AL84" s="511"/>
      <c r="AM84" s="511"/>
    </row>
    <row r="85" spans="1:39" ht="9.75" customHeight="1">
      <c r="A85" s="500" t="s">
        <v>197</v>
      </c>
      <c r="B85" s="501"/>
      <c r="C85" s="501"/>
      <c r="D85" s="502"/>
      <c r="E85" s="407"/>
      <c r="F85" s="408"/>
      <c r="G85" s="408"/>
      <c r="H85" s="408"/>
      <c r="I85" s="409"/>
      <c r="J85" s="410"/>
      <c r="K85" s="411"/>
      <c r="L85" s="411"/>
      <c r="M85" s="411"/>
      <c r="N85" s="411"/>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row>
    <row r="86" spans="1:39" ht="9.75" customHeight="1">
      <c r="A86" s="503"/>
      <c r="B86" s="504"/>
      <c r="C86" s="504"/>
      <c r="D86" s="505"/>
      <c r="E86" s="430"/>
      <c r="F86" s="431"/>
      <c r="G86" s="431"/>
      <c r="H86" s="431"/>
      <c r="I86" s="432"/>
      <c r="J86" s="433"/>
      <c r="K86" s="434"/>
      <c r="L86" s="434"/>
      <c r="M86" s="434"/>
      <c r="N86" s="434"/>
      <c r="O86" s="482"/>
      <c r="P86" s="482"/>
      <c r="Q86" s="482"/>
      <c r="R86" s="482"/>
      <c r="S86" s="482"/>
      <c r="T86" s="482"/>
      <c r="U86" s="482"/>
      <c r="V86" s="482"/>
      <c r="W86" s="482"/>
      <c r="X86" s="482"/>
      <c r="Y86" s="482"/>
      <c r="Z86" s="482"/>
      <c r="AA86" s="482"/>
      <c r="AB86" s="482"/>
      <c r="AC86" s="482"/>
      <c r="AD86" s="482"/>
      <c r="AE86" s="482"/>
      <c r="AF86" s="482"/>
      <c r="AG86" s="482"/>
      <c r="AH86" s="482"/>
      <c r="AI86" s="482"/>
      <c r="AJ86" s="482"/>
      <c r="AK86" s="482"/>
      <c r="AL86" s="482"/>
      <c r="AM86" s="482"/>
    </row>
    <row r="87" spans="1:39" ht="9.75" customHeight="1">
      <c r="A87" s="503"/>
      <c r="B87" s="504"/>
      <c r="C87" s="504"/>
      <c r="D87" s="505"/>
      <c r="E87" s="430"/>
      <c r="F87" s="431"/>
      <c r="G87" s="431"/>
      <c r="H87" s="431"/>
      <c r="I87" s="432"/>
      <c r="J87" s="433"/>
      <c r="K87" s="434"/>
      <c r="L87" s="434"/>
      <c r="M87" s="434"/>
      <c r="N87" s="434"/>
      <c r="O87" s="482"/>
      <c r="P87" s="482"/>
      <c r="Q87" s="482"/>
      <c r="R87" s="482"/>
      <c r="S87" s="482"/>
      <c r="T87" s="482"/>
      <c r="U87" s="482"/>
      <c r="V87" s="482"/>
      <c r="W87" s="482"/>
      <c r="X87" s="482"/>
      <c r="Y87" s="482"/>
      <c r="Z87" s="482"/>
      <c r="AA87" s="482"/>
      <c r="AB87" s="482"/>
      <c r="AC87" s="482"/>
      <c r="AD87" s="482"/>
      <c r="AE87" s="482"/>
      <c r="AF87" s="482"/>
      <c r="AG87" s="482"/>
      <c r="AH87" s="482"/>
      <c r="AI87" s="482"/>
      <c r="AJ87" s="482"/>
      <c r="AK87" s="482"/>
      <c r="AL87" s="482"/>
      <c r="AM87" s="482"/>
    </row>
    <row r="88" spans="1:39" ht="9.75" customHeight="1" thickBot="1">
      <c r="A88" s="518"/>
      <c r="B88" s="519"/>
      <c r="C88" s="519"/>
      <c r="D88" s="520"/>
      <c r="E88" s="521"/>
      <c r="F88" s="522"/>
      <c r="G88" s="522"/>
      <c r="H88" s="522"/>
      <c r="I88" s="523"/>
      <c r="J88" s="524"/>
      <c r="K88" s="525"/>
      <c r="L88" s="525"/>
      <c r="M88" s="525"/>
      <c r="N88" s="525"/>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row>
    <row r="89" spans="1:39" ht="22.5" customHeight="1" thickTop="1">
      <c r="A89" s="379" t="s">
        <v>178</v>
      </c>
      <c r="B89" s="380"/>
      <c r="C89" s="380"/>
      <c r="D89" s="381"/>
      <c r="E89" s="382"/>
      <c r="F89" s="383"/>
      <c r="G89" s="383"/>
      <c r="H89" s="383"/>
      <c r="I89" s="384"/>
      <c r="J89" s="469">
        <f>SUM(J77:N88)</f>
        <v>0</v>
      </c>
      <c r="K89" s="470"/>
      <c r="L89" s="470"/>
      <c r="M89" s="470"/>
      <c r="N89" s="470"/>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471"/>
      <c r="AM89" s="471"/>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10.5">
      <c r="A92" s="98" t="s">
        <v>92</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10.5">
      <c r="A94" s="98"/>
      <c r="B94" s="40" t="s">
        <v>108</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10.5">
      <c r="A95" s="98"/>
      <c r="B95" s="40" t="s">
        <v>145</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177</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82</v>
      </c>
      <c r="B98" s="193"/>
      <c r="C98" s="193"/>
      <c r="D98" s="193"/>
      <c r="E98" s="193"/>
      <c r="F98" s="193"/>
      <c r="G98" s="193"/>
      <c r="H98" s="193"/>
      <c r="I98" s="193"/>
      <c r="J98" s="193"/>
      <c r="K98" s="193"/>
      <c r="L98" s="193"/>
      <c r="M98" s="193"/>
      <c r="N98" s="193"/>
      <c r="O98" s="193"/>
      <c r="P98" s="193"/>
      <c r="Q98" s="193"/>
      <c r="R98" s="193"/>
      <c r="S98" s="193"/>
      <c r="T98" s="472" t="s">
        <v>146</v>
      </c>
      <c r="U98" s="472"/>
      <c r="V98" s="472"/>
      <c r="W98" s="472"/>
      <c r="X98" s="472"/>
      <c r="Y98" s="472"/>
      <c r="Z98" s="472"/>
      <c r="AA98" s="472"/>
      <c r="AB98" s="472"/>
      <c r="AC98" s="472"/>
      <c r="AD98" s="472"/>
      <c r="AE98" s="472"/>
      <c r="AF98" s="472"/>
      <c r="AG98" s="472"/>
      <c r="AH98" s="472"/>
      <c r="AI98" s="472"/>
      <c r="AJ98" s="472"/>
      <c r="AK98" s="472"/>
      <c r="AL98" s="472"/>
      <c r="AM98" s="473"/>
    </row>
    <row r="99" spans="1:39" ht="12" customHeight="1">
      <c r="A99" s="194"/>
      <c r="B99" s="195" t="s">
        <v>93</v>
      </c>
      <c r="C99" s="196"/>
      <c r="D99" s="196"/>
      <c r="E99" s="196"/>
      <c r="F99" s="196"/>
      <c r="G99" s="196"/>
      <c r="H99" s="196"/>
      <c r="I99" s="196"/>
      <c r="J99" s="196"/>
      <c r="K99" s="196"/>
      <c r="L99" s="196"/>
      <c r="M99" s="196"/>
      <c r="N99" s="196"/>
      <c r="O99" s="196"/>
      <c r="P99" s="196"/>
      <c r="Q99" s="196"/>
      <c r="R99" s="196"/>
      <c r="S99" s="197"/>
      <c r="T99" s="438" t="s">
        <v>164</v>
      </c>
      <c r="U99" s="439"/>
      <c r="V99" s="439"/>
      <c r="W99" s="439"/>
      <c r="X99" s="439"/>
      <c r="Y99" s="439"/>
      <c r="Z99" s="439"/>
      <c r="AA99" s="439"/>
      <c r="AB99" s="439"/>
      <c r="AC99" s="439"/>
      <c r="AD99" s="439"/>
      <c r="AE99" s="439"/>
      <c r="AF99" s="439"/>
      <c r="AG99" s="439"/>
      <c r="AH99" s="439"/>
      <c r="AI99" s="439"/>
      <c r="AJ99" s="439"/>
      <c r="AK99" s="439"/>
      <c r="AL99" s="439"/>
      <c r="AM99" s="440"/>
    </row>
    <row r="100" spans="1:39" ht="12" customHeight="1">
      <c r="A100" s="194"/>
      <c r="B100" s="198" t="s">
        <v>94</v>
      </c>
      <c r="C100" s="199"/>
      <c r="D100" s="199"/>
      <c r="E100" s="199"/>
      <c r="F100" s="199"/>
      <c r="G100" s="199"/>
      <c r="H100" s="199"/>
      <c r="I100" s="199"/>
      <c r="J100" s="199"/>
      <c r="K100" s="199"/>
      <c r="L100" s="199"/>
      <c r="M100" s="199"/>
      <c r="N100" s="199"/>
      <c r="O100" s="199"/>
      <c r="P100" s="199"/>
      <c r="Q100" s="199"/>
      <c r="R100" s="199"/>
      <c r="S100" s="200"/>
      <c r="T100" s="444" t="s">
        <v>102</v>
      </c>
      <c r="U100" s="445"/>
      <c r="V100" s="445"/>
      <c r="W100" s="445"/>
      <c r="X100" s="445"/>
      <c r="Y100" s="445"/>
      <c r="Z100" s="445"/>
      <c r="AA100" s="445"/>
      <c r="AB100" s="445"/>
      <c r="AC100" s="445"/>
      <c r="AD100" s="445"/>
      <c r="AE100" s="445"/>
      <c r="AF100" s="445"/>
      <c r="AG100" s="445"/>
      <c r="AH100" s="445"/>
      <c r="AI100" s="445"/>
      <c r="AJ100" s="445"/>
      <c r="AK100" s="445"/>
      <c r="AL100" s="445"/>
      <c r="AM100" s="446"/>
    </row>
    <row r="101" spans="1:39" ht="39" customHeight="1">
      <c r="A101" s="194"/>
      <c r="B101" s="198" t="s">
        <v>202</v>
      </c>
      <c r="C101" s="199"/>
      <c r="D101" s="199"/>
      <c r="E101" s="199"/>
      <c r="F101" s="199"/>
      <c r="G101" s="199"/>
      <c r="H101" s="199"/>
      <c r="I101" s="199"/>
      <c r="J101" s="199"/>
      <c r="K101" s="199"/>
      <c r="L101" s="199"/>
      <c r="M101" s="199"/>
      <c r="N101" s="199"/>
      <c r="O101" s="199"/>
      <c r="P101" s="199"/>
      <c r="Q101" s="199"/>
      <c r="R101" s="199"/>
      <c r="S101" s="200"/>
      <c r="T101" s="453" t="s">
        <v>171</v>
      </c>
      <c r="U101" s="454"/>
      <c r="V101" s="454"/>
      <c r="W101" s="454"/>
      <c r="X101" s="454"/>
      <c r="Y101" s="454"/>
      <c r="Z101" s="454"/>
      <c r="AA101" s="454"/>
      <c r="AB101" s="454"/>
      <c r="AC101" s="454"/>
      <c r="AD101" s="454"/>
      <c r="AE101" s="454"/>
      <c r="AF101" s="454"/>
      <c r="AG101" s="454"/>
      <c r="AH101" s="454"/>
      <c r="AI101" s="454"/>
      <c r="AJ101" s="454"/>
      <c r="AK101" s="454"/>
      <c r="AL101" s="454"/>
      <c r="AM101" s="455"/>
    </row>
    <row r="102" spans="1:39" ht="12" customHeight="1">
      <c r="A102" s="194"/>
      <c r="B102" s="198" t="s">
        <v>95</v>
      </c>
      <c r="C102" s="199"/>
      <c r="D102" s="199"/>
      <c r="E102" s="199"/>
      <c r="F102" s="199"/>
      <c r="G102" s="199"/>
      <c r="H102" s="199"/>
      <c r="I102" s="199"/>
      <c r="J102" s="199"/>
      <c r="K102" s="199"/>
      <c r="L102" s="199"/>
      <c r="M102" s="199"/>
      <c r="N102" s="199"/>
      <c r="O102" s="199"/>
      <c r="P102" s="199"/>
      <c r="Q102" s="199"/>
      <c r="R102" s="199"/>
      <c r="S102" s="200"/>
      <c r="T102" s="444" t="s">
        <v>232</v>
      </c>
      <c r="U102" s="445"/>
      <c r="V102" s="445"/>
      <c r="W102" s="445"/>
      <c r="X102" s="445"/>
      <c r="Y102" s="445"/>
      <c r="Z102" s="445"/>
      <c r="AA102" s="445"/>
      <c r="AB102" s="445"/>
      <c r="AC102" s="445"/>
      <c r="AD102" s="445"/>
      <c r="AE102" s="445"/>
      <c r="AF102" s="445"/>
      <c r="AG102" s="445"/>
      <c r="AH102" s="445"/>
      <c r="AI102" s="445"/>
      <c r="AJ102" s="445"/>
      <c r="AK102" s="445"/>
      <c r="AL102" s="445"/>
      <c r="AM102" s="446"/>
    </row>
    <row r="103" spans="1:39" ht="12" customHeight="1">
      <c r="A103" s="201"/>
      <c r="B103" s="202" t="s">
        <v>96</v>
      </c>
      <c r="C103" s="203"/>
      <c r="D103" s="203"/>
      <c r="E103" s="203"/>
      <c r="F103" s="203"/>
      <c r="G103" s="203"/>
      <c r="H103" s="203"/>
      <c r="I103" s="203"/>
      <c r="J103" s="203"/>
      <c r="K103" s="203"/>
      <c r="L103" s="203"/>
      <c r="M103" s="203"/>
      <c r="N103" s="203"/>
      <c r="O103" s="203"/>
      <c r="P103" s="203"/>
      <c r="Q103" s="203"/>
      <c r="R103" s="203"/>
      <c r="S103" s="204"/>
      <c r="T103" s="441" t="s">
        <v>103</v>
      </c>
      <c r="U103" s="442"/>
      <c r="V103" s="442"/>
      <c r="W103" s="442"/>
      <c r="X103" s="442"/>
      <c r="Y103" s="442"/>
      <c r="Z103" s="442"/>
      <c r="AA103" s="442"/>
      <c r="AB103" s="442"/>
      <c r="AC103" s="442"/>
      <c r="AD103" s="442"/>
      <c r="AE103" s="442"/>
      <c r="AF103" s="442"/>
      <c r="AG103" s="442"/>
      <c r="AH103" s="442"/>
      <c r="AI103" s="442"/>
      <c r="AJ103" s="442"/>
      <c r="AK103" s="442"/>
      <c r="AL103" s="442"/>
      <c r="AM103" s="443"/>
    </row>
    <row r="104" spans="1:39" ht="12" customHeight="1">
      <c r="A104" s="192" t="s">
        <v>201</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203</v>
      </c>
      <c r="C105" s="196"/>
      <c r="D105" s="196"/>
      <c r="E105" s="196"/>
      <c r="F105" s="196"/>
      <c r="G105" s="196"/>
      <c r="H105" s="196"/>
      <c r="I105" s="196"/>
      <c r="J105" s="196"/>
      <c r="K105" s="196"/>
      <c r="L105" s="196"/>
      <c r="M105" s="196"/>
      <c r="N105" s="196"/>
      <c r="O105" s="196"/>
      <c r="P105" s="196"/>
      <c r="Q105" s="196"/>
      <c r="R105" s="196"/>
      <c r="S105" s="197"/>
      <c r="T105" s="438" t="s">
        <v>104</v>
      </c>
      <c r="U105" s="439"/>
      <c r="V105" s="439"/>
      <c r="W105" s="439"/>
      <c r="X105" s="439"/>
      <c r="Y105" s="439"/>
      <c r="Z105" s="439"/>
      <c r="AA105" s="439"/>
      <c r="AB105" s="439"/>
      <c r="AC105" s="439"/>
      <c r="AD105" s="439"/>
      <c r="AE105" s="439"/>
      <c r="AF105" s="439"/>
      <c r="AG105" s="439"/>
      <c r="AH105" s="439"/>
      <c r="AI105" s="439"/>
      <c r="AJ105" s="439"/>
      <c r="AK105" s="439"/>
      <c r="AL105" s="439"/>
      <c r="AM105" s="440"/>
    </row>
    <row r="106" spans="1:39" ht="12" customHeight="1">
      <c r="A106" s="201"/>
      <c r="B106" s="202" t="s">
        <v>165</v>
      </c>
      <c r="C106" s="203"/>
      <c r="D106" s="203"/>
      <c r="E106" s="203"/>
      <c r="F106" s="203"/>
      <c r="G106" s="203"/>
      <c r="H106" s="203"/>
      <c r="I106" s="203"/>
      <c r="J106" s="203"/>
      <c r="K106" s="203"/>
      <c r="L106" s="203"/>
      <c r="M106" s="203"/>
      <c r="N106" s="203"/>
      <c r="O106" s="203"/>
      <c r="P106" s="203"/>
      <c r="Q106" s="203"/>
      <c r="R106" s="203"/>
      <c r="S106" s="204"/>
      <c r="T106" s="441" t="s">
        <v>209</v>
      </c>
      <c r="U106" s="442"/>
      <c r="V106" s="442"/>
      <c r="W106" s="442"/>
      <c r="X106" s="442"/>
      <c r="Y106" s="442"/>
      <c r="Z106" s="442"/>
      <c r="AA106" s="442"/>
      <c r="AB106" s="442"/>
      <c r="AC106" s="442"/>
      <c r="AD106" s="442"/>
      <c r="AE106" s="442"/>
      <c r="AF106" s="442"/>
      <c r="AG106" s="442"/>
      <c r="AH106" s="442"/>
      <c r="AI106" s="442"/>
      <c r="AJ106" s="442"/>
      <c r="AK106" s="442"/>
      <c r="AL106" s="442"/>
      <c r="AM106" s="443"/>
    </row>
    <row r="107" spans="1:39" ht="12" customHeight="1">
      <c r="A107" s="192" t="s">
        <v>100</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97</v>
      </c>
      <c r="C108" s="196"/>
      <c r="D108" s="196"/>
      <c r="E108" s="196"/>
      <c r="F108" s="196"/>
      <c r="G108" s="196"/>
      <c r="H108" s="196"/>
      <c r="I108" s="196"/>
      <c r="J108" s="196"/>
      <c r="K108" s="196"/>
      <c r="L108" s="196"/>
      <c r="M108" s="196"/>
      <c r="N108" s="196"/>
      <c r="O108" s="196"/>
      <c r="P108" s="196"/>
      <c r="Q108" s="196"/>
      <c r="R108" s="196"/>
      <c r="S108" s="197"/>
      <c r="T108" s="439" t="s">
        <v>189</v>
      </c>
      <c r="U108" s="439"/>
      <c r="V108" s="439"/>
      <c r="W108" s="439"/>
      <c r="X108" s="439"/>
      <c r="Y108" s="439"/>
      <c r="Z108" s="439"/>
      <c r="AA108" s="439"/>
      <c r="AB108" s="439"/>
      <c r="AC108" s="439"/>
      <c r="AD108" s="439"/>
      <c r="AE108" s="439"/>
      <c r="AF108" s="439"/>
      <c r="AG108" s="439"/>
      <c r="AH108" s="439"/>
      <c r="AI108" s="439"/>
      <c r="AJ108" s="439"/>
      <c r="AK108" s="439"/>
      <c r="AL108" s="439"/>
      <c r="AM108" s="440"/>
    </row>
    <row r="109" spans="1:39" ht="12" customHeight="1">
      <c r="A109" s="122"/>
      <c r="B109" s="201" t="s">
        <v>166</v>
      </c>
      <c r="C109" s="206"/>
      <c r="D109" s="206"/>
      <c r="E109" s="206"/>
      <c r="F109" s="206"/>
      <c r="G109" s="206"/>
      <c r="H109" s="206"/>
      <c r="I109" s="206"/>
      <c r="J109" s="206"/>
      <c r="K109" s="206"/>
      <c r="L109" s="206"/>
      <c r="M109" s="206"/>
      <c r="N109" s="206"/>
      <c r="O109" s="206"/>
      <c r="P109" s="206"/>
      <c r="Q109" s="206"/>
      <c r="R109" s="206"/>
      <c r="S109" s="207"/>
      <c r="T109" s="442" t="s">
        <v>167</v>
      </c>
      <c r="U109" s="442"/>
      <c r="V109" s="442"/>
      <c r="W109" s="442"/>
      <c r="X109" s="442"/>
      <c r="Y109" s="442"/>
      <c r="Z109" s="442"/>
      <c r="AA109" s="442"/>
      <c r="AB109" s="442"/>
      <c r="AC109" s="442"/>
      <c r="AD109" s="442"/>
      <c r="AE109" s="442"/>
      <c r="AF109" s="442"/>
      <c r="AG109" s="442"/>
      <c r="AH109" s="442"/>
      <c r="AI109" s="442"/>
      <c r="AJ109" s="442"/>
      <c r="AK109" s="442"/>
      <c r="AL109" s="442"/>
      <c r="AM109" s="443"/>
    </row>
    <row r="110" spans="1:39" ht="12" customHeight="1">
      <c r="A110" s="192" t="s">
        <v>101</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204</v>
      </c>
      <c r="C111" s="196"/>
      <c r="D111" s="196"/>
      <c r="E111" s="196"/>
      <c r="F111" s="196"/>
      <c r="G111" s="196"/>
      <c r="H111" s="196"/>
      <c r="I111" s="196"/>
      <c r="J111" s="196"/>
      <c r="K111" s="196"/>
      <c r="L111" s="196"/>
      <c r="M111" s="196"/>
      <c r="N111" s="196"/>
      <c r="O111" s="196"/>
      <c r="P111" s="196"/>
      <c r="Q111" s="196"/>
      <c r="R111" s="196"/>
      <c r="S111" s="197"/>
      <c r="T111" s="438" t="s">
        <v>105</v>
      </c>
      <c r="U111" s="439"/>
      <c r="V111" s="439"/>
      <c r="W111" s="439"/>
      <c r="X111" s="439"/>
      <c r="Y111" s="439"/>
      <c r="Z111" s="439"/>
      <c r="AA111" s="439"/>
      <c r="AB111" s="439"/>
      <c r="AC111" s="439"/>
      <c r="AD111" s="439"/>
      <c r="AE111" s="439"/>
      <c r="AF111" s="439"/>
      <c r="AG111" s="439"/>
      <c r="AH111" s="439"/>
      <c r="AI111" s="439"/>
      <c r="AJ111" s="439"/>
      <c r="AK111" s="439"/>
      <c r="AL111" s="439"/>
      <c r="AM111" s="440"/>
    </row>
    <row r="112" spans="1:39" ht="12" customHeight="1">
      <c r="A112" s="122"/>
      <c r="B112" s="198" t="s">
        <v>205</v>
      </c>
      <c r="C112" s="199"/>
      <c r="D112" s="199"/>
      <c r="E112" s="199"/>
      <c r="F112" s="199"/>
      <c r="G112" s="199"/>
      <c r="H112" s="199"/>
      <c r="I112" s="199"/>
      <c r="J112" s="199"/>
      <c r="K112" s="199"/>
      <c r="L112" s="199"/>
      <c r="M112" s="199"/>
      <c r="N112" s="199"/>
      <c r="O112" s="199"/>
      <c r="P112" s="199"/>
      <c r="Q112" s="199"/>
      <c r="R112" s="199"/>
      <c r="S112" s="200"/>
      <c r="T112" s="444" t="s">
        <v>106</v>
      </c>
      <c r="U112" s="445"/>
      <c r="V112" s="445"/>
      <c r="W112" s="445"/>
      <c r="X112" s="445"/>
      <c r="Y112" s="445"/>
      <c r="Z112" s="445"/>
      <c r="AA112" s="445"/>
      <c r="AB112" s="445"/>
      <c r="AC112" s="445"/>
      <c r="AD112" s="445"/>
      <c r="AE112" s="445"/>
      <c r="AF112" s="445"/>
      <c r="AG112" s="445"/>
      <c r="AH112" s="445"/>
      <c r="AI112" s="445"/>
      <c r="AJ112" s="445"/>
      <c r="AK112" s="445"/>
      <c r="AL112" s="445"/>
      <c r="AM112" s="446"/>
    </row>
    <row r="113" spans="1:39" ht="12" customHeight="1">
      <c r="A113" s="122"/>
      <c r="B113" s="198" t="s">
        <v>168</v>
      </c>
      <c r="C113" s="199"/>
      <c r="D113" s="199"/>
      <c r="E113" s="199"/>
      <c r="F113" s="199"/>
      <c r="G113" s="199"/>
      <c r="H113" s="199"/>
      <c r="I113" s="199"/>
      <c r="J113" s="199"/>
      <c r="K113" s="199"/>
      <c r="L113" s="199"/>
      <c r="M113" s="199"/>
      <c r="N113" s="199"/>
      <c r="O113" s="199"/>
      <c r="P113" s="199"/>
      <c r="Q113" s="199"/>
      <c r="R113" s="199"/>
      <c r="S113" s="200"/>
      <c r="T113" s="450" t="s">
        <v>147</v>
      </c>
      <c r="U113" s="451"/>
      <c r="V113" s="451"/>
      <c r="W113" s="451"/>
      <c r="X113" s="451"/>
      <c r="Y113" s="451"/>
      <c r="Z113" s="451"/>
      <c r="AA113" s="451"/>
      <c r="AB113" s="451"/>
      <c r="AC113" s="451"/>
      <c r="AD113" s="451"/>
      <c r="AE113" s="451"/>
      <c r="AF113" s="451"/>
      <c r="AG113" s="451"/>
      <c r="AH113" s="451"/>
      <c r="AI113" s="451"/>
      <c r="AJ113" s="451"/>
      <c r="AK113" s="451"/>
      <c r="AL113" s="451"/>
      <c r="AM113" s="452"/>
    </row>
    <row r="114" spans="1:39" ht="12" customHeight="1">
      <c r="A114" s="123"/>
      <c r="B114" s="124" t="s">
        <v>170</v>
      </c>
      <c r="C114" s="199"/>
      <c r="D114" s="199"/>
      <c r="E114" s="199"/>
      <c r="F114" s="199"/>
      <c r="G114" s="199"/>
      <c r="H114" s="199"/>
      <c r="I114" s="199"/>
      <c r="J114" s="199"/>
      <c r="K114" s="199"/>
      <c r="L114" s="199"/>
      <c r="M114" s="199"/>
      <c r="N114" s="199"/>
      <c r="O114" s="199"/>
      <c r="P114" s="199"/>
      <c r="Q114" s="199"/>
      <c r="R114" s="199"/>
      <c r="S114" s="200"/>
      <c r="T114" s="444" t="s">
        <v>172</v>
      </c>
      <c r="U114" s="445"/>
      <c r="V114" s="445"/>
      <c r="W114" s="445"/>
      <c r="X114" s="445"/>
      <c r="Y114" s="445"/>
      <c r="Z114" s="445"/>
      <c r="AA114" s="445"/>
      <c r="AB114" s="445"/>
      <c r="AC114" s="445"/>
      <c r="AD114" s="445"/>
      <c r="AE114" s="445"/>
      <c r="AF114" s="445"/>
      <c r="AG114" s="445"/>
      <c r="AH114" s="445"/>
      <c r="AI114" s="445"/>
      <c r="AJ114" s="445"/>
      <c r="AK114" s="445"/>
      <c r="AL114" s="445"/>
      <c r="AM114" s="446"/>
    </row>
    <row r="115" spans="1:39" ht="12" customHeight="1">
      <c r="A115" s="125"/>
      <c r="B115" s="126" t="s">
        <v>169</v>
      </c>
      <c r="C115" s="203"/>
      <c r="D115" s="203"/>
      <c r="E115" s="203"/>
      <c r="F115" s="203"/>
      <c r="G115" s="203"/>
      <c r="H115" s="203"/>
      <c r="I115" s="203"/>
      <c r="J115" s="203"/>
      <c r="K115" s="203"/>
      <c r="L115" s="203"/>
      <c r="M115" s="203"/>
      <c r="N115" s="203"/>
      <c r="O115" s="203"/>
      <c r="P115" s="203"/>
      <c r="Q115" s="203"/>
      <c r="R115" s="203"/>
      <c r="S115" s="204"/>
      <c r="T115" s="441" t="s">
        <v>107</v>
      </c>
      <c r="U115" s="442"/>
      <c r="V115" s="442"/>
      <c r="W115" s="442"/>
      <c r="X115" s="442"/>
      <c r="Y115" s="442"/>
      <c r="Z115" s="442"/>
      <c r="AA115" s="442"/>
      <c r="AB115" s="442"/>
      <c r="AC115" s="442"/>
      <c r="AD115" s="442"/>
      <c r="AE115" s="442"/>
      <c r="AF115" s="442"/>
      <c r="AG115" s="442"/>
      <c r="AH115" s="442"/>
      <c r="AI115" s="442"/>
      <c r="AJ115" s="442"/>
      <c r="AK115" s="442"/>
      <c r="AL115" s="442"/>
      <c r="AM115" s="443"/>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85</v>
      </c>
      <c r="B117" s="210"/>
      <c r="C117" s="210"/>
      <c r="D117" s="210"/>
      <c r="E117" s="210"/>
      <c r="F117" s="210"/>
      <c r="G117" s="210"/>
      <c r="H117" s="210"/>
      <c r="I117" s="210"/>
      <c r="J117" s="210"/>
      <c r="K117" s="210"/>
      <c r="L117" s="210"/>
      <c r="M117" s="210"/>
      <c r="N117" s="210"/>
      <c r="O117" s="210"/>
      <c r="P117" s="210"/>
      <c r="Q117" s="210"/>
      <c r="R117" s="210"/>
      <c r="S117" s="210"/>
      <c r="T117" s="447"/>
      <c r="U117" s="447"/>
      <c r="V117" s="447"/>
      <c r="W117" s="447"/>
      <c r="X117" s="447"/>
      <c r="Y117" s="447"/>
      <c r="Z117" s="447"/>
      <c r="AA117" s="447"/>
      <c r="AB117" s="447"/>
      <c r="AC117" s="447"/>
      <c r="AD117" s="447"/>
      <c r="AE117" s="447"/>
      <c r="AF117" s="447"/>
      <c r="AG117" s="447"/>
      <c r="AH117" s="447"/>
      <c r="AI117" s="447"/>
      <c r="AJ117" s="447"/>
      <c r="AK117" s="447"/>
      <c r="AL117" s="447"/>
      <c r="AM117" s="447"/>
    </row>
    <row r="118" spans="1:39" ht="12" customHeight="1">
      <c r="A118" s="192" t="s">
        <v>99</v>
      </c>
      <c r="B118" s="211"/>
      <c r="C118" s="193"/>
      <c r="D118" s="193"/>
      <c r="E118" s="193"/>
      <c r="F118" s="193"/>
      <c r="G118" s="193"/>
      <c r="H118" s="193"/>
      <c r="I118" s="193"/>
      <c r="J118" s="193"/>
      <c r="K118" s="193"/>
      <c r="L118" s="193"/>
      <c r="M118" s="193"/>
      <c r="N118" s="193"/>
      <c r="O118" s="193"/>
      <c r="P118" s="193"/>
      <c r="Q118" s="193"/>
      <c r="R118" s="193"/>
      <c r="S118" s="212"/>
      <c r="T118" s="448" t="s">
        <v>148</v>
      </c>
      <c r="U118" s="448"/>
      <c r="V118" s="448"/>
      <c r="W118" s="448"/>
      <c r="X118" s="448"/>
      <c r="Y118" s="448"/>
      <c r="Z118" s="448"/>
      <c r="AA118" s="448"/>
      <c r="AB118" s="448"/>
      <c r="AC118" s="448"/>
      <c r="AD118" s="448"/>
      <c r="AE118" s="448"/>
      <c r="AF118" s="448"/>
      <c r="AG118" s="448"/>
      <c r="AH118" s="448"/>
      <c r="AI118" s="448"/>
      <c r="AJ118" s="448"/>
      <c r="AK118" s="448"/>
      <c r="AL118" s="448"/>
      <c r="AM118" s="449"/>
    </row>
    <row r="119" spans="1:39" ht="12" customHeight="1">
      <c r="A119" s="122"/>
      <c r="B119" s="213" t="s">
        <v>206</v>
      </c>
      <c r="C119" s="212"/>
      <c r="D119" s="212"/>
      <c r="E119" s="212"/>
      <c r="F119" s="212"/>
      <c r="G119" s="212"/>
      <c r="H119" s="212"/>
      <c r="I119" s="212"/>
      <c r="J119" s="212"/>
      <c r="K119" s="212"/>
      <c r="L119" s="212"/>
      <c r="M119" s="212"/>
      <c r="N119" s="212"/>
      <c r="O119" s="212"/>
      <c r="P119" s="212"/>
      <c r="Q119" s="212"/>
      <c r="R119" s="212"/>
      <c r="S119" s="214"/>
      <c r="T119" s="435" t="s">
        <v>175</v>
      </c>
      <c r="U119" s="436"/>
      <c r="V119" s="436"/>
      <c r="W119" s="436"/>
      <c r="X119" s="436"/>
      <c r="Y119" s="436"/>
      <c r="Z119" s="436"/>
      <c r="AA119" s="436"/>
      <c r="AB119" s="436"/>
      <c r="AC119" s="436"/>
      <c r="AD119" s="436"/>
      <c r="AE119" s="436"/>
      <c r="AF119" s="436"/>
      <c r="AG119" s="436"/>
      <c r="AH119" s="436"/>
      <c r="AI119" s="436"/>
      <c r="AJ119" s="436"/>
      <c r="AK119" s="436"/>
      <c r="AL119" s="436"/>
      <c r="AM119" s="437"/>
    </row>
    <row r="120" spans="1:39" ht="12" customHeight="1">
      <c r="A120" s="122"/>
      <c r="B120" s="213" t="s">
        <v>173</v>
      </c>
      <c r="C120" s="212"/>
      <c r="D120" s="212"/>
      <c r="E120" s="212"/>
      <c r="F120" s="212"/>
      <c r="G120" s="212"/>
      <c r="H120" s="212"/>
      <c r="I120" s="212"/>
      <c r="J120" s="212"/>
      <c r="K120" s="212"/>
      <c r="L120" s="212"/>
      <c r="M120" s="212"/>
      <c r="N120" s="212"/>
      <c r="O120" s="212"/>
      <c r="P120" s="212"/>
      <c r="Q120" s="212"/>
      <c r="R120" s="212"/>
      <c r="S120" s="214"/>
      <c r="T120" s="435" t="s">
        <v>176</v>
      </c>
      <c r="U120" s="436"/>
      <c r="V120" s="436"/>
      <c r="W120" s="436"/>
      <c r="X120" s="436"/>
      <c r="Y120" s="436"/>
      <c r="Z120" s="436"/>
      <c r="AA120" s="436"/>
      <c r="AB120" s="436"/>
      <c r="AC120" s="436"/>
      <c r="AD120" s="436"/>
      <c r="AE120" s="436"/>
      <c r="AF120" s="436"/>
      <c r="AG120" s="436"/>
      <c r="AH120" s="436"/>
      <c r="AI120" s="436"/>
      <c r="AJ120" s="436"/>
      <c r="AK120" s="436"/>
      <c r="AL120" s="436"/>
      <c r="AM120" s="437"/>
    </row>
    <row r="121" spans="1:39" ht="12" customHeight="1">
      <c r="A121" s="128" t="s">
        <v>98</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174</v>
      </c>
      <c r="C122" s="212"/>
      <c r="D122" s="212"/>
      <c r="E122" s="212"/>
      <c r="F122" s="212"/>
      <c r="G122" s="212"/>
      <c r="H122" s="212"/>
      <c r="I122" s="212"/>
      <c r="J122" s="212"/>
      <c r="K122" s="212"/>
      <c r="L122" s="212"/>
      <c r="M122" s="212"/>
      <c r="N122" s="212"/>
      <c r="O122" s="212"/>
      <c r="P122" s="212"/>
      <c r="Q122" s="212"/>
      <c r="R122" s="212"/>
      <c r="S122" s="214"/>
      <c r="T122" s="435" t="s">
        <v>175</v>
      </c>
      <c r="U122" s="436"/>
      <c r="V122" s="436"/>
      <c r="W122" s="436"/>
      <c r="X122" s="436"/>
      <c r="Y122" s="436"/>
      <c r="Z122" s="436"/>
      <c r="AA122" s="436"/>
      <c r="AB122" s="436"/>
      <c r="AC122" s="436"/>
      <c r="AD122" s="436"/>
      <c r="AE122" s="436"/>
      <c r="AF122" s="436"/>
      <c r="AG122" s="436"/>
      <c r="AH122" s="436"/>
      <c r="AI122" s="436"/>
      <c r="AJ122" s="436"/>
      <c r="AK122" s="436"/>
      <c r="AL122" s="436"/>
      <c r="AM122" s="437"/>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view="pageBreakPreview" zoomScale="85" zoomScaleNormal="100" zoomScaleSheetLayoutView="85" workbookViewId="0">
      <selection activeCell="D11" sqref="D11"/>
    </sheetView>
  </sheetViews>
  <sheetFormatPr defaultRowHeight="13.5"/>
  <cols>
    <col min="1" max="1" width="3.125" style="234" customWidth="1"/>
    <col min="2" max="2" width="7.75" style="234" customWidth="1"/>
    <col min="3" max="3" width="27.5" style="261" customWidth="1"/>
    <col min="4" max="4" width="32.375" style="261" customWidth="1"/>
    <col min="5" max="5" width="27.5" style="261" customWidth="1"/>
    <col min="6" max="6" width="4.25" style="234" customWidth="1"/>
    <col min="7" max="16384" width="9" style="234"/>
  </cols>
  <sheetData>
    <row r="2" spans="2:5" ht="17.25">
      <c r="B2" s="260" t="s">
        <v>243</v>
      </c>
      <c r="D2" s="262"/>
    </row>
    <row r="3" spans="2:5" ht="14.25">
      <c r="C3" s="262"/>
      <c r="D3" s="262"/>
    </row>
    <row r="4" spans="2:5" ht="14.25">
      <c r="B4" s="263" t="s">
        <v>235</v>
      </c>
      <c r="C4" s="264" t="s">
        <v>234</v>
      </c>
      <c r="D4" s="265" t="s">
        <v>237</v>
      </c>
      <c r="E4" s="265" t="s">
        <v>233</v>
      </c>
    </row>
    <row r="5" spans="2:5" ht="42" customHeight="1">
      <c r="B5" s="263">
        <v>1</v>
      </c>
      <c r="C5" s="266" t="s">
        <v>236</v>
      </c>
      <c r="D5" s="267"/>
      <c r="E5" s="267"/>
    </row>
    <row r="6" spans="2:5" ht="54" customHeight="1">
      <c r="B6" s="263">
        <v>2</v>
      </c>
      <c r="C6" s="266"/>
      <c r="D6" s="267" t="s">
        <v>238</v>
      </c>
      <c r="E6" s="267"/>
    </row>
    <row r="7" spans="2:5" ht="110.25" customHeight="1">
      <c r="B7" s="263">
        <v>3</v>
      </c>
      <c r="C7" s="266"/>
      <c r="D7" s="267"/>
      <c r="E7" s="267" t="s">
        <v>247</v>
      </c>
    </row>
    <row r="8" spans="2:5" ht="39" customHeight="1">
      <c r="B8" s="263">
        <v>4</v>
      </c>
      <c r="C8" s="266"/>
      <c r="D8" s="267" t="s">
        <v>248</v>
      </c>
      <c r="E8" s="267"/>
    </row>
    <row r="9" spans="2:5" ht="48.75" customHeight="1">
      <c r="B9" s="263">
        <v>5</v>
      </c>
      <c r="C9" s="266"/>
      <c r="D9" s="267" t="s">
        <v>239</v>
      </c>
      <c r="E9" s="267"/>
    </row>
    <row r="10" spans="2:5" ht="34.5" customHeight="1">
      <c r="B10" s="263">
        <v>6</v>
      </c>
      <c r="C10" s="266"/>
      <c r="D10" s="267" t="s">
        <v>240</v>
      </c>
      <c r="E10" s="267"/>
    </row>
    <row r="11" spans="2:5" ht="114.75" customHeight="1">
      <c r="B11" s="263">
        <v>7</v>
      </c>
      <c r="C11" s="268"/>
      <c r="D11" s="269" t="s">
        <v>249</v>
      </c>
      <c r="E11" s="270"/>
    </row>
    <row r="12" spans="2:5" ht="81.75" customHeight="1">
      <c r="B12" s="263">
        <v>8</v>
      </c>
      <c r="C12" s="266"/>
      <c r="D12" s="267" t="s">
        <v>241</v>
      </c>
      <c r="E12" s="267"/>
    </row>
    <row r="13" spans="2:5" ht="37.5" customHeight="1">
      <c r="B13" s="263">
        <v>9</v>
      </c>
      <c r="C13" s="266"/>
      <c r="D13" s="267" t="s">
        <v>242</v>
      </c>
      <c r="E13" s="267"/>
    </row>
    <row r="14" spans="2:5" ht="39" customHeight="1">
      <c r="B14" s="263">
        <v>10</v>
      </c>
      <c r="C14" s="266" t="s">
        <v>244</v>
      </c>
      <c r="D14" s="267"/>
      <c r="E14" s="267"/>
    </row>
    <row r="15" spans="2:5" ht="57.75" customHeight="1">
      <c r="B15" s="263">
        <v>11</v>
      </c>
      <c r="C15" s="266" t="s">
        <v>246</v>
      </c>
      <c r="D15" s="267"/>
      <c r="E15" s="267"/>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102" t="s">
        <v>134</v>
      </c>
      <c r="C1" s="102" t="s">
        <v>135</v>
      </c>
      <c r="D1" s="102" t="s">
        <v>127</v>
      </c>
      <c r="E1" s="102" t="s">
        <v>136</v>
      </c>
      <c r="F1" s="102" t="s">
        <v>137</v>
      </c>
    </row>
    <row r="2" spans="1:8">
      <c r="A2" t="s">
        <v>111</v>
      </c>
      <c r="B2" s="101">
        <v>537</v>
      </c>
      <c r="C2" s="101">
        <f t="shared" ref="C2:C9" si="0">E2*2</f>
        <v>1074</v>
      </c>
      <c r="D2" s="101">
        <v>268</v>
      </c>
      <c r="E2" s="101">
        <v>537</v>
      </c>
      <c r="F2" s="101">
        <v>268</v>
      </c>
      <c r="G2" t="s">
        <v>117</v>
      </c>
      <c r="H2" s="101"/>
    </row>
    <row r="3" spans="1:8">
      <c r="A3" t="s">
        <v>112</v>
      </c>
      <c r="B3" s="101">
        <v>684</v>
      </c>
      <c r="C3" s="101">
        <f t="shared" si="0"/>
        <v>1368</v>
      </c>
      <c r="D3" s="101">
        <v>342</v>
      </c>
      <c r="E3" s="101">
        <v>684</v>
      </c>
      <c r="F3" s="101">
        <v>342</v>
      </c>
      <c r="G3" t="s">
        <v>117</v>
      </c>
      <c r="H3" s="101"/>
    </row>
    <row r="4" spans="1:8">
      <c r="A4" t="s">
        <v>113</v>
      </c>
      <c r="B4" s="101">
        <v>889</v>
      </c>
      <c r="C4" s="101">
        <f t="shared" si="0"/>
        <v>1778</v>
      </c>
      <c r="D4" s="101">
        <v>445</v>
      </c>
      <c r="E4" s="101">
        <v>889</v>
      </c>
      <c r="F4" s="101">
        <v>445</v>
      </c>
      <c r="G4" t="s">
        <v>117</v>
      </c>
      <c r="H4" s="101"/>
    </row>
    <row r="5" spans="1:8">
      <c r="A5" s="20" t="s">
        <v>155</v>
      </c>
      <c r="B5" s="101">
        <v>231</v>
      </c>
      <c r="C5" s="101">
        <f t="shared" si="0"/>
        <v>462</v>
      </c>
      <c r="D5" s="101">
        <v>115</v>
      </c>
      <c r="E5" s="101">
        <v>231</v>
      </c>
      <c r="F5" s="101">
        <v>115</v>
      </c>
      <c r="G5" t="s">
        <v>117</v>
      </c>
      <c r="H5" s="101"/>
    </row>
    <row r="6" spans="1:8">
      <c r="A6" t="s">
        <v>20</v>
      </c>
      <c r="B6" s="101">
        <v>226</v>
      </c>
      <c r="C6" s="101">
        <f t="shared" si="0"/>
        <v>452</v>
      </c>
      <c r="D6" s="101">
        <v>113</v>
      </c>
      <c r="E6" s="101">
        <v>226</v>
      </c>
      <c r="F6" s="101">
        <v>113</v>
      </c>
      <c r="G6" t="s">
        <v>117</v>
      </c>
      <c r="H6" s="101"/>
    </row>
    <row r="7" spans="1:8">
      <c r="A7" t="s">
        <v>114</v>
      </c>
      <c r="B7" s="101">
        <v>564</v>
      </c>
      <c r="C7" s="101">
        <f t="shared" si="0"/>
        <v>1128</v>
      </c>
      <c r="D7" s="101">
        <v>282</v>
      </c>
      <c r="E7" s="101">
        <v>564</v>
      </c>
      <c r="F7" s="101">
        <v>282</v>
      </c>
      <c r="G7" t="s">
        <v>117</v>
      </c>
      <c r="H7" s="101"/>
    </row>
    <row r="8" spans="1:8">
      <c r="A8" t="s">
        <v>115</v>
      </c>
      <c r="B8" s="101">
        <v>710</v>
      </c>
      <c r="C8" s="101">
        <f t="shared" si="0"/>
        <v>1420</v>
      </c>
      <c r="D8" s="101">
        <v>355</v>
      </c>
      <c r="E8" s="101">
        <v>710</v>
      </c>
      <c r="F8" s="101">
        <v>355</v>
      </c>
      <c r="G8" t="s">
        <v>117</v>
      </c>
      <c r="H8" s="101"/>
    </row>
    <row r="9" spans="1:8">
      <c r="A9" t="s">
        <v>116</v>
      </c>
      <c r="B9" s="101">
        <v>1133</v>
      </c>
      <c r="C9" s="101">
        <f t="shared" si="0"/>
        <v>2266</v>
      </c>
      <c r="D9" s="101">
        <v>567</v>
      </c>
      <c r="E9" s="101">
        <v>1133</v>
      </c>
      <c r="F9" s="101">
        <v>567</v>
      </c>
      <c r="G9" t="s">
        <v>117</v>
      </c>
      <c r="H9" s="101"/>
    </row>
    <row r="10" spans="1:8">
      <c r="A10" t="s">
        <v>110</v>
      </c>
      <c r="B10" s="101">
        <f>E10*個票１!$AG$5</f>
        <v>0</v>
      </c>
      <c r="C10" s="101">
        <f t="shared" ref="C10:C18" si="1">B10</f>
        <v>0</v>
      </c>
      <c r="D10" s="101">
        <f>F10*個票１!$AG$5</f>
        <v>0</v>
      </c>
      <c r="E10" s="101">
        <v>27</v>
      </c>
      <c r="F10" s="101">
        <v>13</v>
      </c>
      <c r="G10" t="s">
        <v>118</v>
      </c>
      <c r="H10" s="101"/>
    </row>
    <row r="11" spans="1:8">
      <c r="A11" t="s">
        <v>39</v>
      </c>
      <c r="B11" s="101">
        <f>E11*個票１!$AG$5</f>
        <v>0</v>
      </c>
      <c r="C11" s="101">
        <f t="shared" si="1"/>
        <v>0</v>
      </c>
      <c r="D11" s="101">
        <f>F11*個票１!$AG$5</f>
        <v>0</v>
      </c>
      <c r="E11" s="101">
        <v>27</v>
      </c>
      <c r="F11" s="101">
        <v>13</v>
      </c>
      <c r="G11" t="s">
        <v>118</v>
      </c>
      <c r="H11" s="101"/>
    </row>
    <row r="12" spans="1:8">
      <c r="A12" t="s">
        <v>21</v>
      </c>
      <c r="B12" s="101">
        <v>320</v>
      </c>
      <c r="C12" s="101">
        <f t="shared" si="1"/>
        <v>320</v>
      </c>
      <c r="D12" s="101">
        <v>160</v>
      </c>
      <c r="E12" s="101">
        <v>320</v>
      </c>
      <c r="F12" s="101">
        <v>160</v>
      </c>
      <c r="G12" t="s">
        <v>117</v>
      </c>
      <c r="H12" s="101"/>
    </row>
    <row r="13" spans="1:8">
      <c r="A13" t="s">
        <v>22</v>
      </c>
      <c r="B13" s="101">
        <v>339</v>
      </c>
      <c r="C13" s="101">
        <f t="shared" si="1"/>
        <v>339</v>
      </c>
      <c r="D13" s="101">
        <v>169</v>
      </c>
      <c r="E13" s="101">
        <v>339</v>
      </c>
      <c r="F13" s="101">
        <v>169</v>
      </c>
      <c r="G13" t="s">
        <v>117</v>
      </c>
      <c r="H13" s="101"/>
    </row>
    <row r="14" spans="1:8">
      <c r="A14" t="s">
        <v>23</v>
      </c>
      <c r="B14" s="101">
        <v>311</v>
      </c>
      <c r="C14" s="101">
        <f t="shared" si="1"/>
        <v>311</v>
      </c>
      <c r="D14" s="101">
        <v>156</v>
      </c>
      <c r="E14" s="101">
        <v>311</v>
      </c>
      <c r="F14" s="101">
        <v>156</v>
      </c>
      <c r="G14" t="s">
        <v>117</v>
      </c>
      <c r="H14" s="101"/>
    </row>
    <row r="15" spans="1:8">
      <c r="A15" t="s">
        <v>24</v>
      </c>
      <c r="B15" s="101">
        <v>137</v>
      </c>
      <c r="C15" s="101">
        <f t="shared" si="1"/>
        <v>137</v>
      </c>
      <c r="D15" s="101">
        <v>68</v>
      </c>
      <c r="E15" s="101">
        <v>137</v>
      </c>
      <c r="F15" s="101">
        <v>68</v>
      </c>
      <c r="G15" t="s">
        <v>117</v>
      </c>
      <c r="H15" s="101"/>
    </row>
    <row r="16" spans="1:8">
      <c r="A16" t="s">
        <v>25</v>
      </c>
      <c r="B16" s="101">
        <v>508</v>
      </c>
      <c r="C16" s="101">
        <f t="shared" si="1"/>
        <v>508</v>
      </c>
      <c r="D16" s="101">
        <v>254</v>
      </c>
      <c r="E16" s="101">
        <v>508</v>
      </c>
      <c r="F16" s="101">
        <v>254</v>
      </c>
      <c r="G16" t="s">
        <v>117</v>
      </c>
      <c r="H16" s="101"/>
    </row>
    <row r="17" spans="1:8">
      <c r="A17" t="s">
        <v>26</v>
      </c>
      <c r="B17" s="101">
        <v>204</v>
      </c>
      <c r="C17" s="101">
        <f t="shared" si="1"/>
        <v>204</v>
      </c>
      <c r="D17" s="101">
        <v>102</v>
      </c>
      <c r="E17" s="101">
        <v>204</v>
      </c>
      <c r="F17" s="101">
        <v>102</v>
      </c>
      <c r="G17" t="s">
        <v>117</v>
      </c>
      <c r="H17" s="101"/>
    </row>
    <row r="18" spans="1:8">
      <c r="A18" t="s">
        <v>27</v>
      </c>
      <c r="B18" s="101">
        <v>148</v>
      </c>
      <c r="C18" s="101">
        <f t="shared" si="1"/>
        <v>148</v>
      </c>
      <c r="D18" s="101">
        <v>74</v>
      </c>
      <c r="E18" s="101">
        <v>148</v>
      </c>
      <c r="F18" s="101">
        <v>74</v>
      </c>
      <c r="G18" t="s">
        <v>117</v>
      </c>
      <c r="H18" s="101"/>
    </row>
    <row r="19" spans="1:8">
      <c r="A19" t="s">
        <v>28</v>
      </c>
      <c r="B19" s="101"/>
      <c r="C19" s="101"/>
      <c r="D19" s="101">
        <v>282</v>
      </c>
      <c r="E19" s="101"/>
      <c r="F19" s="101">
        <v>282</v>
      </c>
      <c r="G19" t="s">
        <v>117</v>
      </c>
      <c r="H19" s="101"/>
    </row>
    <row r="20" spans="1:8">
      <c r="A20" s="271" t="s">
        <v>226</v>
      </c>
      <c r="B20" s="101">
        <v>33</v>
      </c>
      <c r="C20" s="101">
        <f t="shared" ref="C20:C36" si="2">B20</f>
        <v>33</v>
      </c>
      <c r="D20" s="101">
        <v>16</v>
      </c>
      <c r="E20" s="101">
        <v>33</v>
      </c>
      <c r="F20" s="101">
        <v>16</v>
      </c>
      <c r="G20" t="s">
        <v>117</v>
      </c>
      <c r="H20" s="101"/>
    </row>
    <row r="21" spans="1:8">
      <c r="A21" t="s">
        <v>29</v>
      </c>
      <c r="B21" s="101">
        <v>475</v>
      </c>
      <c r="C21" s="101">
        <f t="shared" si="2"/>
        <v>475</v>
      </c>
      <c r="D21" s="101">
        <v>237</v>
      </c>
      <c r="E21" s="101">
        <v>475</v>
      </c>
      <c r="F21" s="101">
        <v>237</v>
      </c>
      <c r="G21" t="s">
        <v>117</v>
      </c>
      <c r="H21" s="101"/>
    </row>
    <row r="22" spans="1:8">
      <c r="A22" t="s">
        <v>30</v>
      </c>
      <c r="B22" s="101">
        <v>638</v>
      </c>
      <c r="C22" s="101">
        <v>638</v>
      </c>
      <c r="D22" s="101">
        <v>319</v>
      </c>
      <c r="E22" s="101">
        <v>638</v>
      </c>
      <c r="F22" s="101">
        <v>319</v>
      </c>
      <c r="G22" t="s">
        <v>117</v>
      </c>
      <c r="H22" s="101"/>
    </row>
    <row r="23" spans="1:8">
      <c r="A23" t="s">
        <v>31</v>
      </c>
      <c r="B23" s="101">
        <f>E23*個票１!$AG$5</f>
        <v>0</v>
      </c>
      <c r="C23" s="101">
        <f t="shared" si="2"/>
        <v>0</v>
      </c>
      <c r="D23" s="101">
        <f>F23*個票１!$AG$5</f>
        <v>0</v>
      </c>
      <c r="E23" s="101">
        <v>38</v>
      </c>
      <c r="F23" s="101">
        <v>19</v>
      </c>
      <c r="G23" t="s">
        <v>118</v>
      </c>
      <c r="H23" s="101"/>
    </row>
    <row r="24" spans="1:8">
      <c r="A24" t="s">
        <v>32</v>
      </c>
      <c r="B24" s="101">
        <f>E24*個票１!$AG$5</f>
        <v>0</v>
      </c>
      <c r="C24" s="101">
        <f t="shared" si="2"/>
        <v>0</v>
      </c>
      <c r="D24" s="101">
        <f>F24*個票１!$AG$5</f>
        <v>0</v>
      </c>
      <c r="E24" s="101">
        <v>40</v>
      </c>
      <c r="F24" s="101">
        <v>20</v>
      </c>
      <c r="G24" t="s">
        <v>118</v>
      </c>
      <c r="H24" s="101"/>
    </row>
    <row r="25" spans="1:8">
      <c r="A25" t="s">
        <v>33</v>
      </c>
      <c r="B25" s="101">
        <f>E25*個票１!$AG$5</f>
        <v>0</v>
      </c>
      <c r="C25" s="101">
        <f t="shared" si="2"/>
        <v>0</v>
      </c>
      <c r="D25" s="101">
        <f>F25*個票１!$AG$5</f>
        <v>0</v>
      </c>
      <c r="E25" s="101">
        <v>38</v>
      </c>
      <c r="F25" s="101">
        <v>19</v>
      </c>
      <c r="G25" t="s">
        <v>118</v>
      </c>
      <c r="H25" s="101"/>
    </row>
    <row r="26" spans="1:8">
      <c r="A26" t="s">
        <v>34</v>
      </c>
      <c r="B26" s="101">
        <f>E26*個票１!$AG$5</f>
        <v>0</v>
      </c>
      <c r="C26" s="101">
        <f t="shared" si="2"/>
        <v>0</v>
      </c>
      <c r="D26" s="101">
        <f>F26*個票１!$AG$5</f>
        <v>0</v>
      </c>
      <c r="E26" s="101">
        <v>48</v>
      </c>
      <c r="F26" s="101">
        <v>24</v>
      </c>
      <c r="G26" t="s">
        <v>118</v>
      </c>
      <c r="H26" s="101"/>
    </row>
    <row r="27" spans="1:8">
      <c r="A27" t="s">
        <v>35</v>
      </c>
      <c r="B27" s="101">
        <f>E27*個票１!$AG$5</f>
        <v>0</v>
      </c>
      <c r="C27" s="101">
        <f t="shared" si="2"/>
        <v>0</v>
      </c>
      <c r="D27" s="101">
        <f>F27*個票１!$AG$5</f>
        <v>0</v>
      </c>
      <c r="E27" s="101">
        <v>43</v>
      </c>
      <c r="F27" s="101">
        <v>21</v>
      </c>
      <c r="G27" t="s">
        <v>118</v>
      </c>
      <c r="H27" s="101"/>
    </row>
    <row r="28" spans="1:8">
      <c r="A28" t="s">
        <v>36</v>
      </c>
      <c r="B28" s="101">
        <f>E28*個票１!$AG$5</f>
        <v>0</v>
      </c>
      <c r="C28" s="101">
        <f t="shared" si="2"/>
        <v>0</v>
      </c>
      <c r="D28" s="101">
        <f>F28*個票１!$AG$5</f>
        <v>0</v>
      </c>
      <c r="E28" s="101">
        <v>36</v>
      </c>
      <c r="F28" s="101">
        <v>18</v>
      </c>
      <c r="G28" t="s">
        <v>118</v>
      </c>
      <c r="H28" s="101"/>
    </row>
    <row r="29" spans="1:8">
      <c r="A29" t="s">
        <v>119</v>
      </c>
      <c r="B29" s="101">
        <f>E29*個票１!$AG$5</f>
        <v>0</v>
      </c>
      <c r="C29" s="101">
        <f t="shared" si="2"/>
        <v>0</v>
      </c>
      <c r="D29" s="101">
        <f>F29*個票１!$AG$5</f>
        <v>0</v>
      </c>
      <c r="E29" s="101">
        <v>37</v>
      </c>
      <c r="F29" s="101">
        <v>19</v>
      </c>
      <c r="G29" t="s">
        <v>118</v>
      </c>
      <c r="H29" s="101"/>
    </row>
    <row r="30" spans="1:8">
      <c r="A30" t="s">
        <v>120</v>
      </c>
      <c r="B30" s="101">
        <f>E30*個票１!$AG$5</f>
        <v>0</v>
      </c>
      <c r="C30" s="101">
        <f t="shared" si="2"/>
        <v>0</v>
      </c>
      <c r="D30" s="101">
        <f>F30*個票１!$AG$5</f>
        <v>0</v>
      </c>
      <c r="E30" s="101">
        <v>35</v>
      </c>
      <c r="F30" s="101">
        <v>18</v>
      </c>
      <c r="G30" t="s">
        <v>118</v>
      </c>
      <c r="H30" s="101"/>
    </row>
    <row r="31" spans="1:8">
      <c r="A31" t="s">
        <v>121</v>
      </c>
      <c r="B31" s="101">
        <f>E31*個票１!$AG$5</f>
        <v>0</v>
      </c>
      <c r="C31" s="101">
        <f t="shared" si="2"/>
        <v>0</v>
      </c>
      <c r="D31" s="101">
        <f>F31*個票１!$AG$5</f>
        <v>0</v>
      </c>
      <c r="E31" s="101">
        <v>37</v>
      </c>
      <c r="F31" s="101">
        <v>19</v>
      </c>
      <c r="G31" t="s">
        <v>118</v>
      </c>
      <c r="H31" s="101"/>
    </row>
    <row r="32" spans="1:8">
      <c r="A32" t="s">
        <v>122</v>
      </c>
      <c r="B32" s="101">
        <f>E32*個票１!$AG$5</f>
        <v>0</v>
      </c>
      <c r="C32" s="101">
        <f t="shared" si="2"/>
        <v>0</v>
      </c>
      <c r="D32" s="101">
        <f>F32*個票１!$AG$5</f>
        <v>0</v>
      </c>
      <c r="E32" s="101">
        <v>35</v>
      </c>
      <c r="F32" s="101">
        <v>18</v>
      </c>
      <c r="G32" t="s">
        <v>118</v>
      </c>
      <c r="H32" s="101"/>
    </row>
    <row r="33" spans="1:12">
      <c r="A33" t="s">
        <v>123</v>
      </c>
      <c r="B33" s="101">
        <f>E33*個票１!$AG$5</f>
        <v>0</v>
      </c>
      <c r="C33" s="101">
        <f t="shared" si="2"/>
        <v>0</v>
      </c>
      <c r="D33" s="101">
        <f>F33*個票１!$AG$5</f>
        <v>0</v>
      </c>
      <c r="E33" s="101">
        <v>37</v>
      </c>
      <c r="F33" s="101">
        <v>19</v>
      </c>
      <c r="G33" t="s">
        <v>118</v>
      </c>
      <c r="H33" s="101"/>
    </row>
    <row r="34" spans="1:12">
      <c r="A34" t="s">
        <v>124</v>
      </c>
      <c r="B34" s="101">
        <f>E34*個票１!$AG$5</f>
        <v>0</v>
      </c>
      <c r="C34" s="101">
        <f t="shared" si="2"/>
        <v>0</v>
      </c>
      <c r="D34" s="101">
        <f>F34*個票１!$AG$5</f>
        <v>0</v>
      </c>
      <c r="E34" s="101">
        <v>35</v>
      </c>
      <c r="F34" s="101">
        <v>18</v>
      </c>
      <c r="G34" t="s">
        <v>118</v>
      </c>
      <c r="H34" s="101"/>
    </row>
    <row r="35" spans="1:12">
      <c r="A35" t="s">
        <v>125</v>
      </c>
      <c r="B35" s="101">
        <f>E35*個票１!$AG$5</f>
        <v>0</v>
      </c>
      <c r="C35" s="101">
        <f t="shared" si="2"/>
        <v>0</v>
      </c>
      <c r="D35" s="101">
        <f>F35*個票１!$AG$5</f>
        <v>0</v>
      </c>
      <c r="E35" s="101">
        <v>37</v>
      </c>
      <c r="F35" s="101">
        <v>19</v>
      </c>
      <c r="G35" t="s">
        <v>118</v>
      </c>
      <c r="H35" s="101"/>
    </row>
    <row r="36" spans="1:12">
      <c r="A36" t="s">
        <v>126</v>
      </c>
      <c r="B36" s="101">
        <f>E36*個票１!$AG$5</f>
        <v>0</v>
      </c>
      <c r="C36" s="101">
        <f t="shared" si="2"/>
        <v>0</v>
      </c>
      <c r="D36" s="101">
        <f>F36*個票１!$AG$5</f>
        <v>0</v>
      </c>
      <c r="E36" s="101">
        <v>35</v>
      </c>
      <c r="F36" s="101">
        <v>18</v>
      </c>
      <c r="G36" t="s">
        <v>118</v>
      </c>
      <c r="H36" s="101"/>
    </row>
    <row r="38" spans="1:12">
      <c r="A38" t="s">
        <v>128</v>
      </c>
      <c r="B38" s="104" t="s">
        <v>190</v>
      </c>
      <c r="C38" s="104"/>
      <c r="D38" s="104"/>
      <c r="E38" s="93"/>
      <c r="F38" s="93"/>
      <c r="G38" s="93"/>
      <c r="H38" s="113"/>
      <c r="L38" s="33"/>
    </row>
    <row r="39" spans="1:12">
      <c r="A39" t="s">
        <v>129</v>
      </c>
      <c r="B39" s="114">
        <f>IF(個票１!H14="④",4,)</f>
        <v>0</v>
      </c>
      <c r="C39" s="114" t="b">
        <v>0</v>
      </c>
      <c r="D39" s="114" t="b">
        <v>0</v>
      </c>
      <c r="E39" s="114" t="b">
        <v>0</v>
      </c>
      <c r="F39" s="114" t="b">
        <v>0</v>
      </c>
      <c r="G39" s="93">
        <f>COUNTIF(C39:F39,TRUE)</f>
        <v>0</v>
      </c>
      <c r="H39" s="113">
        <f>G39-B39</f>
        <v>0</v>
      </c>
    </row>
    <row r="40" spans="1:12">
      <c r="A40" t="s">
        <v>130</v>
      </c>
    </row>
    <row r="41" spans="1:12">
      <c r="A41" t="s">
        <v>131</v>
      </c>
    </row>
    <row r="43" spans="1:12">
      <c r="A43" s="272" t="s">
        <v>250</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総括表</vt:lpstr>
      <vt:lpstr>申請額一覧 </vt:lpstr>
      <vt:lpstr>個票１</vt:lpstr>
      <vt:lpstr>（はじめにお読みください）本申請書の使い方</vt:lpstr>
      <vt:lpstr>計算用</vt:lpstr>
      <vt:lpstr>個票１!Print_Area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2020-05-19T04:10:38Z</cp:lastPrinted>
  <dcterms:created xsi:type="dcterms:W3CDTF">2018-06-19T01:27:02Z</dcterms:created>
  <dcterms:modified xsi:type="dcterms:W3CDTF">2020-05-19T04:11:57Z</dcterms:modified>
</cp:coreProperties>
</file>