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xr:revisionPtr xr6:coauthVersionLast="47" xr6:coauthVersionMax="47" documentId="13_ncr:1_{5A8B2021-D2EA-4978-8A28-3607D79DCE8B}" revIDLastSave="0" xr10:uidLastSave="{00000000-0000-0000-0000-000000000000}"/>
  <workbookProtection lockStructure="1" workbookAlgorithmName="SHA-512" workbookHashValue="+qyZwr/0DDQ8iiWcQAO8Ne7S64tIKkH7Y3bxZJ72qeDvqU1v/RG+3kgB++oiqnd80Y3ZAPh3F0jOTkHqw/4UYg==" workbookSaltValue="6yIKg5ADkkKL4fWUW5AMAw==" workbookSpinCount="100000"/>
  <bookViews>
    <workbookView xr2:uid="{00000000-000D-0000-FFFF-FFFF00000000}" windowHeight="10876" windowWidth="17115" xWindow="-98" yWindow="-98"/>
  </bookViews>
  <sheets>
    <sheet r:id="rId1" name="法適用_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Q6" i="5"/>
  <c r="P6" i="5"/>
  <c r="P10" i="4" s="1"/>
  <c r="O6" i="5"/>
  <c r="I10" i="4" s="1"/>
  <c r="N6" i="5"/>
  <c r="M6" i="5"/>
  <c r="AD8" i="4" s="1"/>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BB10" i="4"/>
  <c r="AT10" i="4"/>
  <c r="AL10" i="4"/>
  <c r="W10" i="4"/>
  <c r="B10" i="4"/>
  <c r="AT8" i="4"/>
  <c r="AL8" i="4"/>
  <c r="B8"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<sst xmlns="http://schemas.openxmlformats.org/spreadsheetml/2006/main" count="228" uniqueCount="113">
  <si>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</si>
  <si>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</si>
  <si>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</si>
  <si>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</si>
  <si>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</si>
  <si>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</si>
  <si>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</si>
  <si>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</si>
  <si>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</si>
  <si>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</si>
  <si>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</si>
  <si>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</si>
  <si>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</si>
  <si>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</si>
  <si>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</si>
  <si>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</si>
  <si>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</si>
  <si>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</si>
  <si>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</si>
  <si>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</si>
  <si>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</si>
  <si>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</si>
  <si>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</si>
  <si>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</si>
  <si>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</si>
  <si>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</si>
  <si>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</si>
  <si>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</si>
  <si>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</si>
  <si>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</si>
  <si>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</si>
  <si>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</si>
  <si>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</si>
  <si>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</si>
  <si>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</si>
  <si>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</si>
  <si>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</si>
  <si>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</si>
  <si>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</si>
  <si>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</si>
  <si>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</si>
  <si>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</si>
  <si>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</si>
  <si>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</si>
  <si>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</si>
  <si>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</si>
  <si>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</si>
  <si>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</si>
  <si>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</si>
  <si>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</si>
  <si>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</si>
  <si>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</si>
  <si>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</si>
  <si>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</si>
  <si>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</si>
  <si>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</si>
  <si>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</si>
  <si>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</si>
  <si>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</si>
  <si>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</si>
  <si>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</si>
  <si>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</si>
  <si>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</si>
  <si>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</si>
  <si>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</si>
  <si>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</si>
  <si>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</si>
  <si>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</si>
  <si>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</si>
  <si>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</si>
  <si>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</si>
  <si>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</si>
  <si>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</si>
  <si>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</si>
  <si>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</si>
  <si>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</si>
  <si>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</si>
  <si>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</si>
  <si>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</si>
  <si>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</si>
  <si>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</si>
  <si>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</si>
  <si>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</si>
  <si>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</si>
  <si>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</si>
  <si>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</si>
  <si>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</si>
  <si>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</si>
  <si>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</si>
  <si>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</si>
  <si>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</si>
  <si>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</si>
  <si>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</si>
  <si>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</si>
  <si>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</si>
  <si>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</si>
  <si>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</si>
  <si>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</si>
  <si>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</si>
  <si>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</si>
  <si>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</si>
  <si>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</si>
  <si>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</si>
  <si>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</si>
  <si>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</si>
  <si>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</si>
  <si>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</si>
  <si>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</si>
  <si>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</si>
  <si>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</si>
  <si>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令和３年度は、平成29年度に更新した男川浄水場の減価償却が進んでいること等により①有形固定資産減価償却率が1.31ポイント上昇した。
　管路更新率は類似団体平均値、全国平均値を上回り、管路経年化率は類似団体平均値を下回ったものの、依然として多くの老朽管が存在しており、引き続き更新事業を推進する必要がある。</t>
    <rPh sb="1" eb="3">
      <t>レイワ</t>
    </rPh>
    <rPh sb="4" eb="6">
      <t>ネンド</t>
    </rPh>
    <rPh sb="8" eb="10">
      <t>ヘイセイ</t>
    </rPh>
    <rPh sb="12" eb="14">
      <t>ネンド</t>
    </rPh>
    <rPh sb="15" eb="17">
      <t>コウシン</t>
    </rPh>
    <rPh sb="19" eb="24">
      <t>オトガワジョウスイジョウ</t>
    </rPh>
    <rPh sb="25" eb="29">
      <t>ゲンカショウキャク</t>
    </rPh>
    <rPh sb="30" eb="31">
      <t>スス</t>
    </rPh>
    <rPh sb="37" eb="38">
      <t>トウ</t>
    </rPh>
    <rPh sb="42" eb="48">
      <t>ユウケイコテイシサン</t>
    </rPh>
    <rPh sb="48" eb="53">
      <t>ゲンカショウキャクリツ</t>
    </rPh>
    <rPh sb="62" eb="64">
      <t>ジョウショウ</t>
    </rPh>
    <phoneticPr fontId="4"/>
  </si>
  <si>
    <t>　令和３年度は、新型コロナウルス感染症に係る水道料金減額事業に係る他会計補助金の増等により経常収支比率が改善するなど、経営の健全性は維持されている。
　経営の健全性、効率性を維持しつつ、老朽施設の更新や水道管路耐震化を引き続き推進するため、将来の更新計画や財政支出を明らかにし、長期的な視野に立った適正かつ効率的な水道事業の運営に取り組んでいく必要がある。
　なお、経営戦略は平成30年度に策定済みで令和５年度に見直し予定である。</t>
    <rPh sb="1" eb="3">
      <t>レイワ</t>
    </rPh>
    <rPh sb="4" eb="6">
      <t>ネンド</t>
    </rPh>
    <phoneticPr fontId="4"/>
  </si>
  <si>
    <t>①経常収支比率
　令和３年度は経常費用が微増であったものの、新型コロナウルス感染症に係る水道料金減額事業に係る他会計補助金の増額等により経常収益が増加したため、経常収支比率は5.91ポイント上昇した。
　類似団体平均値と比較し比率が低くなっているが、100％以上を維持していることから、健全な経営ができていると言える。今後も健全な経営の維持に努める必要がある。
④企業債残高対給水収益比率
　令和３年度は企業債償還額が企業債借入額を大きく上回ったことにより企業債残高が減少したため、企業債残高対給水収益比率が減少した。
　類似団体平均値と比較し比率が高くなっているが、新型コロナウイルス感染症に係る水道料金の減額による給水収益の減が影響しており、給水収益が例年並みであればほぼ同値である。
⑤料金回収率
　令和３年度は前年度から引き続き100％を下回ったが、新型コロナウイルス感染症に係る水道料金減額事業により給水収益が減少したことが料金回収率低下の主な要因であるため、翌年度以降は改善され100％を上回る見込みである。</t>
    <rPh sb="1" eb="7">
      <t>ケイジョウシュウシヒリツ</t>
    </rPh>
    <rPh sb="9" eb="11">
      <t>レイワ</t>
    </rPh>
    <rPh sb="12" eb="14">
      <t>ネンド</t>
    </rPh>
    <rPh sb="48" eb="50">
      <t>ゲンガク</t>
    </rPh>
    <rPh sb="50" eb="52">
      <t>ジギョウ</t>
    </rPh>
    <rPh sb="69" eb="73">
      <t>ケイジョウシュウエキ</t>
    </rPh>
    <rPh sb="74" eb="76">
      <t>ゾウカ</t>
    </rPh>
    <rPh sb="81" eb="87">
      <t>ケイジョウシュウシヒリツ</t>
    </rPh>
    <rPh sb="96" eb="98">
      <t>ジョウショウ</t>
    </rPh>
    <rPh sb="184" eb="187">
      <t>キギョウサイ</t>
    </rPh>
    <rPh sb="187" eb="189">
      <t>ザンダカ</t>
    </rPh>
    <rPh sb="189" eb="190">
      <t>タイ</t>
    </rPh>
    <rPh sb="190" eb="196">
      <t>キュウスイシュウエキヒリツ</t>
    </rPh>
    <rPh sb="198" eb="200">
      <t>レイワ</t>
    </rPh>
    <rPh sb="201" eb="203">
      <t>ネンド</t>
    </rPh>
    <rPh sb="204" eb="210">
      <t>キギョウサイショウカンガク</t>
    </rPh>
    <rPh sb="211" eb="217">
      <t>キギョウサイカリイレガク</t>
    </rPh>
    <rPh sb="218" eb="219">
      <t>オオ</t>
    </rPh>
    <rPh sb="221" eb="223">
      <t>ウワマワ</t>
    </rPh>
    <rPh sb="230" eb="233">
      <t>キギョウサイ</t>
    </rPh>
    <rPh sb="233" eb="235">
      <t>ザンダカ</t>
    </rPh>
    <rPh sb="236" eb="238">
      <t>ゲンショウ</t>
    </rPh>
    <rPh sb="243" eb="248">
      <t>キギョウサイザンダカ</t>
    </rPh>
    <rPh sb="248" eb="249">
      <t>タイ</t>
    </rPh>
    <rPh sb="249" eb="255">
      <t>キュウスイシュウエキヒリツ</t>
    </rPh>
    <rPh sb="256" eb="258">
      <t>ゲンショウ</t>
    </rPh>
    <rPh sb="269" eb="270">
      <t>アタイ</t>
    </rPh>
    <rPh sb="271" eb="273">
      <t>ヒカク</t>
    </rPh>
    <rPh sb="274" eb="276">
      <t>ヒリツ</t>
    </rPh>
    <rPh sb="277" eb="278">
      <t>タカ</t>
    </rPh>
    <rPh sb="286" eb="288">
      <t>シンガタ</t>
    </rPh>
    <rPh sb="295" eb="298">
      <t>カンセンショウ</t>
    </rPh>
    <rPh sb="299" eb="300">
      <t>カカ</t>
    </rPh>
    <rPh sb="301" eb="305">
      <t>スイドウリョウキン</t>
    </rPh>
    <rPh sb="306" eb="308">
      <t>ゲンガク</t>
    </rPh>
    <rPh sb="311" eb="315">
      <t>キュウスイシュウエキ</t>
    </rPh>
    <rPh sb="316" eb="317">
      <t>ゲン</t>
    </rPh>
    <rPh sb="318" eb="320">
      <t>エイキョウ</t>
    </rPh>
    <rPh sb="325" eb="329">
      <t>キュウスイシュウエキ</t>
    </rPh>
    <rPh sb="330" eb="333">
      <t>レイネンナ</t>
    </rPh>
    <rPh sb="340" eb="342">
      <t>ドウチ</t>
    </rPh>
    <rPh sb="349" eb="354">
      <t>リョウキンカイシュウリツ</t>
    </rPh>
    <rPh sb="356" eb="358">
      <t>レイワ</t>
    </rPh>
    <rPh sb="359" eb="361">
      <t>ネンド</t>
    </rPh>
    <rPh sb="362" eb="365">
      <t>ゼンネンド</t>
    </rPh>
    <rPh sb="367" eb="368">
      <t>ヒ</t>
    </rPh>
    <rPh sb="369" eb="370">
      <t>ツヅ</t>
    </rPh>
    <rPh sb="376" eb="378">
      <t>シタマワ</t>
    </rPh>
    <rPh sb="401" eb="403">
      <t>ゲンガク</t>
    </rPh>
    <rPh sb="403" eb="405">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</si>
</sst>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0.7</c:v>
                </c:pt>
                <c:pt idx="1">
                  <c:v>1.2</c:v>
                </c:pt>
                <c:pt idx="2">
                  <c:v>0.99</c:v>
                </c:pt>
                <c:pt idx="3">
                  <c:v>0.87</c:v>
                </c:pt>
                <c:pt idx="4">
                  <c:v>0.86</c:v>
                </c:pt>
              </c:numCache>
            </c:numRef>
          </c:val>
          <c:extLst>
            <c:ext xmlns:c16="http://schemas.microsoft.com/office/drawing/2014/chart" uri="{C3380CC4-5D6E-409C-BE32-E72D297353CC}">
              <c16:uniqueId val="{00000000-C682-43C1-B19D-D0BDE51E676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0.75</c:v>
                </c:pt>
                <c:pt idx="2">
                  <c:v>0.73</c:v>
                </c:pt>
                <c:pt idx="3">
                  <c:v>0.79</c:v>
                </c:pt>
                <c:pt idx="4">
                  <c:v>0.75</c:v>
                </c:pt>
              </c:numCache>
            </c:numRef>
          </c:val>
          <c:smooth val="0"/>
          <c:extLst>
            <c:ext xmlns:c16="http://schemas.microsoft.com/office/drawing/2014/chart" uri="{C3380CC4-5D6E-409C-BE32-E72D297353CC}">
              <c16:uniqueId val="{00000001-C682-43C1-B19D-D0BDE51E676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73.53</c:v>
                </c:pt>
                <c:pt idx="1">
                  <c:v>73.55</c:v>
                </c:pt>
                <c:pt idx="2">
                  <c:v>72.540000000000006</c:v>
                </c:pt>
                <c:pt idx="3">
                  <c:v>74.319999999999993</c:v>
                </c:pt>
                <c:pt idx="4">
                  <c:v>73.459999999999994</c:v>
                </c:pt>
              </c:numCache>
            </c:numRef>
          </c:val>
          <c:extLst>
            <c:ext xmlns:c16="http://schemas.microsoft.com/office/drawing/2014/chart" uri="{C3380CC4-5D6E-409C-BE32-E72D297353CC}">
              <c16:uniqueId val="{00000000-D839-4CC3-A35F-F3D8609C52B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63.54</c:v>
                </c:pt>
                <c:pt idx="1">
                  <c:v>63.53</c:v>
                </c:pt>
                <c:pt idx="2">
                  <c:v>63.16</c:v>
                </c:pt>
                <c:pt idx="3">
                  <c:v>64.41</c:v>
                </c:pt>
                <c:pt idx="4">
                  <c:v>64.11</c:v>
                </c:pt>
              </c:numCache>
            </c:numRef>
          </c:val>
          <c:smooth val="0"/>
          <c:extLst>
            <c:ext xmlns:c16="http://schemas.microsoft.com/office/drawing/2014/chart" uri="{C3380CC4-5D6E-409C-BE32-E72D297353CC}">
              <c16:uniqueId val="{00000001-D839-4CC3-A35F-F3D8609C52B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97.16</c:v>
                </c:pt>
                <c:pt idx="1">
                  <c:v>96.82</c:v>
                </c:pt>
                <c:pt idx="2">
                  <c:v>97.56</c:v>
                </c:pt>
                <c:pt idx="3">
                  <c:v>97.85</c:v>
                </c:pt>
                <c:pt idx="4">
                  <c:v>97.92</c:v>
                </c:pt>
              </c:numCache>
            </c:numRef>
          </c:val>
          <c:extLst>
            <c:ext xmlns:c16="http://schemas.microsoft.com/office/drawing/2014/chart" uri="{C3380CC4-5D6E-409C-BE32-E72D297353CC}">
              <c16:uniqueId val="{00000000-014A-452B-BAA7-8088E153EF7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91.58</c:v>
                </c:pt>
                <c:pt idx="2">
                  <c:v>91.48</c:v>
                </c:pt>
                <c:pt idx="3">
                  <c:v>91.64</c:v>
                </c:pt>
                <c:pt idx="4">
                  <c:v>92.09</c:v>
                </c:pt>
              </c:numCache>
            </c:numRef>
          </c:val>
          <c:smooth val="0"/>
          <c:extLst>
            <c:ext xmlns:c16="http://schemas.microsoft.com/office/drawing/2014/chart" uri="{C3380CC4-5D6E-409C-BE32-E72D297353CC}">
              <c16:uniqueId val="{00000001-014A-452B-BAA7-8088E153EF7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109.08</c:v>
                </c:pt>
                <c:pt idx="1">
                  <c:v>121.32</c:v>
                </c:pt>
                <c:pt idx="2">
                  <c:v>113.2</c:v>
                </c:pt>
                <c:pt idx="3">
                  <c:v>103.33</c:v>
                </c:pt>
                <c:pt idx="4">
                  <c:v>109.24</c:v>
                </c:pt>
              </c:numCache>
            </c:numRef>
          </c:val>
          <c:extLst>
            <c:ext xmlns:c16="http://schemas.microsoft.com/office/drawing/2014/chart" uri="{C3380CC4-5D6E-409C-BE32-E72D297353CC}">
              <c16:uniqueId val="{00000000-CD00-4658-82D9-5A8ED01F39E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116.77</c:v>
                </c:pt>
                <c:pt idx="1">
                  <c:v>115.41</c:v>
                </c:pt>
                <c:pt idx="2">
                  <c:v>113.57</c:v>
                </c:pt>
                <c:pt idx="3">
                  <c:v>112.59</c:v>
                </c:pt>
                <c:pt idx="4">
                  <c:v>113.87</c:v>
                </c:pt>
              </c:numCache>
            </c:numRef>
          </c:val>
          <c:smooth val="0"/>
          <c:extLst>
            <c:ext xmlns:c16="http://schemas.microsoft.com/office/drawing/2014/chart" uri="{C3380CC4-5D6E-409C-BE32-E72D297353CC}">
              <c16:uniqueId val="{00000001-CD00-4658-82D9-5A8ED01F39E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37.18</c:v>
                </c:pt>
                <c:pt idx="1">
                  <c:v>38.520000000000003</c:v>
                </c:pt>
                <c:pt idx="2">
                  <c:v>40.11</c:v>
                </c:pt>
                <c:pt idx="3">
                  <c:v>39.78</c:v>
                </c:pt>
                <c:pt idx="4">
                  <c:v>41.09</c:v>
                </c:pt>
              </c:numCache>
            </c:numRef>
          </c:val>
          <c:extLst>
            <c:ext xmlns:c16="http://schemas.microsoft.com/office/drawing/2014/chart" uri="{C3380CC4-5D6E-409C-BE32-E72D297353CC}">
              <c16:uniqueId val="{00000000-8F86-40F3-BD1F-CDD11588A4D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49.66</c:v>
                </c:pt>
                <c:pt idx="1">
                  <c:v>50.41</c:v>
                </c:pt>
                <c:pt idx="2">
                  <c:v>51.13</c:v>
                </c:pt>
                <c:pt idx="3">
                  <c:v>51.62</c:v>
                </c:pt>
                <c:pt idx="4">
                  <c:v>52.16</c:v>
                </c:pt>
              </c:numCache>
            </c:numRef>
          </c:val>
          <c:smooth val="0"/>
          <c:extLst>
            <c:ext xmlns:c16="http://schemas.microsoft.com/office/drawing/2014/chart" uri="{C3380CC4-5D6E-409C-BE32-E72D297353CC}">
              <c16:uniqueId val="{00000001-8F86-40F3-BD1F-CDD11588A4D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18.97</c:v>
                </c:pt>
                <c:pt idx="1">
                  <c:v>19.690000000000001</c:v>
                </c:pt>
                <c:pt idx="2">
                  <c:v>20.18</c:v>
                </c:pt>
                <c:pt idx="3">
                  <c:v>19.63</c:v>
                </c:pt>
                <c:pt idx="4">
                  <c:v>20.12</c:v>
                </c:pt>
              </c:numCache>
            </c:numRef>
          </c:val>
          <c:extLst>
            <c:ext xmlns:c16="http://schemas.microsoft.com/office/drawing/2014/chart" uri="{C3380CC4-5D6E-409C-BE32-E72D297353CC}">
              <c16:uniqueId val="{00000000-3DB9-4739-8343-F32B0266892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18.940000000000001</c:v>
                </c:pt>
                <c:pt idx="1">
                  <c:v>20.36</c:v>
                </c:pt>
                <c:pt idx="2">
                  <c:v>22.41</c:v>
                </c:pt>
                <c:pt idx="3">
                  <c:v>23.68</c:v>
                </c:pt>
                <c:pt idx="4">
                  <c:v>25.76</c:v>
                </c:pt>
              </c:numCache>
            </c:numRef>
          </c:val>
          <c:smooth val="0"/>
          <c:extLst>
            <c:ext xmlns:c16="http://schemas.microsoft.com/office/drawing/2014/chart" uri="{C3380CC4-5D6E-409C-BE32-E72D297353CC}">
              <c16:uniqueId val="{00000001-3DB9-4739-8343-F32B0266892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F5-4F8E-AE85-89AD9717189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1F5-4F8E-AE85-89AD9717189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438.75</c:v>
                </c:pt>
                <c:pt idx="1">
                  <c:v>398.29</c:v>
                </c:pt>
                <c:pt idx="2">
                  <c:v>416.57</c:v>
                </c:pt>
                <c:pt idx="3">
                  <c:v>390.74</c:v>
                </c:pt>
                <c:pt idx="4">
                  <c:v>393.74</c:v>
                </c:pt>
              </c:numCache>
            </c:numRef>
          </c:val>
          <c:extLst>
            <c:ext xmlns:c16="http://schemas.microsoft.com/office/drawing/2014/chart" uri="{C3380CC4-5D6E-409C-BE32-E72D297353CC}">
              <c16:uniqueId val="{00000000-B3CB-4753-8025-C7FC5907B90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254.05</c:v>
                </c:pt>
                <c:pt idx="1">
                  <c:v>258.22000000000003</c:v>
                </c:pt>
                <c:pt idx="2">
                  <c:v>250.03</c:v>
                </c:pt>
                <c:pt idx="3">
                  <c:v>239.45</c:v>
                </c:pt>
                <c:pt idx="4">
                  <c:v>246.01</c:v>
                </c:pt>
              </c:numCache>
            </c:numRef>
          </c:val>
          <c:smooth val="0"/>
          <c:extLst>
            <c:ext xmlns:c16="http://schemas.microsoft.com/office/drawing/2014/chart" uri="{C3380CC4-5D6E-409C-BE32-E72D297353CC}">
              <c16:uniqueId val="{00000001-B3CB-4753-8025-C7FC5907B90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249.51</c:v>
                </c:pt>
                <c:pt idx="1">
                  <c:v>245.94</c:v>
                </c:pt>
                <c:pt idx="2">
                  <c:v>239.52</c:v>
                </c:pt>
                <c:pt idx="3">
                  <c:v>281.73</c:v>
                </c:pt>
                <c:pt idx="4">
                  <c:v>266.27</c:v>
                </c:pt>
              </c:numCache>
            </c:numRef>
          </c:val>
          <c:extLst>
            <c:ext xmlns:c16="http://schemas.microsoft.com/office/drawing/2014/chart" uri="{C3380CC4-5D6E-409C-BE32-E72D297353CC}">
              <c16:uniqueId val="{00000000-9F0E-4E39-A419-7D65EC10D23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258.63</c:v>
                </c:pt>
                <c:pt idx="1">
                  <c:v>255.12</c:v>
                </c:pt>
                <c:pt idx="2">
                  <c:v>254.19</c:v>
                </c:pt>
                <c:pt idx="3">
                  <c:v>259.56</c:v>
                </c:pt>
                <c:pt idx="4">
                  <c:v>248.92</c:v>
                </c:pt>
              </c:numCache>
            </c:numRef>
          </c:val>
          <c:smooth val="0"/>
          <c:extLst>
            <c:ext xmlns:c16="http://schemas.microsoft.com/office/drawing/2014/chart" uri="{C3380CC4-5D6E-409C-BE32-E72D297353CC}">
              <c16:uniqueId val="{00000001-9F0E-4E39-A419-7D65EC10D23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105.52</c:v>
                </c:pt>
                <c:pt idx="1">
                  <c:v>118.87</c:v>
                </c:pt>
                <c:pt idx="2">
                  <c:v>111.75</c:v>
                </c:pt>
                <c:pt idx="3">
                  <c:v>95.48</c:v>
                </c:pt>
                <c:pt idx="4">
                  <c:v>95.22</c:v>
                </c:pt>
              </c:numCache>
            </c:numRef>
          </c:val>
          <c:extLst>
            <c:ext xmlns:c16="http://schemas.microsoft.com/office/drawing/2014/chart" uri="{C3380CC4-5D6E-409C-BE32-E72D297353CC}">
              <c16:uniqueId val="{00000000-E674-453F-81F3-F46C7A997CF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c:v>
                </c:pt>
                <c:pt idx="1">
                  <c:v>109.12</c:v>
                </c:pt>
                <c:pt idx="2">
                  <c:v>107.42</c:v>
                </c:pt>
                <c:pt idx="3">
                  <c:v>105.07</c:v>
                </c:pt>
                <c:pt idx="4">
                  <c:v>107.54</c:v>
                </c:pt>
              </c:numCache>
            </c:numRef>
          </c:val>
          <c:smooth val="0"/>
          <c:extLst>
            <c:ext xmlns:c16="http://schemas.microsoft.com/office/drawing/2014/chart" uri="{C3380CC4-5D6E-409C-BE32-E72D297353CC}">
              <c16:uniqueId val="{00000001-E674-453F-81F3-F46C7A997CF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147.06</c:v>
                </c:pt>
                <c:pt idx="1">
                  <c:v>130.65</c:v>
                </c:pt>
                <c:pt idx="2">
                  <c:v>139.08000000000001</c:v>
                </c:pt>
                <c:pt idx="3">
                  <c:v>146.31</c:v>
                </c:pt>
                <c:pt idx="4">
                  <c:v>149.74</c:v>
                </c:pt>
              </c:numCache>
            </c:numRef>
          </c:val>
          <c:extLst>
            <c:ext xmlns:c16="http://schemas.microsoft.com/office/drawing/2014/chart" uri="{C3380CC4-5D6E-409C-BE32-E72D297353CC}">
              <c16:uniqueId val="{00000000-4B9C-4CBC-BC42-7221038274F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151.85</c:v>
                </c:pt>
                <c:pt idx="1">
                  <c:v>153.88</c:v>
                </c:pt>
                <c:pt idx="2">
                  <c:v>157.19</c:v>
                </c:pt>
                <c:pt idx="3">
                  <c:v>153.71</c:v>
                </c:pt>
                <c:pt idx="4">
                  <c:v>155.9</c:v>
                </c:pt>
              </c:numCache>
            </c:numRef>
          </c:val>
          <c:smooth val="0"/>
          <c:extLst>
            <c:ext xmlns:c16="http://schemas.microsoft.com/office/drawing/2014/chart" uri="{C3380CC4-5D6E-409C-BE32-E72D297353CC}">
              <c16:uniqueId val="{00000001-4B9C-4CBC-BC42-7221038274F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2.75" x14ac:dyDescent="0.25"/>
  <cols>
    <col min="1" max="1" width="2.6640625" customWidth="1"/>
    <col min="2" max="62" width="3.79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77" t="str">
        <f>データ!H6</f>
        <v>愛知県　岡崎市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A1</v>
      </c>
      <c r="X8" s="75"/>
      <c r="Y8" s="75"/>
      <c r="Z8" s="75"/>
      <c r="AA8" s="75"/>
      <c r="AB8" s="75"/>
      <c r="AC8" s="75"/>
      <c r="AD8" s="75" t="str">
        <f>データ!$M$6</f>
        <v>自治体職員</v>
      </c>
      <c r="AE8" s="75"/>
      <c r="AF8" s="75"/>
      <c r="AG8" s="75"/>
      <c r="AH8" s="75"/>
      <c r="AI8" s="75"/>
      <c r="AJ8" s="75"/>
      <c r="AK8" s="2"/>
      <c r="AL8" s="66">
        <f>データ!$R$6</f>
        <v>385355</v>
      </c>
      <c r="AM8" s="66"/>
      <c r="AN8" s="66"/>
      <c r="AO8" s="66"/>
      <c r="AP8" s="66"/>
      <c r="AQ8" s="66"/>
      <c r="AR8" s="66"/>
      <c r="AS8" s="66"/>
      <c r="AT8" s="37">
        <f>データ!$S$6</f>
        <v>387.2</v>
      </c>
      <c r="AU8" s="38"/>
      <c r="AV8" s="38"/>
      <c r="AW8" s="38"/>
      <c r="AX8" s="38"/>
      <c r="AY8" s="38"/>
      <c r="AZ8" s="38"/>
      <c r="BA8" s="38"/>
      <c r="BB8" s="55">
        <f>データ!$T$6</f>
        <v>995.24</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5">
      <c r="A10" s="2"/>
      <c r="B10" s="37" t="str">
        <f>データ!$N$6</f>
        <v>-</v>
      </c>
      <c r="C10" s="38"/>
      <c r="D10" s="38"/>
      <c r="E10" s="38"/>
      <c r="F10" s="38"/>
      <c r="G10" s="38"/>
      <c r="H10" s="38"/>
      <c r="I10" s="37">
        <f>データ!$O$6</f>
        <v>79.09</v>
      </c>
      <c r="J10" s="38"/>
      <c r="K10" s="38"/>
      <c r="L10" s="38"/>
      <c r="M10" s="38"/>
      <c r="N10" s="38"/>
      <c r="O10" s="65"/>
      <c r="P10" s="55">
        <f>データ!$P$6</f>
        <v>99.91</v>
      </c>
      <c r="Q10" s="55"/>
      <c r="R10" s="55"/>
      <c r="S10" s="55"/>
      <c r="T10" s="55"/>
      <c r="U10" s="55"/>
      <c r="V10" s="55"/>
      <c r="W10" s="66">
        <f>データ!$Q$6</f>
        <v>2684</v>
      </c>
      <c r="X10" s="66"/>
      <c r="Y10" s="66"/>
      <c r="Z10" s="66"/>
      <c r="AA10" s="66"/>
      <c r="AB10" s="66"/>
      <c r="AC10" s="66"/>
      <c r="AD10" s="2"/>
      <c r="AE10" s="2"/>
      <c r="AF10" s="2"/>
      <c r="AG10" s="2"/>
      <c r="AH10" s="2"/>
      <c r="AI10" s="2"/>
      <c r="AJ10" s="2"/>
      <c r="AK10" s="2"/>
      <c r="AL10" s="66">
        <f>データ!$U$6</f>
        <v>384658</v>
      </c>
      <c r="AM10" s="66"/>
      <c r="AN10" s="66"/>
      <c r="AO10" s="66"/>
      <c r="AP10" s="66"/>
      <c r="AQ10" s="66"/>
      <c r="AR10" s="66"/>
      <c r="AS10" s="66"/>
      <c r="AT10" s="37">
        <f>データ!$V$6</f>
        <v>147.96</v>
      </c>
      <c r="AU10" s="38"/>
      <c r="AV10" s="38"/>
      <c r="AW10" s="38"/>
      <c r="AX10" s="38"/>
      <c r="AY10" s="38"/>
      <c r="AZ10" s="38"/>
      <c r="BA10" s="38"/>
      <c r="BB10" s="55">
        <f>データ!$W$6</f>
        <v>2599.7399999999998</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5">
      <c r="C83" s="12"/>
    </row>
    <row r="84" spans="1:78" hidden="1" x14ac:dyDescent="0.2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9qDnE81VK1T3RT3ZmY1PY5013lQITlParso956ONqPL/AwK7h1qfmf7PVom7ORbVRC7WsSf1NGl7pgBpzE0fMQ==" saltValue="ulpvopx7VSKLevV4jpPnD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2.75" x14ac:dyDescent="0.25"/>
  <cols>
    <col min="2" max="144" width="11.86328125" customWidth="1"/>
  </cols>
  <sheetData>
    <row r="1" spans="1:144" x14ac:dyDescent="0.2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2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5">
      <c r="A6" s="15" t="s">
        <v>91</v>
      </c>
      <c r="B6" s="20">
        <f>B7</f>
        <v>2021</v>
      </c>
      <c r="C6" s="20">
        <f t="shared" ref="C6:W6" si="3">C7</f>
        <v>232025</v>
      </c>
      <c r="D6" s="20">
        <f t="shared" si="3"/>
        <v>46</v>
      </c>
      <c r="E6" s="20">
        <f t="shared" si="3"/>
        <v>1</v>
      </c>
      <c r="F6" s="20">
        <f t="shared" si="3"/>
        <v>0</v>
      </c>
      <c r="G6" s="20">
        <f t="shared" si="3"/>
        <v>1</v>
      </c>
      <c r="H6" s="20" t="str">
        <f t="shared" si="3"/>
        <v>愛知県　岡崎市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79.09</v>
      </c>
      <c r="P6" s="21">
        <f t="shared" si="3"/>
        <v>99.91</v>
      </c>
      <c r="Q6" s="21">
        <f t="shared" si="3"/>
        <v>2684</v>
      </c>
      <c r="R6" s="21">
        <f t="shared" si="3"/>
        <v>385355</v>
      </c>
      <c r="S6" s="21">
        <f t="shared" si="3"/>
        <v>387.2</v>
      </c>
      <c r="T6" s="21">
        <f t="shared" si="3"/>
        <v>995.24</v>
      </c>
      <c r="U6" s="21">
        <f t="shared" si="3"/>
        <v>384658</v>
      </c>
      <c r="V6" s="21">
        <f t="shared" si="3"/>
        <v>147.96</v>
      </c>
      <c r="W6" s="21">
        <f t="shared" si="3"/>
        <v>2599.7399999999998</v>
      </c>
      <c r="X6" s="22">
        <f>IF(X7="",NA(),X7)</f>
        <v>109.08</v>
      </c>
      <c r="Y6" s="22">
        <f t="shared" ref="Y6:AG6" si="4">IF(Y7="",NA(),Y7)</f>
        <v>121.32</v>
      </c>
      <c r="Z6" s="22">
        <f t="shared" si="4"/>
        <v>113.2</v>
      </c>
      <c r="AA6" s="22">
        <f t="shared" si="4"/>
        <v>103.33</v>
      </c>
      <c r="AB6" s="22">
        <f t="shared" si="4"/>
        <v>109.24</v>
      </c>
      <c r="AC6" s="22">
        <f t="shared" si="4"/>
        <v>116.77</v>
      </c>
      <c r="AD6" s="22">
        <f t="shared" si="4"/>
        <v>115.41</v>
      </c>
      <c r="AE6" s="22">
        <f t="shared" si="4"/>
        <v>113.57</v>
      </c>
      <c r="AF6" s="22">
        <f t="shared" si="4"/>
        <v>112.59</v>
      </c>
      <c r="AG6" s="22">
        <f t="shared" si="4"/>
        <v>113.87</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【1.30】</v>
      </c>
      <c r="AT6" s="22">
        <f>IF(AT7="",NA(),AT7)</f>
        <v>438.75</v>
      </c>
      <c r="AU6" s="22">
        <f t="shared" ref="AU6:BC6" si="6">IF(AU7="",NA(),AU7)</f>
        <v>398.29</v>
      </c>
      <c r="AV6" s="22">
        <f t="shared" si="6"/>
        <v>416.57</v>
      </c>
      <c r="AW6" s="22">
        <f t="shared" si="6"/>
        <v>390.74</v>
      </c>
      <c r="AX6" s="22">
        <f t="shared" si="6"/>
        <v>393.74</v>
      </c>
      <c r="AY6" s="22">
        <f t="shared" si="6"/>
        <v>254.05</v>
      </c>
      <c r="AZ6" s="22">
        <f t="shared" si="6"/>
        <v>258.22000000000003</v>
      </c>
      <c r="BA6" s="22">
        <f t="shared" si="6"/>
        <v>250.03</v>
      </c>
      <c r="BB6" s="22">
        <f t="shared" si="6"/>
        <v>239.45</v>
      </c>
      <c r="BC6" s="22">
        <f t="shared" si="6"/>
        <v>246.01</v>
      </c>
      <c r="BD6" s="21" t="str">
        <f>IF(BD7="","",IF(BD7="-","【-】","【"&amp;SUBSTITUTE(TEXT(BD7,"#,##0.00"),"-","△")&amp;"】"))</f>
        <v>【261.51】</v>
      </c>
      <c r="BE6" s="22">
        <f>IF(BE7="",NA(),BE7)</f>
        <v>249.51</v>
      </c>
      <c r="BF6" s="22">
        <f t="shared" ref="BF6:BN6" si="7">IF(BF7="",NA(),BF7)</f>
        <v>245.94</v>
      </c>
      <c r="BG6" s="22">
        <f t="shared" si="7"/>
        <v>239.52</v>
      </c>
      <c r="BH6" s="22">
        <f t="shared" si="7"/>
        <v>281.73</v>
      </c>
      <c r="BI6" s="22">
        <f t="shared" si="7"/>
        <v>266.27</v>
      </c>
      <c r="BJ6" s="22">
        <f t="shared" si="7"/>
        <v>258.63</v>
      </c>
      <c r="BK6" s="22">
        <f t="shared" si="7"/>
        <v>255.12</v>
      </c>
      <c r="BL6" s="22">
        <f t="shared" si="7"/>
        <v>254.19</v>
      </c>
      <c r="BM6" s="22">
        <f t="shared" si="7"/>
        <v>259.56</v>
      </c>
      <c r="BN6" s="22">
        <f t="shared" si="7"/>
        <v>248.92</v>
      </c>
      <c r="BO6" s="21" t="str">
        <f>IF(BO7="","",IF(BO7="-","【-】","【"&amp;SUBSTITUTE(TEXT(BO7,"#,##0.00"),"-","△")&amp;"】"))</f>
        <v>【265.16】</v>
      </c>
      <c r="BP6" s="22">
        <f>IF(BP7="",NA(),BP7)</f>
        <v>105.52</v>
      </c>
      <c r="BQ6" s="22">
        <f t="shared" ref="BQ6:BY6" si="8">IF(BQ7="",NA(),BQ7)</f>
        <v>118.87</v>
      </c>
      <c r="BR6" s="22">
        <f t="shared" si="8"/>
        <v>111.75</v>
      </c>
      <c r="BS6" s="22">
        <f t="shared" si="8"/>
        <v>95.48</v>
      </c>
      <c r="BT6" s="22">
        <f t="shared" si="8"/>
        <v>95.22</v>
      </c>
      <c r="BU6" s="22">
        <f t="shared" si="8"/>
        <v>110.3</v>
      </c>
      <c r="BV6" s="22">
        <f t="shared" si="8"/>
        <v>109.12</v>
      </c>
      <c r="BW6" s="22">
        <f t="shared" si="8"/>
        <v>107.42</v>
      </c>
      <c r="BX6" s="22">
        <f t="shared" si="8"/>
        <v>105.07</v>
      </c>
      <c r="BY6" s="22">
        <f t="shared" si="8"/>
        <v>107.54</v>
      </c>
      <c r="BZ6" s="21" t="str">
        <f>IF(BZ7="","",IF(BZ7="-","【-】","【"&amp;SUBSTITUTE(TEXT(BZ7,"#,##0.00"),"-","△")&amp;"】"))</f>
        <v>【102.35】</v>
      </c>
      <c r="CA6" s="22">
        <f>IF(CA7="",NA(),CA7)</f>
        <v>147.06</v>
      </c>
      <c r="CB6" s="22">
        <f t="shared" ref="CB6:CJ6" si="9">IF(CB7="",NA(),CB7)</f>
        <v>130.65</v>
      </c>
      <c r="CC6" s="22">
        <f t="shared" si="9"/>
        <v>139.08000000000001</v>
      </c>
      <c r="CD6" s="22">
        <f t="shared" si="9"/>
        <v>146.31</v>
      </c>
      <c r="CE6" s="22">
        <f t="shared" si="9"/>
        <v>149.74</v>
      </c>
      <c r="CF6" s="22">
        <f t="shared" si="9"/>
        <v>151.85</v>
      </c>
      <c r="CG6" s="22">
        <f t="shared" si="9"/>
        <v>153.88</v>
      </c>
      <c r="CH6" s="22">
        <f t="shared" si="9"/>
        <v>157.19</v>
      </c>
      <c r="CI6" s="22">
        <f t="shared" si="9"/>
        <v>153.71</v>
      </c>
      <c r="CJ6" s="22">
        <f t="shared" si="9"/>
        <v>155.9</v>
      </c>
      <c r="CK6" s="21" t="str">
        <f>IF(CK7="","",IF(CK7="-","【-】","【"&amp;SUBSTITUTE(TEXT(CK7,"#,##0.00"),"-","△")&amp;"】"))</f>
        <v>【167.74】</v>
      </c>
      <c r="CL6" s="22">
        <f>IF(CL7="",NA(),CL7)</f>
        <v>73.53</v>
      </c>
      <c r="CM6" s="22">
        <f t="shared" ref="CM6:CU6" si="10">IF(CM7="",NA(),CM7)</f>
        <v>73.55</v>
      </c>
      <c r="CN6" s="22">
        <f t="shared" si="10"/>
        <v>72.540000000000006</v>
      </c>
      <c r="CO6" s="22">
        <f t="shared" si="10"/>
        <v>74.319999999999993</v>
      </c>
      <c r="CP6" s="22">
        <f t="shared" si="10"/>
        <v>73.459999999999994</v>
      </c>
      <c r="CQ6" s="22">
        <f t="shared" si="10"/>
        <v>63.54</v>
      </c>
      <c r="CR6" s="22">
        <f t="shared" si="10"/>
        <v>63.53</v>
      </c>
      <c r="CS6" s="22">
        <f t="shared" si="10"/>
        <v>63.16</v>
      </c>
      <c r="CT6" s="22">
        <f t="shared" si="10"/>
        <v>64.41</v>
      </c>
      <c r="CU6" s="22">
        <f t="shared" si="10"/>
        <v>64.11</v>
      </c>
      <c r="CV6" s="21" t="str">
        <f>IF(CV7="","",IF(CV7="-","【-】","【"&amp;SUBSTITUTE(TEXT(CV7,"#,##0.00"),"-","△")&amp;"】"))</f>
        <v>【60.29】</v>
      </c>
      <c r="CW6" s="22">
        <f>IF(CW7="",NA(),CW7)</f>
        <v>97.16</v>
      </c>
      <c r="CX6" s="22">
        <f t="shared" ref="CX6:DF6" si="11">IF(CX7="",NA(),CX7)</f>
        <v>96.82</v>
      </c>
      <c r="CY6" s="22">
        <f t="shared" si="11"/>
        <v>97.56</v>
      </c>
      <c r="CZ6" s="22">
        <f t="shared" si="11"/>
        <v>97.85</v>
      </c>
      <c r="DA6" s="22">
        <f t="shared" si="11"/>
        <v>97.92</v>
      </c>
      <c r="DB6" s="22">
        <f t="shared" si="11"/>
        <v>91.48</v>
      </c>
      <c r="DC6" s="22">
        <f t="shared" si="11"/>
        <v>91.58</v>
      </c>
      <c r="DD6" s="22">
        <f t="shared" si="11"/>
        <v>91.48</v>
      </c>
      <c r="DE6" s="22">
        <f t="shared" si="11"/>
        <v>91.64</v>
      </c>
      <c r="DF6" s="22">
        <f t="shared" si="11"/>
        <v>92.09</v>
      </c>
      <c r="DG6" s="21" t="str">
        <f>IF(DG7="","",IF(DG7="-","【-】","【"&amp;SUBSTITUTE(TEXT(DG7,"#,##0.00"),"-","△")&amp;"】"))</f>
        <v>【90.12】</v>
      </c>
      <c r="DH6" s="22">
        <f>IF(DH7="",NA(),DH7)</f>
        <v>37.18</v>
      </c>
      <c r="DI6" s="22">
        <f t="shared" ref="DI6:DQ6" si="12">IF(DI7="",NA(),DI7)</f>
        <v>38.520000000000003</v>
      </c>
      <c r="DJ6" s="22">
        <f t="shared" si="12"/>
        <v>40.11</v>
      </c>
      <c r="DK6" s="22">
        <f t="shared" si="12"/>
        <v>39.78</v>
      </c>
      <c r="DL6" s="22">
        <f t="shared" si="12"/>
        <v>41.09</v>
      </c>
      <c r="DM6" s="22">
        <f t="shared" si="12"/>
        <v>49.66</v>
      </c>
      <c r="DN6" s="22">
        <f t="shared" si="12"/>
        <v>50.41</v>
      </c>
      <c r="DO6" s="22">
        <f t="shared" si="12"/>
        <v>51.13</v>
      </c>
      <c r="DP6" s="22">
        <f t="shared" si="12"/>
        <v>51.62</v>
      </c>
      <c r="DQ6" s="22">
        <f t="shared" si="12"/>
        <v>52.16</v>
      </c>
      <c r="DR6" s="21" t="str">
        <f>IF(DR7="","",IF(DR7="-","【-】","【"&amp;SUBSTITUTE(TEXT(DR7,"#,##0.00"),"-","△")&amp;"】"))</f>
        <v>【50.88】</v>
      </c>
      <c r="DS6" s="22">
        <f>IF(DS7="",NA(),DS7)</f>
        <v>18.97</v>
      </c>
      <c r="DT6" s="22">
        <f t="shared" ref="DT6:EB6" si="13">IF(DT7="",NA(),DT7)</f>
        <v>19.690000000000001</v>
      </c>
      <c r="DU6" s="22">
        <f t="shared" si="13"/>
        <v>20.18</v>
      </c>
      <c r="DV6" s="22">
        <f t="shared" si="13"/>
        <v>19.63</v>
      </c>
      <c r="DW6" s="22">
        <f t="shared" si="13"/>
        <v>20.12</v>
      </c>
      <c r="DX6" s="22">
        <f t="shared" si="13"/>
        <v>18.940000000000001</v>
      </c>
      <c r="DY6" s="22">
        <f t="shared" si="13"/>
        <v>20.36</v>
      </c>
      <c r="DZ6" s="22">
        <f t="shared" si="13"/>
        <v>22.41</v>
      </c>
      <c r="EA6" s="22">
        <f t="shared" si="13"/>
        <v>23.68</v>
      </c>
      <c r="EB6" s="22">
        <f t="shared" si="13"/>
        <v>25.76</v>
      </c>
      <c r="EC6" s="21" t="str">
        <f>IF(EC7="","",IF(EC7="-","【-】","【"&amp;SUBSTITUTE(TEXT(EC7,"#,##0.00"),"-","△")&amp;"】"))</f>
        <v>【22.30】</v>
      </c>
      <c r="ED6" s="22">
        <f>IF(ED7="",NA(),ED7)</f>
        <v>0.7</v>
      </c>
      <c r="EE6" s="22">
        <f t="shared" ref="EE6:EM6" si="14">IF(EE7="",NA(),EE7)</f>
        <v>1.2</v>
      </c>
      <c r="EF6" s="22">
        <f t="shared" si="14"/>
        <v>0.99</v>
      </c>
      <c r="EG6" s="22">
        <f t="shared" si="14"/>
        <v>0.87</v>
      </c>
      <c r="EH6" s="22">
        <f t="shared" si="14"/>
        <v>0.86</v>
      </c>
      <c r="EI6" s="22">
        <f t="shared" si="14"/>
        <v>0.74</v>
      </c>
      <c r="EJ6" s="22">
        <f t="shared" si="14"/>
        <v>0.75</v>
      </c>
      <c r="EK6" s="22">
        <f t="shared" si="14"/>
        <v>0.73</v>
      </c>
      <c r="EL6" s="22">
        <f t="shared" si="14"/>
        <v>0.79</v>
      </c>
      <c r="EM6" s="22">
        <f t="shared" si="14"/>
        <v>0.75</v>
      </c>
      <c r="EN6" s="21" t="str">
        <f>IF(EN7="","",IF(EN7="-","【-】","【"&amp;SUBSTITUTE(TEXT(EN7,"#,##0.00"),"-","△")&amp;"】"))</f>
        <v>【0.66】</v>
      </c>
    </row>
    <row r="7" spans="1:144" s="23" customFormat="1" x14ac:dyDescent="0.25">
      <c r="A7" s="15"/>
      <c r="B7" s="24">
        <v>2021</v>
      </c>
      <c r="C7" s="24">
        <v>232025</v>
      </c>
      <c r="D7" s="24">
        <v>46</v>
      </c>
      <c r="E7" s="24">
        <v>1</v>
      </c>
      <c r="F7" s="24">
        <v>0</v>
      </c>
      <c r="G7" s="24">
        <v>1</v>
      </c>
      <c r="H7" s="24" t="s">
        <v>92</v>
      </c>
      <c r="I7" s="24" t="s">
        <v>93</v>
      </c>
      <c r="J7" s="24" t="s">
        <v>94</v>
      </c>
      <c r="K7" s="24" t="s">
        <v>95</v>
      </c>
      <c r="L7" s="24" t="s">
        <v>96</v>
      </c>
      <c r="M7" s="24" t="s">
        <v>97</v>
      </c>
      <c r="N7" s="25" t="s">
        <v>98</v>
      </c>
      <c r="O7" s="25">
        <v>79.09</v>
      </c>
      <c r="P7" s="25">
        <v>99.91</v>
      </c>
      <c r="Q7" s="25">
        <v>2684</v>
      </c>
      <c r="R7" s="25">
        <v>385355</v>
      </c>
      <c r="S7" s="25">
        <v>387.2</v>
      </c>
      <c r="T7" s="25">
        <v>995.24</v>
      </c>
      <c r="U7" s="25">
        <v>384658</v>
      </c>
      <c r="V7" s="25">
        <v>147.96</v>
      </c>
      <c r="W7" s="25">
        <v>2599.7399999999998</v>
      </c>
      <c r="X7" s="25">
        <v>109.08</v>
      </c>
      <c r="Y7" s="25">
        <v>121.32</v>
      </c>
      <c r="Z7" s="25">
        <v>113.2</v>
      </c>
      <c r="AA7" s="25">
        <v>103.33</v>
      </c>
      <c r="AB7" s="25">
        <v>109.24</v>
      </c>
      <c r="AC7" s="25">
        <v>116.77</v>
      </c>
      <c r="AD7" s="25">
        <v>115.41</v>
      </c>
      <c r="AE7" s="25">
        <v>113.57</v>
      </c>
      <c r="AF7" s="25">
        <v>112.59</v>
      </c>
      <c r="AG7" s="25">
        <v>113.87</v>
      </c>
      <c r="AH7" s="25">
        <v>111.39</v>
      </c>
      <c r="AI7" s="25">
        <v>0</v>
      </c>
      <c r="AJ7" s="25">
        <v>0</v>
      </c>
      <c r="AK7" s="25">
        <v>0</v>
      </c>
      <c r="AL7" s="25">
        <v>0</v>
      </c>
      <c r="AM7" s="25">
        <v>0</v>
      </c>
      <c r="AN7" s="25">
        <v>0</v>
      </c>
      <c r="AO7" s="25">
        <v>0</v>
      </c>
      <c r="AP7" s="25">
        <v>0</v>
      </c>
      <c r="AQ7" s="25">
        <v>0</v>
      </c>
      <c r="AR7" s="25">
        <v>0</v>
      </c>
      <c r="AS7" s="25">
        <v>1.3</v>
      </c>
      <c r="AT7" s="25">
        <v>438.75</v>
      </c>
      <c r="AU7" s="25">
        <v>398.29</v>
      </c>
      <c r="AV7" s="25">
        <v>416.57</v>
      </c>
      <c r="AW7" s="25">
        <v>390.74</v>
      </c>
      <c r="AX7" s="25">
        <v>393.74</v>
      </c>
      <c r="AY7" s="25">
        <v>254.05</v>
      </c>
      <c r="AZ7" s="25">
        <v>258.22000000000003</v>
      </c>
      <c r="BA7" s="25">
        <v>250.03</v>
      </c>
      <c r="BB7" s="25">
        <v>239.45</v>
      </c>
      <c r="BC7" s="25">
        <v>246.01</v>
      </c>
      <c r="BD7" s="25">
        <v>261.51</v>
      </c>
      <c r="BE7" s="25">
        <v>249.51</v>
      </c>
      <c r="BF7" s="25">
        <v>245.94</v>
      </c>
      <c r="BG7" s="25">
        <v>239.52</v>
      </c>
      <c r="BH7" s="25">
        <v>281.73</v>
      </c>
      <c r="BI7" s="25">
        <v>266.27</v>
      </c>
      <c r="BJ7" s="25">
        <v>258.63</v>
      </c>
      <c r="BK7" s="25">
        <v>255.12</v>
      </c>
      <c r="BL7" s="25">
        <v>254.19</v>
      </c>
      <c r="BM7" s="25">
        <v>259.56</v>
      </c>
      <c r="BN7" s="25">
        <v>248.92</v>
      </c>
      <c r="BO7" s="25">
        <v>265.16000000000003</v>
      </c>
      <c r="BP7" s="25">
        <v>105.52</v>
      </c>
      <c r="BQ7" s="25">
        <v>118.87</v>
      </c>
      <c r="BR7" s="25">
        <v>111.75</v>
      </c>
      <c r="BS7" s="25">
        <v>95.48</v>
      </c>
      <c r="BT7" s="25">
        <v>95.22</v>
      </c>
      <c r="BU7" s="25">
        <v>110.3</v>
      </c>
      <c r="BV7" s="25">
        <v>109.12</v>
      </c>
      <c r="BW7" s="25">
        <v>107.42</v>
      </c>
      <c r="BX7" s="25">
        <v>105.07</v>
      </c>
      <c r="BY7" s="25">
        <v>107.54</v>
      </c>
      <c r="BZ7" s="25">
        <v>102.35</v>
      </c>
      <c r="CA7" s="25">
        <v>147.06</v>
      </c>
      <c r="CB7" s="25">
        <v>130.65</v>
      </c>
      <c r="CC7" s="25">
        <v>139.08000000000001</v>
      </c>
      <c r="CD7" s="25">
        <v>146.31</v>
      </c>
      <c r="CE7" s="25">
        <v>149.74</v>
      </c>
      <c r="CF7" s="25">
        <v>151.85</v>
      </c>
      <c r="CG7" s="25">
        <v>153.88</v>
      </c>
      <c r="CH7" s="25">
        <v>157.19</v>
      </c>
      <c r="CI7" s="25">
        <v>153.71</v>
      </c>
      <c r="CJ7" s="25">
        <v>155.9</v>
      </c>
      <c r="CK7" s="25">
        <v>167.74</v>
      </c>
      <c r="CL7" s="25">
        <v>73.53</v>
      </c>
      <c r="CM7" s="25">
        <v>73.55</v>
      </c>
      <c r="CN7" s="25">
        <v>72.540000000000006</v>
      </c>
      <c r="CO7" s="25">
        <v>74.319999999999993</v>
      </c>
      <c r="CP7" s="25">
        <v>73.459999999999994</v>
      </c>
      <c r="CQ7" s="25">
        <v>63.54</v>
      </c>
      <c r="CR7" s="25">
        <v>63.53</v>
      </c>
      <c r="CS7" s="25">
        <v>63.16</v>
      </c>
      <c r="CT7" s="25">
        <v>64.41</v>
      </c>
      <c r="CU7" s="25">
        <v>64.11</v>
      </c>
      <c r="CV7" s="25">
        <v>60.29</v>
      </c>
      <c r="CW7" s="25">
        <v>97.16</v>
      </c>
      <c r="CX7" s="25">
        <v>96.82</v>
      </c>
      <c r="CY7" s="25">
        <v>97.56</v>
      </c>
      <c r="CZ7" s="25">
        <v>97.85</v>
      </c>
      <c r="DA7" s="25">
        <v>97.92</v>
      </c>
      <c r="DB7" s="25">
        <v>91.48</v>
      </c>
      <c r="DC7" s="25">
        <v>91.58</v>
      </c>
      <c r="DD7" s="25">
        <v>91.48</v>
      </c>
      <c r="DE7" s="25">
        <v>91.64</v>
      </c>
      <c r="DF7" s="25">
        <v>92.09</v>
      </c>
      <c r="DG7" s="25">
        <v>90.12</v>
      </c>
      <c r="DH7" s="25">
        <v>37.18</v>
      </c>
      <c r="DI7" s="25">
        <v>38.520000000000003</v>
      </c>
      <c r="DJ7" s="25">
        <v>40.11</v>
      </c>
      <c r="DK7" s="25">
        <v>39.78</v>
      </c>
      <c r="DL7" s="25">
        <v>41.09</v>
      </c>
      <c r="DM7" s="25">
        <v>49.66</v>
      </c>
      <c r="DN7" s="25">
        <v>50.41</v>
      </c>
      <c r="DO7" s="25">
        <v>51.13</v>
      </c>
      <c r="DP7" s="25">
        <v>51.62</v>
      </c>
      <c r="DQ7" s="25">
        <v>52.16</v>
      </c>
      <c r="DR7" s="25">
        <v>50.88</v>
      </c>
      <c r="DS7" s="25">
        <v>18.97</v>
      </c>
      <c r="DT7" s="25">
        <v>19.690000000000001</v>
      </c>
      <c r="DU7" s="25">
        <v>20.18</v>
      </c>
      <c r="DV7" s="25">
        <v>19.63</v>
      </c>
      <c r="DW7" s="25">
        <v>20.12</v>
      </c>
      <c r="DX7" s="25">
        <v>18.940000000000001</v>
      </c>
      <c r="DY7" s="25">
        <v>20.36</v>
      </c>
      <c r="DZ7" s="25">
        <v>22.41</v>
      </c>
      <c r="EA7" s="25">
        <v>23.68</v>
      </c>
      <c r="EB7" s="25">
        <v>25.76</v>
      </c>
      <c r="EC7" s="25">
        <v>22.3</v>
      </c>
      <c r="ED7" s="25">
        <v>0.7</v>
      </c>
      <c r="EE7" s="25">
        <v>1.2</v>
      </c>
      <c r="EF7" s="25">
        <v>0.99</v>
      </c>
      <c r="EG7" s="25">
        <v>0.87</v>
      </c>
      <c r="EH7" s="25">
        <v>0.86</v>
      </c>
      <c r="EI7" s="25">
        <v>0.74</v>
      </c>
      <c r="EJ7" s="25">
        <v>0.75</v>
      </c>
      <c r="EK7" s="25">
        <v>0.73</v>
      </c>
      <c r="EL7" s="25">
        <v>0.79</v>
      </c>
      <c r="EM7" s="25">
        <v>0.75</v>
      </c>
      <c r="EN7" s="25">
        <v>0.66</v>
      </c>
    </row>
    <row r="8" spans="1:144" x14ac:dyDescent="0.2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5">
      <c r="B11">
        <v>4</v>
      </c>
      <c r="C11">
        <v>3</v>
      </c>
      <c r="D11">
        <v>2</v>
      </c>
      <c r="E11">
        <v>1</v>
      </c>
      <c r="F11">
        <v>0</v>
      </c>
      <c r="G11" t="s">
        <v>104</v>
      </c>
    </row>
    <row r="12" spans="1:144" x14ac:dyDescent="0.25">
      <c r="B12">
        <v>1</v>
      </c>
      <c r="C12">
        <v>1</v>
      </c>
      <c r="D12">
        <v>1</v>
      </c>
      <c r="E12">
        <v>2</v>
      </c>
      <c r="F12">
        <v>3</v>
      </c>
      <c r="G12" t="s">
        <v>105</v>
      </c>
    </row>
    <row r="13" spans="1:144" x14ac:dyDescent="0.25">
      <c r="B13" t="s">
        <v>106</v>
      </c>
      <c r="C13" t="s">
        <v>106</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2023-01-23T02:16:06Z</cp:lastPrinted>
  <dcterms:created xsi:type="dcterms:W3CDTF">2022-12-01T01:00:00Z</dcterms:created>
  <dcterms:modified xsi:type="dcterms:W3CDTF">2023-02-02T04:21:32Z</dcterms:modified>
</cp:coreProperties>
</file>