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ACAE49A8-6BEE-475C-9D6E-FE44923FA0E0}" revIDLastSave="0" xr10:uidLastSave="{00000000-0000-0000-0000-000000000000}"/>
  <workbookProtection lockStructure="1" workbookAlgorithmName="SHA-512" workbookHashValue="I8W5ZK3b3scNskgSvalXdMaOn+6Y9W+tY0FVQf6ip/t9oGIFm9guq8za2VrB6Vj72rUiveSGTyg4FMcvS8kmUA==" workbookSaltValue="kgUsFaAKhbhX2iKxnakBKw==" workbookSpinCount="100000"/>
  <bookViews>
    <workbookView xr2:uid="{00000000-000D-0000-FFFF-FFFF00000000}" windowHeight="10872" windowWidth="17112" xWindow="-96" yWindow="-96"/>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H86" i="4"/>
  <c r="E86" i="4"/>
  <c r="AL10" i="4"/>
  <c r="AD10" i="4"/>
  <c r="P10" i="4"/>
  <c r="B10" i="4"/>
  <c r="AD8" i="4"/>
  <c r="W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<sst xmlns="http://schemas.openxmlformats.org/spreadsheetml/2006/main" count="236" uniqueCount="121">
  <si>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</si>
  <si>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</si>
  <si>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</si>
  <si>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</si>
  <si>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</si>
  <si>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</si>
  <si>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</si>
  <si>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</si>
  <si>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</si>
  <si>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</si>
  <si>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</si>
  <si>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</si>
  <si>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</si>
  <si>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</si>
  <si>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</si>
  <si>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</si>
  <si>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</si>
  <si>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</si>
  <si>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</si>
  <si>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</si>
  <si>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</si>
  <si>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</si>
  <si>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</si>
  <si>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</si>
  <si>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</si>
  <si>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</si>
  <si>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</si>
  <si>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</si>
  <si>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</si>
  <si>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</si>
  <si>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</si>
  <si>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</si>
  <si>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</si>
  <si>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</si>
  <si>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</si>
  <si>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</si>
  <si>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</si>
  <si>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</si>
  <si>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</si>
  <si>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</si>
  <si>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</si>
  <si>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</si>
  <si>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</si>
  <si>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</si>
  <si>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</si>
  <si>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</si>
  <si>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</si>
  <si>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</si>
  <si>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</si>
  <si>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</si>
  <si>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</si>
  <si>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</si>
  <si>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</si>
  <si>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</si>
  <si>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</si>
  <si>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</si>
  <si>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</si>
  <si>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</si>
  <si>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</si>
  <si>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</si>
  <si>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</si>
  <si>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</si>
  <si>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</si>
  <si>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</si>
  <si>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</si>
  <si>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</si>
  <si>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</si>
  <si>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</si>
  <si>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</si>
  <si>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</si>
  <si>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</si>
  <si>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</si>
  <si>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</si>
  <si>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</si>
  <si>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</si>
  <si>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</si>
  <si>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</si>
  <si>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</si>
  <si>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</si>
  <si>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</si>
  <si>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</si>
  <si>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</si>
  <si>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</si>
  <si>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</si>
  <si>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</si>
  <si>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</si>
  <si>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</si>
  <si>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</si>
  <si>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</si>
  <si>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</si>
  <si>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</si>
  <si>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</si>
  <si>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</si>
  <si>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</si>
  <si>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</si>
  <si>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</si>
  <si>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</si>
  <si>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</si>
  <si>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</si>
  <si>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</si>
  <si>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</si>
  <si>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</si>
  <si>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</si>
  <si>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</si>
  <si>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</si>
  <si>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</si>
  <si>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</si>
  <si>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</si>
  <si>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</si>
  <si>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</si>
  <si>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</si>
  <si>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</si>
  <si>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</si>
  <si>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</si>
  <si>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</si>
  <si>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</si>
  <si>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</si>
  <si>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</si>
  <si>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管渠について、農業集落排水事業は平成8年度に供用開始したため、標準耐用年数50年を上回る管渠はない。
　処理場について、早期に供用開始した施設では約20年を経過したものもあり、改築更新が必要になるため、施設の長寿命化とトータルコスト抑制を図る必要がある。</t>
    <phoneticPr fontId="4"/>
  </si>
  <si>
    <t>　これまでの建設投資に伴う元利償還金の負担や、人口密度の低さにより、一般会計からの繰入れに依存する財務体質が続く見込みである。
　平成28年度に策定した最適整備構想に基づき、計画的な施設更新を進め、施設の長寿命化とトータルコスト抑制を図りつつ、今後の企業会計化に向けて、費用の適正な公費負担及び受益者負担のあり方を検証していく。
　なお、経営戦略については平成30年度に策定及び公表を行った。また、令和６年度に見直す予定である。</t>
    <phoneticPr fontId="4"/>
  </si>
  <si>
    <t>　本市農業集落排水事業は、地方公営企業法を適用していないため、一部指標について「該当数値なし」としている。
①　収益的収支比率
　令和４年度は電力料等の高騰により、総費用が増加し、有収水量の減少による使用料収入の減少等により指標が減少した。引き続き事業の効率化を進め、指標向上に努める。
④　企業債残高対事業規模比率
　企業債償還元金を使用料で賄う経費としていないため、比率が0％となっている。
⑤　経費回収率
　令和４年度は前年度から3.29ポイント下降したものの、引き続き類似団体平均値を上回った。電力料の高騰等により、汚水処理費が増加したためである。
　処理区域内の人口密度が低く、今後も構造的に使用料収入の大幅な増収は見込めない状況にあるため、引き続き業務の効率化によるコスト縮減を図る必要がある。
⑥　汚水処理原価
　電力料等の高騰により汚水処理原価が増加している。類似団体平均値を下回っており、引き続き事業の効率化を進め、指標向上に努める。
⑧　水洗化率
　処理区域内人口の減少と比較して水洗化人口の増加幅が大きいため指標が増加した。</t>
    <rPh sb="71" eb="74">
      <t>デンリョクリョウ</t>
    </rPh>
    <rPh sb="74" eb="75">
      <t>トウ</t>
    </rPh>
    <rPh sb="76" eb="78">
      <t>コウトウ</t>
    </rPh>
    <rPh sb="86" eb="88">
      <t>ゾウカ</t>
    </rPh>
    <rPh sb="90" eb="94">
      <t>ユウシュウスイリョウ</t>
    </rPh>
    <rPh sb="95" eb="97">
      <t>ゲンショウ</t>
    </rPh>
    <rPh sb="100" eb="103">
      <t>シヨウリョウ</t>
    </rPh>
    <rPh sb="226" eb="228">
      <t>カコウ</t>
    </rPh>
    <rPh sb="251" eb="254">
      <t>デンリョクリョウ</t>
    </rPh>
    <rPh sb="255" eb="257">
      <t>コウトウ</t>
    </rPh>
    <rPh sb="268" eb="270">
      <t>ゾウカ</t>
    </rPh>
    <rPh sb="364" eb="367">
      <t>デンリョクリョウ</t>
    </rPh>
    <rPh sb="367" eb="368">
      <t>トウ</t>
    </rPh>
    <rPh sb="369" eb="371">
      <t>コウトウ</t>
    </rPh>
    <rPh sb="381" eb="383">
      <t>ゾウカ</t>
    </rPh>
    <rPh sb="456" eb="458">
      <t>ゾウカ</t>
    </rPh>
    <rPh sb="468" eb="47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</si>
</sst>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1B-4566-A5D6-B09A672DB0E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121B-4566-A5D6-B09A672DB0E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49.91</c:v>
                </c:pt>
                <c:pt idx="1">
                  <c:v>49.16</c:v>
                </c:pt>
                <c:pt idx="2">
                  <c:v>51.3</c:v>
                </c:pt>
                <c:pt idx="3">
                  <c:v>51.3</c:v>
                </c:pt>
                <c:pt idx="4">
                  <c:v>47.04</c:v>
                </c:pt>
              </c:numCache>
            </c:numRef>
          </c:val>
          <c:extLst>
            <c:ext xmlns:c16="http://schemas.microsoft.com/office/drawing/2014/chart" uri="{C3380CC4-5D6E-409C-BE32-E72D297353CC}">
              <c16:uniqueId val="{00000000-E392-4BF5-8580-C3CA3A4F562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E392-4BF5-8580-C3CA3A4F562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89.96</c:v>
                </c:pt>
                <c:pt idx="1">
                  <c:v>90.77</c:v>
                </c:pt>
                <c:pt idx="2">
                  <c:v>93.22</c:v>
                </c:pt>
                <c:pt idx="3">
                  <c:v>92.6</c:v>
                </c:pt>
                <c:pt idx="4">
                  <c:v>92.97</c:v>
                </c:pt>
              </c:numCache>
            </c:numRef>
          </c:val>
          <c:extLst>
            <c:ext xmlns:c16="http://schemas.microsoft.com/office/drawing/2014/chart" uri="{C3380CC4-5D6E-409C-BE32-E72D297353CC}">
              <c16:uniqueId val="{00000000-6538-45D3-A2F7-142D39E9BC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6538-45D3-A2F7-142D39E9BC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99.55</c:v>
                </c:pt>
                <c:pt idx="1">
                  <c:v>99.39</c:v>
                </c:pt>
                <c:pt idx="2">
                  <c:v>103.04</c:v>
                </c:pt>
                <c:pt idx="3">
                  <c:v>101.38</c:v>
                </c:pt>
                <c:pt idx="4">
                  <c:v>99.32</c:v>
                </c:pt>
              </c:numCache>
            </c:numRef>
          </c:val>
          <c:extLst>
            <c:ext xmlns:c16="http://schemas.microsoft.com/office/drawing/2014/chart" uri="{C3380CC4-5D6E-409C-BE32-E72D297353CC}">
              <c16:uniqueId val="{00000000-7473-4FD9-9F2A-0E32F051303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73-4FD9-9F2A-0E32F051303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66-48A8-AFAF-348449FDE53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66-48A8-AFAF-348449FDE53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06-4688-A905-72BF3DF6308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06-4688-A905-72BF3DF6308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C1-49C7-865E-90F42F8E6A4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C1-49C7-865E-90F42F8E6A4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35-42B7-BD55-01018357B0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35-42B7-BD55-01018357B0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94-40CE-A52F-FA5FF8F49B3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494-40CE-A52F-FA5FF8F49B3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41.59</c:v>
                </c:pt>
                <c:pt idx="1">
                  <c:v>57.38</c:v>
                </c:pt>
                <c:pt idx="2">
                  <c:v>59.49</c:v>
                </c:pt>
                <c:pt idx="3">
                  <c:v>61.57</c:v>
                </c:pt>
                <c:pt idx="4">
                  <c:v>58.28</c:v>
                </c:pt>
              </c:numCache>
            </c:numRef>
          </c:val>
          <c:extLst>
            <c:ext xmlns:c16="http://schemas.microsoft.com/office/drawing/2014/chart" uri="{C3380CC4-5D6E-409C-BE32-E72D297353CC}">
              <c16:uniqueId val="{00000000-9156-48BD-AA4A-352A78A7B5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156-48BD-AA4A-352A78A7B5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297.35000000000002</c:v>
                </c:pt>
                <c:pt idx="1">
                  <c:v>278.47000000000003</c:v>
                </c:pt>
                <c:pt idx="2">
                  <c:v>263.42</c:v>
                </c:pt>
                <c:pt idx="3">
                  <c:v>258.27999999999997</c:v>
                </c:pt>
                <c:pt idx="4">
                  <c:v>277.04000000000002</c:v>
                </c:pt>
              </c:numCache>
            </c:numRef>
          </c:val>
          <c:extLst>
            <c:ext xmlns:c16="http://schemas.microsoft.com/office/drawing/2014/chart" uri="{C3380CC4-5D6E-409C-BE32-E72D297353CC}">
              <c16:uniqueId val="{00000000-D101-458A-8624-BA155F999FA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D101-458A-8624-BA155F999FA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5546875" customWidth="1"/>
    <col min="2" max="62" width="3.77734375" customWidth="1"/>
    <col min="63" max="63" width="2.5546875" customWidth="1"/>
    <col min="64" max="78" width="3.109375" customWidth="1"/>
    <col min="79" max="79" width="4.44140625" bestFit="1" customWidth="1"/>
    <col min="80" max="80" width="2.5546875" customWidth="1"/>
    <col min="81" max="82" width="4.44140625" bestFit="1" customWidth="1"/>
    <col min="83" max="107" width="2.5546875"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愛知県　岡崎市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384422</v>
      </c>
      <c r="AM8" s="45"/>
      <c r="AN8" s="45"/>
      <c r="AO8" s="45"/>
      <c r="AP8" s="45"/>
      <c r="AQ8" s="45"/>
      <c r="AR8" s="45"/>
      <c r="AS8" s="45"/>
      <c r="AT8" s="46">
        <f>データ!T6</f>
        <v>387.2</v>
      </c>
      <c r="AU8" s="46"/>
      <c r="AV8" s="46"/>
      <c r="AW8" s="46"/>
      <c r="AX8" s="46"/>
      <c r="AY8" s="46"/>
      <c r="AZ8" s="46"/>
      <c r="BA8" s="46"/>
      <c r="BB8" s="46">
        <f>データ!U6</f>
        <v>992.83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1.99</v>
      </c>
      <c r="Q10" s="46"/>
      <c r="R10" s="46"/>
      <c r="S10" s="46"/>
      <c r="T10" s="46"/>
      <c r="U10" s="46"/>
      <c r="V10" s="46"/>
      <c r="W10" s="46">
        <f>データ!Q6</f>
        <v>92.88</v>
      </c>
      <c r="X10" s="46"/>
      <c r="Y10" s="46"/>
      <c r="Z10" s="46"/>
      <c r="AA10" s="46"/>
      <c r="AB10" s="46"/>
      <c r="AC10" s="46"/>
      <c r="AD10" s="45">
        <f>データ!R6</f>
        <v>3454</v>
      </c>
      <c r="AE10" s="45"/>
      <c r="AF10" s="45"/>
      <c r="AG10" s="45"/>
      <c r="AH10" s="45"/>
      <c r="AI10" s="45"/>
      <c r="AJ10" s="45"/>
      <c r="AK10" s="2"/>
      <c r="AL10" s="45">
        <f>データ!V6</f>
        <v>7639</v>
      </c>
      <c r="AM10" s="45"/>
      <c r="AN10" s="45"/>
      <c r="AO10" s="45"/>
      <c r="AP10" s="45"/>
      <c r="AQ10" s="45"/>
      <c r="AR10" s="45"/>
      <c r="AS10" s="45"/>
      <c r="AT10" s="46">
        <f>データ!W6</f>
        <v>4.18</v>
      </c>
      <c r="AU10" s="46"/>
      <c r="AV10" s="46"/>
      <c r="AW10" s="46"/>
      <c r="AX10" s="46"/>
      <c r="AY10" s="46"/>
      <c r="AZ10" s="46"/>
      <c r="BA10" s="46"/>
      <c r="BB10" s="46">
        <f>データ!X6</f>
        <v>1827.51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AZ5GLYKPqPyZWjx/aHe6L8QTVl1gkGiwyQap4aeuJIdBZSLweZaoReol/clT95Mgv4kNh/FOL6K6z3cxdIi52Q==" saltValue="qFepE04xuiTcQI8OBpur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232025</v>
      </c>
      <c r="D6" s="19">
        <f t="shared" si="3"/>
        <v>47</v>
      </c>
      <c r="E6" s="19">
        <f t="shared" si="3"/>
        <v>17</v>
      </c>
      <c r="F6" s="19">
        <f t="shared" si="3"/>
        <v>5</v>
      </c>
      <c r="G6" s="19">
        <f t="shared" si="3"/>
        <v>0</v>
      </c>
      <c r="H6" s="19" t="str">
        <f t="shared" si="3"/>
        <v>愛知県　岡崎市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1.99</v>
      </c>
      <c r="Q6" s="20">
        <f t="shared" si="3"/>
        <v>92.88</v>
      </c>
      <c r="R6" s="20">
        <f t="shared" si="3"/>
        <v>3454</v>
      </c>
      <c r="S6" s="20">
        <f t="shared" si="3"/>
        <v>384422</v>
      </c>
      <c r="T6" s="20">
        <f t="shared" si="3"/>
        <v>387.2</v>
      </c>
      <c r="U6" s="20">
        <f t="shared" si="3"/>
        <v>992.83</v>
      </c>
      <c r="V6" s="20">
        <f t="shared" si="3"/>
        <v>7639</v>
      </c>
      <c r="W6" s="20">
        <f t="shared" si="3"/>
        <v>4.18</v>
      </c>
      <c r="X6" s="20">
        <f t="shared" si="3"/>
        <v>1827.51</v>
      </c>
      <c r="Y6" s="21">
        <f>IF(Y7="",NA(),Y7)</f>
        <v>99.55</v>
      </c>
      <c r="Z6" s="21">
        <f t="shared" ref="Z6:AH6" si="4">IF(Z7="",NA(),Z7)</f>
        <v>99.39</v>
      </c>
      <c r="AA6" s="21">
        <f t="shared" si="4"/>
        <v>103.04</v>
      </c>
      <c r="AB6" s="21">
        <f t="shared" si="4"/>
        <v>101.38</v>
      </c>
      <c r="AC6" s="21">
        <f t="shared" si="4"/>
        <v>99.32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41.59</v>
      </c>
      <c r="BR6" s="21">
        <f t="shared" ref="BR6:BZ6" si="8">IF(BR7="",NA(),BR7)</f>
        <v>57.38</v>
      </c>
      <c r="BS6" s="21">
        <f t="shared" si="8"/>
        <v>59.49</v>
      </c>
      <c r="BT6" s="21">
        <f t="shared" si="8"/>
        <v>61.57</v>
      </c>
      <c r="BU6" s="21">
        <f t="shared" si="8"/>
        <v>58.28</v>
      </c>
      <c r="BV6" s="21">
        <f t="shared" si="8"/>
        <v>57.77</v>
      </c>
      <c r="BW6" s="21">
        <f t="shared" si="8"/>
        <v>57.31</v>
      </c>
      <c r="BX6" s="21">
        <f t="shared" si="8"/>
        <v>57.08</v>
      </c>
      <c r="BY6" s="21">
        <f t="shared" si="8"/>
        <v>56.26</v>
      </c>
      <c r="BZ6" s="21">
        <f t="shared" si="8"/>
        <v>52.94</v>
      </c>
      <c r="CA6" s="20" t="str">
        <f>IF(CA7="","",IF(CA7="-","【-】","【"&amp;SUBSTITUTE(TEXT(CA7,"#,##0.00"),"-","△")&amp;"】"))</f>
        <v>【57.02】</v>
      </c>
      <c r="CB6" s="21">
        <f>IF(CB7="",NA(),CB7)</f>
        <v>297.35000000000002</v>
      </c>
      <c r="CC6" s="21">
        <f t="shared" ref="CC6:CK6" si="9">IF(CC7="",NA(),CC7)</f>
        <v>278.47000000000003</v>
      </c>
      <c r="CD6" s="21">
        <f t="shared" si="9"/>
        <v>263.42</v>
      </c>
      <c r="CE6" s="21">
        <f t="shared" si="9"/>
        <v>258.27999999999997</v>
      </c>
      <c r="CF6" s="21">
        <f t="shared" si="9"/>
        <v>277.04000000000002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49.91</v>
      </c>
      <c r="CN6" s="21">
        <f t="shared" ref="CN6:CV6" si="10">IF(CN7="",NA(),CN7)</f>
        <v>49.16</v>
      </c>
      <c r="CO6" s="21">
        <f t="shared" si="10"/>
        <v>51.3</v>
      </c>
      <c r="CP6" s="21">
        <f t="shared" si="10"/>
        <v>51.3</v>
      </c>
      <c r="CQ6" s="21">
        <f t="shared" si="10"/>
        <v>47.04</v>
      </c>
      <c r="CR6" s="21">
        <f t="shared" si="10"/>
        <v>50.68</v>
      </c>
      <c r="CS6" s="21">
        <f t="shared" si="10"/>
        <v>50.14</v>
      </c>
      <c r="CT6" s="21">
        <f t="shared" si="10"/>
        <v>54.83</v>
      </c>
      <c r="CU6" s="21">
        <f t="shared" si="10"/>
        <v>66.53</v>
      </c>
      <c r="CV6" s="21">
        <f t="shared" si="10"/>
        <v>52.35</v>
      </c>
      <c r="CW6" s="20" t="str">
        <f>IF(CW7="","",IF(CW7="-","【-】","【"&amp;SUBSTITUTE(TEXT(CW7,"#,##0.00"),"-","△")&amp;"】"))</f>
        <v>【52.55】</v>
      </c>
      <c r="CX6" s="21">
        <f>IF(CX7="",NA(),CX7)</f>
        <v>89.96</v>
      </c>
      <c r="CY6" s="21">
        <f t="shared" ref="CY6:DG6" si="11">IF(CY7="",NA(),CY7)</f>
        <v>90.77</v>
      </c>
      <c r="CZ6" s="21">
        <f t="shared" si="11"/>
        <v>93.22</v>
      </c>
      <c r="DA6" s="21">
        <f t="shared" si="11"/>
        <v>92.6</v>
      </c>
      <c r="DB6" s="21">
        <f t="shared" si="11"/>
        <v>92.97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232025</v>
      </c>
      <c r="D7" s="23">
        <v>47</v>
      </c>
      <c r="E7" s="23">
        <v>17</v>
      </c>
      <c r="F7" s="23">
        <v>5</v>
      </c>
      <c r="G7" s="23">
        <v>0</v>
      </c>
      <c r="H7" s="23" t="s">
        <v>98</v>
      </c>
      <c r="I7" s="23" t="s">
        <v>99</v>
      </c>
      <c r="J7" s="23" t="s">
        <v>100</v>
      </c>
      <c r="K7" s="23" t="s">
        <v>101</v>
      </c>
      <c r="L7" s="23" t="s">
        <v>102</v>
      </c>
      <c r="M7" s="23" t="s">
        <v>103</v>
      </c>
      <c r="N7" s="24" t="s">
        <v>104</v>
      </c>
      <c r="O7" s="24" t="s">
        <v>105</v>
      </c>
      <c r="P7" s="24">
        <v>1.99</v>
      </c>
      <c r="Q7" s="24">
        <v>92.88</v>
      </c>
      <c r="R7" s="24">
        <v>3454</v>
      </c>
      <c r="S7" s="24">
        <v>384422</v>
      </c>
      <c r="T7" s="24">
        <v>387.2</v>
      </c>
      <c r="U7" s="24">
        <v>992.83</v>
      </c>
      <c r="V7" s="24">
        <v>7639</v>
      </c>
      <c r="W7" s="24">
        <v>4.18</v>
      </c>
      <c r="X7" s="24">
        <v>1827.51</v>
      </c>
      <c r="Y7" s="24">
        <v>99.55</v>
      </c>
      <c r="Z7" s="24">
        <v>99.39</v>
      </c>
      <c r="AA7" s="24">
        <v>103.04</v>
      </c>
      <c r="AB7" s="24">
        <v>101.38</v>
      </c>
      <c r="AC7" s="24">
        <v>99.32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41.59</v>
      </c>
      <c r="BR7" s="24">
        <v>57.38</v>
      </c>
      <c r="BS7" s="24">
        <v>59.49</v>
      </c>
      <c r="BT7" s="24">
        <v>61.57</v>
      </c>
      <c r="BU7" s="24">
        <v>58.28</v>
      </c>
      <c r="BV7" s="24">
        <v>57.77</v>
      </c>
      <c r="BW7" s="24">
        <v>57.31</v>
      </c>
      <c r="BX7" s="24">
        <v>57.08</v>
      </c>
      <c r="BY7" s="24">
        <v>56.26</v>
      </c>
      <c r="BZ7" s="24">
        <v>52.94</v>
      </c>
      <c r="CA7" s="24">
        <v>57.02</v>
      </c>
      <c r="CB7" s="24">
        <v>297.35000000000002</v>
      </c>
      <c r="CC7" s="24">
        <v>278.47000000000003</v>
      </c>
      <c r="CD7" s="24">
        <v>263.42</v>
      </c>
      <c r="CE7" s="24">
        <v>258.27999999999997</v>
      </c>
      <c r="CF7" s="24">
        <v>277.04000000000002</v>
      </c>
      <c r="CG7" s="24">
        <v>274.35000000000002</v>
      </c>
      <c r="CH7" s="24">
        <v>273.52</v>
      </c>
      <c r="CI7" s="24">
        <v>274.99</v>
      </c>
      <c r="CJ7" s="24">
        <v>282.08999999999997</v>
      </c>
      <c r="CK7" s="24">
        <v>303.27999999999997</v>
      </c>
      <c r="CL7" s="24">
        <v>273.68</v>
      </c>
      <c r="CM7" s="24">
        <v>49.91</v>
      </c>
      <c r="CN7" s="24">
        <v>49.16</v>
      </c>
      <c r="CO7" s="24">
        <v>51.3</v>
      </c>
      <c r="CP7" s="24">
        <v>51.3</v>
      </c>
      <c r="CQ7" s="24">
        <v>47.04</v>
      </c>
      <c r="CR7" s="24">
        <v>50.68</v>
      </c>
      <c r="CS7" s="24">
        <v>50.14</v>
      </c>
      <c r="CT7" s="24">
        <v>54.83</v>
      </c>
      <c r="CU7" s="24">
        <v>66.53</v>
      </c>
      <c r="CV7" s="24">
        <v>52.35</v>
      </c>
      <c r="CW7" s="24">
        <v>52.55</v>
      </c>
      <c r="CX7" s="24">
        <v>89.96</v>
      </c>
      <c r="CY7" s="24">
        <v>90.77</v>
      </c>
      <c r="CZ7" s="24">
        <v>93.22</v>
      </c>
      <c r="DA7" s="24">
        <v>92.6</v>
      </c>
      <c r="DB7" s="24">
        <v>92.97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2024-02-22T00:27:58Z</cp:lastPrinted>
  <dcterms:created xsi:type="dcterms:W3CDTF">2023-12-12T02:54:35Z</dcterms:created>
  <dcterms:modified xsi:type="dcterms:W3CDTF">2024-03-05T00:07:28Z</dcterms:modified>
</cp:coreProperties>
</file>