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72152885-D583-4CD4-928F-B88FB99EFA93}" revIDLastSave="0" xr10:uidLastSave="{00000000-0000-0000-0000-000000000000}"/>
  <workbookProtection lockStructure="1" workbookAlgorithmName="SHA-512" workbookHashValue="PW/2AQ01GB+q6PaeKaP+Qlb0AKavN9ZOYGcTygAypRSzZlXlTpCrlcxaUhW5DUfHma8rziKWSD4jIeS8w+bNRA==" workbookSaltValue="VKdkbe/Qnmb0NrXHriBtGQ==" workbookSpinCount="100000"/>
  <bookViews>
    <workbookView xr2:uid="{00000000-000D-0000-FFFF-FFFF00000000}" windowHeight="10872" windowWidth="17112" xWindow="-96" yWindow="-96"/>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T10" i="4"/>
  <c r="AL10" i="4"/>
  <c r="W10" i="4"/>
  <c r="P10" i="4"/>
  <c r="I10" i="4"/>
  <c r="BB8" i="4"/>
  <c r="AD8" i="4"/>
  <c r="W8" i="4"/>
  <c r="P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<sst xmlns="http://schemas.openxmlformats.org/spreadsheetml/2006/main" count="236" uniqueCount="117">
  <si>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</si>
  <si>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</si>
  <si>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</si>
  <si>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</si>
  <si>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</si>
  <si>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</si>
  <si>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</si>
  <si>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</si>
  <si>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</si>
  <si>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</si>
  <si>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</si>
  <si>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</si>
  <si>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</si>
  <si>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</si>
  <si>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</si>
  <si>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</si>
  <si>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</si>
  <si>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</si>
  <si>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</si>
  <si>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</si>
  <si>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</si>
  <si>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</si>
  <si>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</si>
  <si>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</si>
  <si>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</si>
  <si>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</si>
  <si>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</si>
  <si>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</si>
  <si>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</si>
  <si>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</si>
  <si>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</si>
  <si>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</si>
  <si>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</si>
  <si>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</si>
  <si>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</si>
  <si>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</si>
  <si>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</si>
  <si>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</si>
  <si>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</si>
  <si>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</si>
  <si>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</si>
  <si>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</si>
  <si>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</si>
  <si>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</si>
  <si>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</si>
  <si>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</si>
  <si>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</si>
  <si>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</si>
  <si>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</si>
  <si>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</si>
  <si>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</si>
  <si>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</si>
  <si>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</si>
  <si>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</si>
  <si>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</si>
  <si>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</si>
  <si>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</si>
  <si>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</si>
  <si>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</si>
  <si>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</si>
  <si>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</si>
  <si>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</si>
  <si>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</si>
  <si>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</si>
  <si>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</si>
  <si>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</si>
  <si>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</si>
  <si>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</si>
  <si>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</si>
  <si>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</si>
  <si>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</si>
  <si>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</si>
  <si>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</si>
  <si>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</si>
  <si>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</si>
  <si>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</si>
  <si>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</si>
  <si>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</si>
  <si>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</si>
  <si>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</si>
  <si>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</si>
  <si>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</si>
  <si>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</si>
  <si>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</si>
  <si>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</si>
  <si>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</si>
  <si>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</si>
  <si>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</si>
  <si>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</si>
  <si>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</si>
  <si>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</si>
  <si>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</si>
  <si>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</si>
  <si>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</si>
  <si>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</si>
  <si>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</si>
  <si>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</si>
  <si>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</si>
  <si>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</si>
  <si>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</si>
  <si>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</si>
  <si>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</si>
  <si>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</si>
  <si>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</si>
  <si>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</si>
  <si>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</si>
  <si>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</si>
  <si>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</si>
  <si>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</si>
  <si>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</si>
  <si>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</si>
  <si>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</si>
  <si>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</si>
  <si>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</si>
  <si>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特定環境保全公共下水道は、平成９年度から施設の整備を開始したため、管渠の標準耐用年数50年を上回る施設を有していない。</t>
    <phoneticPr fontId="4"/>
  </si>
  <si>
    <t>経営の健全性・効率性については、前年度と比較して改善している指標もある一方で、平均値を下回る指標もあるため、引き続き収益の増加と費用の抑制に努める必要がある。
　なお、経営戦略については平成30年度に策定及び公表を行った。また、令和６年度に見直す予定である。</t>
    <phoneticPr fontId="4"/>
  </si>
  <si>
    <t>①　経常収支比率
　減価償却費及び支払利息の減少などにより前年度と比較して増加したが、類似団体平均値、全国平均値より低い水準であるため、収入の確保と事業の効率化等を進めていく必要がある。
②　累積欠損金比率
　減価償却費及び支払利息の減少などにより前年度と比較して減少した。
③　流動比率
　令和４年度は、現金預金の減少により流動資産が減額となった。公共下水道事業と同一会計内での事業運営していく中で引き続き収入の確保と事業の効率化を進める必要がある。
④　企業債残高対事業規模比率
　企業債残高が減少したことから、前年度に引き続き減少した。
⑤　経費回収率
　下水道使用料の減少等により減少した。類似団体平均値、全国平均値を上回っているが、100％を下回っているため、使用料だけでは全ての経費を賄えていない。収入の確保と経費の削減に努める必要がある。
⑥　汚水処理原価
　類似団体平均値、全国平均値を下回る状況が続いており、他の自治体と比較して費用を抑えた維持管理を行うことができている。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</si>
</sst>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5B-4E3E-9D3F-83DFC18016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795B-4E3E-9D3F-83DFC18016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AC-432A-AE35-659B450762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C0AC-432A-AE35-659B450762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90.65</c:v>
                </c:pt>
                <c:pt idx="1">
                  <c:v>90.73</c:v>
                </c:pt>
                <c:pt idx="2">
                  <c:v>90.82</c:v>
                </c:pt>
                <c:pt idx="3">
                  <c:v>90.82</c:v>
                </c:pt>
                <c:pt idx="4">
                  <c:v>91.05</c:v>
                </c:pt>
              </c:numCache>
            </c:numRef>
          </c:val>
          <c:extLst>
            <c:ext xmlns:c16="http://schemas.microsoft.com/office/drawing/2014/chart" uri="{C3380CC4-5D6E-409C-BE32-E72D297353CC}">
              <c16:uniqueId val="{00000000-9568-4CBF-9B49-62D7605DD6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9568-4CBF-9B49-62D7605DD6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101.72</c:v>
                </c:pt>
                <c:pt idx="1">
                  <c:v>103.13</c:v>
                </c:pt>
                <c:pt idx="2">
                  <c:v>99.79</c:v>
                </c:pt>
                <c:pt idx="3">
                  <c:v>103.73</c:v>
                </c:pt>
                <c:pt idx="4">
                  <c:v>104.43</c:v>
                </c:pt>
              </c:numCache>
            </c:numRef>
          </c:val>
          <c:extLst>
            <c:ext xmlns:c16="http://schemas.microsoft.com/office/drawing/2014/chart" uri="{C3380CC4-5D6E-409C-BE32-E72D297353CC}">
              <c16:uniqueId val="{00000000-47D1-47BA-97C7-B2E6B13BC3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47D1-47BA-97C7-B2E6B13BC3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14.2</c:v>
                </c:pt>
                <c:pt idx="1">
                  <c:v>16.11</c:v>
                </c:pt>
                <c:pt idx="2">
                  <c:v>17.71</c:v>
                </c:pt>
                <c:pt idx="3">
                  <c:v>19.46</c:v>
                </c:pt>
                <c:pt idx="4">
                  <c:v>21.3</c:v>
                </c:pt>
              </c:numCache>
            </c:numRef>
          </c:val>
          <c:extLst>
            <c:ext xmlns:c16="http://schemas.microsoft.com/office/drawing/2014/chart" uri="{C3380CC4-5D6E-409C-BE32-E72D297353CC}">
              <c16:uniqueId val="{00000000-BCC9-44F1-B1EB-D042DA4A90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BCC9-44F1-B1EB-D042DA4A90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63-44FE-890B-FA0EF5AA80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EF63-44FE-890B-FA0EF5AA80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29.81</c:v>
                </c:pt>
                <c:pt idx="1">
                  <c:v>20.48</c:v>
                </c:pt>
                <c:pt idx="2">
                  <c:v>20.73</c:v>
                </c:pt>
                <c:pt idx="3">
                  <c:v>10.86</c:v>
                </c:pt>
                <c:pt idx="4" formatCode="#,##0.00;&quot;△&quot;#,##0.00">
                  <c:v>0</c:v>
                </c:pt>
              </c:numCache>
            </c:numRef>
          </c:val>
          <c:extLst>
            <c:ext xmlns:c16="http://schemas.microsoft.com/office/drawing/2014/chart" uri="{C3380CC4-5D6E-409C-BE32-E72D297353CC}">
              <c16:uniqueId val="{00000000-D28D-4705-B7F7-A09654229C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D28D-4705-B7F7-A09654229C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18.190000000000001</c:v>
                </c:pt>
                <c:pt idx="1">
                  <c:v>7.39</c:v>
                </c:pt>
                <c:pt idx="2">
                  <c:v>-37.42</c:v>
                </c:pt>
                <c:pt idx="3">
                  <c:v>-133.27000000000001</c:v>
                </c:pt>
                <c:pt idx="4">
                  <c:v>-260.02999999999997</c:v>
                </c:pt>
              </c:numCache>
            </c:numRef>
          </c:val>
          <c:extLst>
            <c:ext xmlns:c16="http://schemas.microsoft.com/office/drawing/2014/chart" uri="{C3380CC4-5D6E-409C-BE32-E72D297353CC}">
              <c16:uniqueId val="{00000000-0D82-47F8-AC3E-4FE2A567B8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0D82-47F8-AC3E-4FE2A567B8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3011.24</c:v>
                </c:pt>
                <c:pt idx="1">
                  <c:v>2645.52</c:v>
                </c:pt>
                <c:pt idx="2">
                  <c:v>1917.19</c:v>
                </c:pt>
                <c:pt idx="3">
                  <c:v>1799.59</c:v>
                </c:pt>
                <c:pt idx="4">
                  <c:v>1643.82</c:v>
                </c:pt>
              </c:numCache>
            </c:numRef>
          </c:val>
          <c:extLst>
            <c:ext xmlns:c16="http://schemas.microsoft.com/office/drawing/2014/chart" uri="{C3380CC4-5D6E-409C-BE32-E72D297353CC}">
              <c16:uniqueId val="{00000000-3250-404B-92F5-89901FF2F5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3250-404B-92F5-89901FF2F5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78.73</c:v>
                </c:pt>
                <c:pt idx="1">
                  <c:v>78.8</c:v>
                </c:pt>
                <c:pt idx="2">
                  <c:v>77.819999999999993</c:v>
                </c:pt>
                <c:pt idx="3">
                  <c:v>76.14</c:v>
                </c:pt>
                <c:pt idx="4">
                  <c:v>74.64</c:v>
                </c:pt>
              </c:numCache>
            </c:numRef>
          </c:val>
          <c:extLst>
            <c:ext xmlns:c16="http://schemas.microsoft.com/office/drawing/2014/chart" uri="{C3380CC4-5D6E-409C-BE32-E72D297353CC}">
              <c16:uniqueId val="{00000000-63C1-4D9E-81FD-9F7F6F68DB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63C1-4D9E-81FD-9F7F6F68DB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E284-472C-98F0-A034EBFB18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E284-472C-98F0-A034EBFB18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5546875" customWidth="1"/>
    <col min="2" max="62" width="3.77734375" customWidth="1"/>
    <col min="63" max="63" width="2.5546875" customWidth="1"/>
    <col min="64" max="78" width="3.109375" customWidth="1"/>
    <col min="79" max="79" width="4.44140625" bestFit="1" customWidth="1"/>
    <col min="80" max="80" width="2.5546875" customWidth="1"/>
    <col min="81" max="82" width="4.44140625" bestFit="1" customWidth="1"/>
    <col min="83" max="97" width="2.5546875"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愛知県　岡崎市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45">
        <f>データ!S6</f>
        <v>384422</v>
      </c>
      <c r="AM8" s="45"/>
      <c r="AN8" s="45"/>
      <c r="AO8" s="45"/>
      <c r="AP8" s="45"/>
      <c r="AQ8" s="45"/>
      <c r="AR8" s="45"/>
      <c r="AS8" s="45"/>
      <c r="AT8" s="46">
        <f>データ!T6</f>
        <v>387.2</v>
      </c>
      <c r="AU8" s="46"/>
      <c r="AV8" s="46"/>
      <c r="AW8" s="46"/>
      <c r="AX8" s="46"/>
      <c r="AY8" s="46"/>
      <c r="AZ8" s="46"/>
      <c r="BA8" s="46"/>
      <c r="BB8" s="46">
        <f>データ!U6</f>
        <v>992.83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34.83</v>
      </c>
      <c r="J10" s="46"/>
      <c r="K10" s="46"/>
      <c r="L10" s="46"/>
      <c r="M10" s="46"/>
      <c r="N10" s="46"/>
      <c r="O10" s="46"/>
      <c r="P10" s="46">
        <f>データ!P6</f>
        <v>1.37</v>
      </c>
      <c r="Q10" s="46"/>
      <c r="R10" s="46"/>
      <c r="S10" s="46"/>
      <c r="T10" s="46"/>
      <c r="U10" s="46"/>
      <c r="V10" s="46"/>
      <c r="W10" s="46">
        <f>データ!Q6</f>
        <v>105.31</v>
      </c>
      <c r="X10" s="46"/>
      <c r="Y10" s="46"/>
      <c r="Z10" s="46"/>
      <c r="AA10" s="46"/>
      <c r="AB10" s="46"/>
      <c r="AC10" s="46"/>
      <c r="AD10" s="45">
        <f>データ!R6</f>
        <v>1998</v>
      </c>
      <c r="AE10" s="45"/>
      <c r="AF10" s="45"/>
      <c r="AG10" s="45"/>
      <c r="AH10" s="45"/>
      <c r="AI10" s="45"/>
      <c r="AJ10" s="45"/>
      <c r="AK10" s="2"/>
      <c r="AL10" s="45">
        <f>データ!V6</f>
        <v>5241</v>
      </c>
      <c r="AM10" s="45"/>
      <c r="AN10" s="45"/>
      <c r="AO10" s="45"/>
      <c r="AP10" s="45"/>
      <c r="AQ10" s="45"/>
      <c r="AR10" s="45"/>
      <c r="AS10" s="45"/>
      <c r="AT10" s="46">
        <f>データ!W6</f>
        <v>1.87</v>
      </c>
      <c r="AU10" s="46"/>
      <c r="AV10" s="46"/>
      <c r="AW10" s="46"/>
      <c r="AX10" s="46"/>
      <c r="AY10" s="46"/>
      <c r="AZ10" s="46"/>
      <c r="BA10" s="46"/>
      <c r="BB10" s="46">
        <f>データ!X6</f>
        <v>2802.67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wAe+aCDQ4k38UKAaNHuchD+QKMBEsIdrv8JqtcGYGB4Ok+vop2jmXNZK/xLeYXCS2nnMhi/jhLjJZqVjOFs9cA==" saltValue="SebjnWfNjaJj58Bjf8qR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232025</v>
      </c>
      <c r="D6" s="19">
        <f t="shared" si="3"/>
        <v>46</v>
      </c>
      <c r="E6" s="19">
        <f t="shared" si="3"/>
        <v>17</v>
      </c>
      <c r="F6" s="19">
        <f t="shared" si="3"/>
        <v>4</v>
      </c>
      <c r="G6" s="19">
        <f t="shared" si="3"/>
        <v>0</v>
      </c>
      <c r="H6" s="19" t="str">
        <f t="shared" si="3"/>
        <v>愛知県　岡崎市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34.83</v>
      </c>
      <c r="P6" s="20">
        <f t="shared" si="3"/>
        <v>1.37</v>
      </c>
      <c r="Q6" s="20">
        <f t="shared" si="3"/>
        <v>105.31</v>
      </c>
      <c r="R6" s="20">
        <f t="shared" si="3"/>
        <v>1998</v>
      </c>
      <c r="S6" s="20">
        <f t="shared" si="3"/>
        <v>384422</v>
      </c>
      <c r="T6" s="20">
        <f t="shared" si="3"/>
        <v>387.2</v>
      </c>
      <c r="U6" s="20">
        <f t="shared" si="3"/>
        <v>992.83</v>
      </c>
      <c r="V6" s="20">
        <f t="shared" si="3"/>
        <v>5241</v>
      </c>
      <c r="W6" s="20">
        <f t="shared" si="3"/>
        <v>1.87</v>
      </c>
      <c r="X6" s="20">
        <f t="shared" si="3"/>
        <v>2802.67</v>
      </c>
      <c r="Y6" s="21">
        <f>IF(Y7="",NA(),Y7)</f>
        <v>101.72</v>
      </c>
      <c r="Z6" s="21">
        <f t="shared" ref="Z6:AH6" si="4">IF(Z7="",NA(),Z7)</f>
        <v>103.13</v>
      </c>
      <c r="AA6" s="21">
        <f t="shared" si="4"/>
        <v>99.79</v>
      </c>
      <c r="AB6" s="21">
        <f t="shared" si="4"/>
        <v>103.73</v>
      </c>
      <c r="AC6" s="21">
        <f t="shared" si="4"/>
        <v>104.43</v>
      </c>
      <c r="AD6" s="21">
        <f t="shared" si="4"/>
        <v>101.72</v>
      </c>
      <c r="AE6" s="21">
        <f t="shared" si="4"/>
        <v>102.73</v>
      </c>
      <c r="AF6" s="21">
        <f t="shared" si="4"/>
        <v>105.78</v>
      </c>
      <c r="AG6" s="21">
        <f t="shared" si="4"/>
        <v>106.09</v>
      </c>
      <c r="AH6" s="21">
        <f t="shared" si="4"/>
        <v>106.44</v>
      </c>
      <c r="AI6" s="20" t="str">
        <f>IF(AI7="","",IF(AI7="-","【-】","【"&amp;SUBSTITUTE(TEXT(AI7,"#,##0.00"),"-","△")&amp;"】"))</f>
        <v>【104.54】</v>
      </c>
      <c r="AJ6" s="21">
        <f>IF(AJ7="",NA(),AJ7)</f>
        <v>29.81</v>
      </c>
      <c r="AK6" s="21">
        <f t="shared" ref="AK6:AS6" si="5">IF(AK7="",NA(),AK7)</f>
        <v>20.48</v>
      </c>
      <c r="AL6" s="21">
        <f t="shared" si="5"/>
        <v>20.73</v>
      </c>
      <c r="AM6" s="21">
        <f t="shared" si="5"/>
        <v>10.86</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18.190000000000001</v>
      </c>
      <c r="AV6" s="21">
        <f t="shared" ref="AV6:BD6" si="6">IF(AV7="",NA(),AV7)</f>
        <v>7.39</v>
      </c>
      <c r="AW6" s="21">
        <f t="shared" si="6"/>
        <v>-37.42</v>
      </c>
      <c r="AX6" s="21">
        <f t="shared" si="6"/>
        <v>-133.27000000000001</v>
      </c>
      <c r="AY6" s="21">
        <f t="shared" si="6"/>
        <v>-260.02999999999997</v>
      </c>
      <c r="AZ6" s="21">
        <f t="shared" si="6"/>
        <v>49.18</v>
      </c>
      <c r="BA6" s="21">
        <f t="shared" si="6"/>
        <v>47.72</v>
      </c>
      <c r="BB6" s="21">
        <f t="shared" si="6"/>
        <v>44.24</v>
      </c>
      <c r="BC6" s="21">
        <f t="shared" si="6"/>
        <v>43.07</v>
      </c>
      <c r="BD6" s="21">
        <f t="shared" si="6"/>
        <v>45.42</v>
      </c>
      <c r="BE6" s="20" t="str">
        <f>IF(BE7="","",IF(BE7="-","【-】","【"&amp;SUBSTITUTE(TEXT(BE7,"#,##0.00"),"-","△")&amp;"】"))</f>
        <v>【44.25】</v>
      </c>
      <c r="BF6" s="21">
        <f>IF(BF7="",NA(),BF7)</f>
        <v>3011.24</v>
      </c>
      <c r="BG6" s="21">
        <f t="shared" ref="BG6:BO6" si="7">IF(BG7="",NA(),BG7)</f>
        <v>2645.52</v>
      </c>
      <c r="BH6" s="21">
        <f t="shared" si="7"/>
        <v>1917.19</v>
      </c>
      <c r="BI6" s="21">
        <f t="shared" si="7"/>
        <v>1799.59</v>
      </c>
      <c r="BJ6" s="21">
        <f t="shared" si="7"/>
        <v>1643.82</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78.73</v>
      </c>
      <c r="BR6" s="21">
        <f t="shared" ref="BR6:BZ6" si="8">IF(BR7="",NA(),BR7)</f>
        <v>78.8</v>
      </c>
      <c r="BS6" s="21">
        <f t="shared" si="8"/>
        <v>77.819999999999993</v>
      </c>
      <c r="BT6" s="21">
        <f t="shared" si="8"/>
        <v>76.14</v>
      </c>
      <c r="BU6" s="21">
        <f t="shared" si="8"/>
        <v>74.64</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150</v>
      </c>
      <c r="CC6" s="21">
        <f t="shared" ref="CC6:CK6" si="9">IF(CC7="",NA(),CC7)</f>
        <v>150</v>
      </c>
      <c r="CD6" s="21">
        <f t="shared" si="9"/>
        <v>150</v>
      </c>
      <c r="CE6" s="21">
        <f t="shared" si="9"/>
        <v>150</v>
      </c>
      <c r="CF6" s="21">
        <f t="shared" si="9"/>
        <v>150</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90.65</v>
      </c>
      <c r="CY6" s="21">
        <f t="shared" ref="CY6:DG6" si="11">IF(CY7="",NA(),CY7)</f>
        <v>90.73</v>
      </c>
      <c r="CZ6" s="21">
        <f t="shared" si="11"/>
        <v>90.82</v>
      </c>
      <c r="DA6" s="21">
        <f t="shared" si="11"/>
        <v>90.82</v>
      </c>
      <c r="DB6" s="21">
        <f t="shared" si="11"/>
        <v>91.05</v>
      </c>
      <c r="DC6" s="21">
        <f t="shared" si="11"/>
        <v>83.32</v>
      </c>
      <c r="DD6" s="21">
        <f t="shared" si="11"/>
        <v>83.75</v>
      </c>
      <c r="DE6" s="21">
        <f t="shared" si="11"/>
        <v>84.19</v>
      </c>
      <c r="DF6" s="21">
        <f t="shared" si="11"/>
        <v>84.34</v>
      </c>
      <c r="DG6" s="21">
        <f t="shared" si="11"/>
        <v>84.34</v>
      </c>
      <c r="DH6" s="20" t="str">
        <f>IF(DH7="","",IF(DH7="-","【-】","【"&amp;SUBSTITUTE(TEXT(DH7,"#,##0.00"),"-","△")&amp;"】"))</f>
        <v>【85.67】</v>
      </c>
      <c r="DI6" s="21">
        <f>IF(DI7="",NA(),DI7)</f>
        <v>14.2</v>
      </c>
      <c r="DJ6" s="21">
        <f t="shared" ref="DJ6:DR6" si="12">IF(DJ7="",NA(),DJ7)</f>
        <v>16.11</v>
      </c>
      <c r="DK6" s="21">
        <f t="shared" si="12"/>
        <v>17.71</v>
      </c>
      <c r="DL6" s="21">
        <f t="shared" si="12"/>
        <v>19.46</v>
      </c>
      <c r="DM6" s="21">
        <f t="shared" si="12"/>
        <v>21.3</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2">
      <c r="A7" s="14"/>
      <c r="B7" s="23">
        <v>2022</v>
      </c>
      <c r="C7" s="23">
        <v>232025</v>
      </c>
      <c r="D7" s="23">
        <v>46</v>
      </c>
      <c r="E7" s="23">
        <v>17</v>
      </c>
      <c r="F7" s="23">
        <v>4</v>
      </c>
      <c r="G7" s="23">
        <v>0</v>
      </c>
      <c r="H7" s="23" t="s">
        <v>96</v>
      </c>
      <c r="I7" s="23" t="s">
        <v>97</v>
      </c>
      <c r="J7" s="23" t="s">
        <v>98</v>
      </c>
      <c r="K7" s="23" t="s">
        <v>99</v>
      </c>
      <c r="L7" s="23" t="s">
        <v>100</v>
      </c>
      <c r="M7" s="23" t="s">
        <v>101</v>
      </c>
      <c r="N7" s="24" t="s">
        <v>102</v>
      </c>
      <c r="O7" s="24">
        <v>34.83</v>
      </c>
      <c r="P7" s="24">
        <v>1.37</v>
      </c>
      <c r="Q7" s="24">
        <v>105.31</v>
      </c>
      <c r="R7" s="24">
        <v>1998</v>
      </c>
      <c r="S7" s="24">
        <v>384422</v>
      </c>
      <c r="T7" s="24">
        <v>387.2</v>
      </c>
      <c r="U7" s="24">
        <v>992.83</v>
      </c>
      <c r="V7" s="24">
        <v>5241</v>
      </c>
      <c r="W7" s="24">
        <v>1.87</v>
      </c>
      <c r="X7" s="24">
        <v>2802.67</v>
      </c>
      <c r="Y7" s="24">
        <v>101.72</v>
      </c>
      <c r="Z7" s="24">
        <v>103.13</v>
      </c>
      <c r="AA7" s="24">
        <v>99.79</v>
      </c>
      <c r="AB7" s="24">
        <v>103.73</v>
      </c>
      <c r="AC7" s="24">
        <v>104.43</v>
      </c>
      <c r="AD7" s="24">
        <v>101.72</v>
      </c>
      <c r="AE7" s="24">
        <v>102.73</v>
      </c>
      <c r="AF7" s="24">
        <v>105.78</v>
      </c>
      <c r="AG7" s="24">
        <v>106.09</v>
      </c>
      <c r="AH7" s="24">
        <v>106.44</v>
      </c>
      <c r="AI7" s="24">
        <v>104.54</v>
      </c>
      <c r="AJ7" s="24">
        <v>29.81</v>
      </c>
      <c r="AK7" s="24">
        <v>20.48</v>
      </c>
      <c r="AL7" s="24">
        <v>20.73</v>
      </c>
      <c r="AM7" s="24">
        <v>10.86</v>
      </c>
      <c r="AN7" s="24">
        <v>0</v>
      </c>
      <c r="AO7" s="24">
        <v>112.88</v>
      </c>
      <c r="AP7" s="24">
        <v>94.97</v>
      </c>
      <c r="AQ7" s="24">
        <v>63.96</v>
      </c>
      <c r="AR7" s="24">
        <v>69.42</v>
      </c>
      <c r="AS7" s="24">
        <v>72.86</v>
      </c>
      <c r="AT7" s="24">
        <v>65.930000000000007</v>
      </c>
      <c r="AU7" s="24">
        <v>18.190000000000001</v>
      </c>
      <c r="AV7" s="24">
        <v>7.39</v>
      </c>
      <c r="AW7" s="24">
        <v>-37.42</v>
      </c>
      <c r="AX7" s="24">
        <v>-133.27000000000001</v>
      </c>
      <c r="AY7" s="24">
        <v>-260.02999999999997</v>
      </c>
      <c r="AZ7" s="24">
        <v>49.18</v>
      </c>
      <c r="BA7" s="24">
        <v>47.72</v>
      </c>
      <c r="BB7" s="24">
        <v>44.24</v>
      </c>
      <c r="BC7" s="24">
        <v>43.07</v>
      </c>
      <c r="BD7" s="24">
        <v>45.42</v>
      </c>
      <c r="BE7" s="24">
        <v>44.25</v>
      </c>
      <c r="BF7" s="24">
        <v>3011.24</v>
      </c>
      <c r="BG7" s="24">
        <v>2645.52</v>
      </c>
      <c r="BH7" s="24">
        <v>1917.19</v>
      </c>
      <c r="BI7" s="24">
        <v>1799.59</v>
      </c>
      <c r="BJ7" s="24">
        <v>1643.82</v>
      </c>
      <c r="BK7" s="24">
        <v>1194.1500000000001</v>
      </c>
      <c r="BL7" s="24">
        <v>1206.79</v>
      </c>
      <c r="BM7" s="24">
        <v>1258.43</v>
      </c>
      <c r="BN7" s="24">
        <v>1163.75</v>
      </c>
      <c r="BO7" s="24">
        <v>1195.47</v>
      </c>
      <c r="BP7" s="24">
        <v>1182.1099999999999</v>
      </c>
      <c r="BQ7" s="24">
        <v>78.73</v>
      </c>
      <c r="BR7" s="24">
        <v>78.8</v>
      </c>
      <c r="BS7" s="24">
        <v>77.819999999999993</v>
      </c>
      <c r="BT7" s="24">
        <v>76.14</v>
      </c>
      <c r="BU7" s="24">
        <v>74.64</v>
      </c>
      <c r="BV7" s="24">
        <v>72.260000000000005</v>
      </c>
      <c r="BW7" s="24">
        <v>71.84</v>
      </c>
      <c r="BX7" s="24">
        <v>73.36</v>
      </c>
      <c r="BY7" s="24">
        <v>72.599999999999994</v>
      </c>
      <c r="BZ7" s="24">
        <v>69.430000000000007</v>
      </c>
      <c r="CA7" s="24">
        <v>73.78</v>
      </c>
      <c r="CB7" s="24">
        <v>150</v>
      </c>
      <c r="CC7" s="24">
        <v>150</v>
      </c>
      <c r="CD7" s="24">
        <v>150</v>
      </c>
      <c r="CE7" s="24">
        <v>150</v>
      </c>
      <c r="CF7" s="24">
        <v>150</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90.65</v>
      </c>
      <c r="CY7" s="24">
        <v>90.73</v>
      </c>
      <c r="CZ7" s="24">
        <v>90.82</v>
      </c>
      <c r="DA7" s="24">
        <v>90.82</v>
      </c>
      <c r="DB7" s="24">
        <v>91.05</v>
      </c>
      <c r="DC7" s="24">
        <v>83.32</v>
      </c>
      <c r="DD7" s="24">
        <v>83.75</v>
      </c>
      <c r="DE7" s="24">
        <v>84.19</v>
      </c>
      <c r="DF7" s="24">
        <v>84.34</v>
      </c>
      <c r="DG7" s="24">
        <v>84.34</v>
      </c>
      <c r="DH7" s="24">
        <v>85.67</v>
      </c>
      <c r="DI7" s="24">
        <v>14.2</v>
      </c>
      <c r="DJ7" s="24">
        <v>16.11</v>
      </c>
      <c r="DK7" s="24">
        <v>17.71</v>
      </c>
      <c r="DL7" s="24">
        <v>19.46</v>
      </c>
      <c r="DM7" s="24">
        <v>21.3</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2024-02-22T00:27:51Z</cp:lastPrinted>
  <dcterms:created xsi:type="dcterms:W3CDTF">2023-12-12T00:56:28Z</dcterms:created>
  <dcterms:modified xsi:type="dcterms:W3CDTF">2024-03-05T00:06:43Z</dcterms:modified>
</cp:coreProperties>
</file>