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8FC86A68-2C87-4A8C-98E4-AD0F79EA5E47}" revIDLastSave="0" xr10:uidLastSave="{00000000-0000-0000-0000-000000000000}"/>
  <workbookProtection lockStructure="1" workbookAlgorithmName="SHA-512" workbookHashValue="ySPJei4z37w2dxQxvdFzdzbU9TzvKq4oY5thEwi6HPaSceC83sUJ2qmGEFspSCL6WJvxhmdsClfoR9mY9L3WSg==" workbookSaltValue="g6PuuGzATqIZi6K1FwFyRQ==" workbookSpinCount="100000"/>
  <bookViews>
    <workbookView xr2:uid="{00000000-000D-0000-FFFF-FFFF00000000}" windowHeight="14540" windowWidth="22780" xWindow="-110" yWindow="-110"/>
  </bookViews>
  <sheets>
    <sheet r:id="rId1" name="法適用_下水道事業" sheetId="4"/>
    <sheet r:id="rId2" name="データ" sheetId="5" state="hidden"/>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<sst xmlns="http://schemas.openxmlformats.org/spreadsheetml/2006/main" count="236" uniqueCount="115">
  <si>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</si>
  <si>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</si>
  <si>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</si>
  <si>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</si>
  <si>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</si>
  <si>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</si>
  <si>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</si>
  <si>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</si>
  <si>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</si>
  <si>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</si>
  <si>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</si>
  <si>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</si>
  <si>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</si>
  <si>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</si>
  <si>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</si>
  <si>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</si>
  <si>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</si>
  <si>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</si>
  <si>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</si>
  <si>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</si>
  <si>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</si>
  <si>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</si>
  <si>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</si>
  <si>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</si>
  <si>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</si>
  <si>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</si>
  <si>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</si>
  <si>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</si>
  <si>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</si>
  <si>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</si>
  <si>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</si>
  <si>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</si>
  <si>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</si>
  <si>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</si>
  <si>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</si>
  <si>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</si>
  <si>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</si>
  <si>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</si>
  <si>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</si>
  <si>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</si>
  <si>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</si>
  <si>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</si>
  <si>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</si>
  <si>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</si>
  <si>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</si>
  <si>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</si>
  <si>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</si>
  <si>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</si>
  <si>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</si>
  <si>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</si>
  <si>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</si>
  <si>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</si>
  <si>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</si>
  <si>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</si>
  <si>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</si>
  <si>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</si>
  <si>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</si>
  <si>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</si>
  <si>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</si>
  <si>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</si>
  <si>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</si>
  <si>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</si>
  <si>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</si>
  <si>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</si>
  <si>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</si>
  <si>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</si>
  <si>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</si>
  <si>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</si>
  <si>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</si>
  <si>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</si>
  <si>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</si>
  <si>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</si>
  <si>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</si>
  <si>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</si>
  <si>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</si>
  <si>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</si>
  <si>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</si>
  <si>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</si>
  <si>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</si>
  <si>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</si>
  <si>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</si>
  <si>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</si>
  <si>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</si>
  <si>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</si>
  <si>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</si>
  <si>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</si>
  <si>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</si>
  <si>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</si>
  <si>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</si>
  <si>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</si>
  <si>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</si>
  <si>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</si>
  <si>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</si>
  <si>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</si>
  <si>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</si>
  <si>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</si>
  <si>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</si>
  <si>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</si>
  <si>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</si>
  <si>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</si>
  <si>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</si>
  <si>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</si>
  <si>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</si>
  <si>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</si>
  <si>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</si>
  <si>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</si>
  <si>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</si>
  <si>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</si>
  <si>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</si>
  <si>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</si>
  <si>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</si>
  <si>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</si>
  <si>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②管渠老朽化率
　特定環境保全公共下水道は、平成９年度から施設の整備を開始したため、管渠の標準耐用年数50年を上回る施設を有していない。</t>
    <phoneticPr fontId="4"/>
  </si>
  <si>
    <t>　経営の健全性・効率性については、全体的に前年度を下回っており、平均値と比較しても下回っている指標が多いため、引き続き収益の増加と費用の抑制に努める必要がある。
　なお、経営戦略については令和７年度に見直し予定である。</t>
    <rPh sb="1" eb="3">
      <t>ケイエイ</t>
    </rPh>
    <rPh sb="4" eb="7">
      <t>ケンゼンセイ</t>
    </rPh>
    <rPh sb="8" eb="10">
      <t>コウリツ</t>
    </rPh>
    <rPh sb="10" eb="11">
      <t>セイ</t>
    </rPh>
    <rPh sb="17" eb="20">
      <t>ゼンタイテキ</t>
    </rPh>
    <rPh sb="32" eb="35">
      <t>ヘイキンチ</t>
    </rPh>
    <rPh sb="36" eb="38">
      <t>ヒカク</t>
    </rPh>
    <rPh sb="41" eb="43">
      <t>シタマワ</t>
    </rPh>
    <rPh sb="47" eb="49">
      <t>シヒョウ</t>
    </rPh>
    <rPh sb="50" eb="51">
      <t>オオ</t>
    </rPh>
    <rPh sb="55" eb="56">
      <t>ヒ</t>
    </rPh>
    <rPh sb="57" eb="58">
      <t>ツヅ</t>
    </rPh>
    <rPh sb="59" eb="61">
      <t>シュウエキ</t>
    </rPh>
    <rPh sb="62" eb="64">
      <t>ゾウカ</t>
    </rPh>
    <rPh sb="65" eb="67">
      <t>ヒヨウ</t>
    </rPh>
    <rPh sb="68" eb="70">
      <t>ヨクセイ</t>
    </rPh>
    <rPh sb="71" eb="72">
      <t>ツト</t>
    </rPh>
    <rPh sb="74" eb="76">
      <t>ヒツヨウ</t>
    </rPh>
    <phoneticPr fontId="4"/>
  </si>
  <si>
    <t>①経常収支比率
　支払利息等の減少により経常費用が減少したものの、長期前受金戻入等の減少により経常収益が大きく減少したため、前年度と比較して0.23ポイント下落した。類似団体平均値と同水準になったが、引き続き収入の確保と事業の効率化を進めていく必要がある。
③流動比率
　現金及び預金等の流動資産が増加したことにより、前年度と比較して9.44ポイント上昇している。公共下水道事業と同一会計内での事業運営していく中で引き続き収入の確保と事業の効率化を進める必要がある。
④企業債残高対事業規模比率
　下水道使用料の減少及び企業債残高が増加したことから、202.99ポイント上昇した。
⑤経費回収率
　下水道使用料の減少及び汚水処理費の増加により、前年度と比較して0.58ポイント下落した。類似団体平均値、全国平均値を上回っているが、100％を下回っているため、使用料だけでは全ての経費を賄えていない。収入の確保と経費の削減に努める必要がある。
⑧水洗化率
　処理区域内人口の増加が水洗便所設置済人口の増加を上回ったため、前年度と比較して0.43ポイントの下落となった。</t>
    <rPh sb="1" eb="3">
      <t>ケイジョウ</t>
    </rPh>
    <rPh sb="3" eb="5">
      <t>シュウシ</t>
    </rPh>
    <rPh sb="5" eb="7">
      <t>ヒリツ</t>
    </rPh>
    <rPh sb="33" eb="40">
      <t>チョウキマエウケキンレイニュウ</t>
    </rPh>
    <rPh sb="235" eb="238">
      <t>キギョウサイ</t>
    </rPh>
    <rPh sb="238" eb="240">
      <t>ザンダカ</t>
    </rPh>
    <rPh sb="240" eb="241">
      <t>タイ</t>
    </rPh>
    <rPh sb="241" eb="245">
      <t>ジギョウキボ</t>
    </rPh>
    <rPh sb="245" eb="247">
      <t>ヒリツ</t>
    </rPh>
    <rPh sb="256" eb="258">
      <t>ゲンショウ</t>
    </rPh>
    <rPh sb="266" eb="268">
      <t>ゾウカ</t>
    </rPh>
    <rPh sb="285" eb="287">
      <t>ジョウショウ</t>
    </rPh>
    <rPh sb="292" eb="294">
      <t>ケイヒ</t>
    </rPh>
    <rPh sb="294" eb="297">
      <t>カイシュウリツ</t>
    </rPh>
    <rPh sb="306" eb="308">
      <t>ゲンショウ</t>
    </rPh>
    <rPh sb="308" eb="309">
      <t>オヨ</t>
    </rPh>
    <rPh sb="310" eb="312">
      <t>オスイ</t>
    </rPh>
    <rPh sb="312" eb="315">
      <t>ショリヒ</t>
    </rPh>
    <rPh sb="316" eb="318">
      <t>ゾウカ</t>
    </rPh>
    <rPh sb="338" eb="340">
      <t>ゲラク</t>
    </rPh>
    <rPh sb="476" eb="478">
      <t>ゲラク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</si>
</sst>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3C-431C-B8A2-AA31B34CB1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F3C-431C-B8A2-AA31B34CB1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4F-41BC-9EAC-6FCF2635BF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24F-41BC-9EAC-6FCF2635BF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90.82</c:v>
                </c:pt>
                <c:pt idx="1">
                  <c:v>90.82</c:v>
                </c:pt>
                <c:pt idx="2">
                  <c:v>91.05</c:v>
                </c:pt>
                <c:pt idx="3">
                  <c:v>93.68</c:v>
                </c:pt>
                <c:pt idx="4">
                  <c:v>93.25</c:v>
                </c:pt>
              </c:numCache>
            </c:numRef>
          </c:val>
          <c:extLst>
            <c:ext xmlns:c16="http://schemas.microsoft.com/office/drawing/2014/chart" uri="{C3380CC4-5D6E-409C-BE32-E72D297353CC}">
              <c16:uniqueId val="{00000000-BB7E-4A32-8D4A-63C03EF2AF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B7E-4A32-8D4A-63C03EF2AF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99.79</c:v>
                </c:pt>
                <c:pt idx="1">
                  <c:v>103.73</c:v>
                </c:pt>
                <c:pt idx="2">
                  <c:v>104.43</c:v>
                </c:pt>
                <c:pt idx="3">
                  <c:v>107.12</c:v>
                </c:pt>
                <c:pt idx="4">
                  <c:v>106.89</c:v>
                </c:pt>
              </c:numCache>
            </c:numRef>
          </c:val>
          <c:extLst>
            <c:ext xmlns:c16="http://schemas.microsoft.com/office/drawing/2014/chart" uri="{C3380CC4-5D6E-409C-BE32-E72D297353CC}">
              <c16:uniqueId val="{00000000-87AF-494C-A0DC-2FC8E48F4C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7AF-494C-A0DC-2FC8E48F4C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17.71</c:v>
                </c:pt>
                <c:pt idx="1">
                  <c:v>19.46</c:v>
                </c:pt>
                <c:pt idx="2">
                  <c:v>21.3</c:v>
                </c:pt>
                <c:pt idx="3">
                  <c:v>23.53</c:v>
                </c:pt>
                <c:pt idx="4">
                  <c:v>25.66</c:v>
                </c:pt>
              </c:numCache>
            </c:numRef>
          </c:val>
          <c:extLst>
            <c:ext xmlns:c16="http://schemas.microsoft.com/office/drawing/2014/chart" uri="{C3380CC4-5D6E-409C-BE32-E72D297353CC}">
              <c16:uniqueId val="{00000000-313D-45B4-B7DD-37B5F41C3A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13D-45B4-B7DD-37B5F41C3A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45-4ABE-969F-E036C18FC2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D45-4ABE-969F-E036C18FC2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20.73</c:v>
                </c:pt>
                <c:pt idx="1">
                  <c:v>10.86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85-4F1B-B9CA-5AABA6046E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085-4F1B-B9CA-5AABA6046E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-37.42</c:v>
                </c:pt>
                <c:pt idx="1">
                  <c:v>-133.27000000000001</c:v>
                </c:pt>
                <c:pt idx="2">
                  <c:v>-260.02999999999997</c:v>
                </c:pt>
                <c:pt idx="3">
                  <c:v>-179.25</c:v>
                </c:pt>
                <c:pt idx="4">
                  <c:v>-169.81</c:v>
                </c:pt>
              </c:numCache>
            </c:numRef>
          </c:val>
          <c:extLst>
            <c:ext xmlns:c16="http://schemas.microsoft.com/office/drawing/2014/chart" uri="{C3380CC4-5D6E-409C-BE32-E72D297353CC}">
              <c16:uniqueId val="{00000000-2BA6-4526-B87B-AD65A3F440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BA6-4526-B87B-AD65A3F440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1917.19</c:v>
                </c:pt>
                <c:pt idx="1">
                  <c:v>1799.59</c:v>
                </c:pt>
                <c:pt idx="2">
                  <c:v>1643.82</c:v>
                </c:pt>
                <c:pt idx="3">
                  <c:v>1480.39</c:v>
                </c:pt>
                <c:pt idx="4">
                  <c:v>1683.38</c:v>
                </c:pt>
              </c:numCache>
            </c:numRef>
          </c:val>
          <c:extLst>
            <c:ext xmlns:c16="http://schemas.microsoft.com/office/drawing/2014/chart" uri="{C3380CC4-5D6E-409C-BE32-E72D297353CC}">
              <c16:uniqueId val="{00000000-6D10-49A1-ADAC-201CB0CFEC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D10-49A1-ADAC-201CB0CFEC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77.819999999999993</c:v>
                </c:pt>
                <c:pt idx="1">
                  <c:v>76.14</c:v>
                </c:pt>
                <c:pt idx="2">
                  <c:v>74.64</c:v>
                </c:pt>
                <c:pt idx="3">
                  <c:v>78.27</c:v>
                </c:pt>
                <c:pt idx="4">
                  <c:v>77.69</c:v>
                </c:pt>
              </c:numCache>
            </c:numRef>
          </c:val>
          <c:extLst>
            <c:ext xmlns:c16="http://schemas.microsoft.com/office/drawing/2014/chart" uri="{C3380CC4-5D6E-409C-BE32-E72D297353CC}">
              <c16:uniqueId val="{00000000-956A-475D-A117-B087E420DA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56A-475D-A117-B087E420DA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409-4A04-AC27-3B9ACCB90F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409-4A04-AC27-3B9ACCB90F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岡崎市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382656</v>
      </c>
      <c r="AM8" s="45"/>
      <c r="AN8" s="45"/>
      <c r="AO8" s="45"/>
      <c r="AP8" s="45"/>
      <c r="AQ8" s="45"/>
      <c r="AR8" s="45"/>
      <c r="AS8" s="45"/>
      <c r="AT8" s="44">
        <f>データ!T6</f>
        <v>387.2</v>
      </c>
      <c r="AU8" s="44"/>
      <c r="AV8" s="44"/>
      <c r="AW8" s="44"/>
      <c r="AX8" s="44"/>
      <c r="AY8" s="44"/>
      <c r="AZ8" s="44"/>
      <c r="BA8" s="44"/>
      <c r="BB8" s="44">
        <f>データ!U6</f>
        <v>988.26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39.020000000000003</v>
      </c>
      <c r="J10" s="44"/>
      <c r="K10" s="44"/>
      <c r="L10" s="44"/>
      <c r="M10" s="44"/>
      <c r="N10" s="44"/>
      <c r="O10" s="44"/>
      <c r="P10" s="44">
        <f>データ!P6</f>
        <v>1.42</v>
      </c>
      <c r="Q10" s="44"/>
      <c r="R10" s="44"/>
      <c r="S10" s="44"/>
      <c r="T10" s="44"/>
      <c r="U10" s="44"/>
      <c r="V10" s="44"/>
      <c r="W10" s="44">
        <f>データ!Q6</f>
        <v>108.89</v>
      </c>
      <c r="X10" s="44"/>
      <c r="Y10" s="44"/>
      <c r="Z10" s="44"/>
      <c r="AA10" s="44"/>
      <c r="AB10" s="44"/>
      <c r="AC10" s="44"/>
      <c r="AD10" s="45">
        <f>データ!R6</f>
        <v>1998</v>
      </c>
      <c r="AE10" s="45"/>
      <c r="AF10" s="45"/>
      <c r="AG10" s="45"/>
      <c r="AH10" s="45"/>
      <c r="AI10" s="45"/>
      <c r="AJ10" s="45"/>
      <c r="AK10" s="2"/>
      <c r="AL10" s="45">
        <f>データ!V6</f>
        <v>5405</v>
      </c>
      <c r="AM10" s="45"/>
      <c r="AN10" s="45"/>
      <c r="AO10" s="45"/>
      <c r="AP10" s="45"/>
      <c r="AQ10" s="45"/>
      <c r="AR10" s="45"/>
      <c r="AS10" s="45"/>
      <c r="AT10" s="44">
        <f>データ!W6</f>
        <v>1.88</v>
      </c>
      <c r="AU10" s="44"/>
      <c r="AV10" s="44"/>
      <c r="AW10" s="44"/>
      <c r="AX10" s="44"/>
      <c r="AY10" s="44"/>
      <c r="AZ10" s="44"/>
      <c r="BA10" s="44"/>
      <c r="BB10" s="44">
        <f>データ!X6</f>
        <v>2875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YOEg4dBkj0sSD/wfZFLxfDAXi81g8CGLKINll324MlDIqfiTnXrpD/Qw9WaiIt7+C5NDSLTUsiMrV5jUHszBg==" saltValue="HTrJwCxjx3VzNkU7TddQ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232025</v>
      </c>
      <c r="D6" s="19">
        <f t="shared" si="3"/>
        <v>46</v>
      </c>
      <c r="E6" s="19">
        <f t="shared" si="3"/>
        <v>17</v>
      </c>
      <c r="F6" s="19">
        <f t="shared" si="3"/>
        <v>4</v>
      </c>
      <c r="G6" s="19">
        <f t="shared" si="3"/>
        <v>0</v>
      </c>
      <c r="H6" s="19" t="str">
        <f t="shared" si="3"/>
        <v>愛知県　岡崎市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39.020000000000003</v>
      </c>
      <c r="P6" s="20">
        <f t="shared" si="3"/>
        <v>1.42</v>
      </c>
      <c r="Q6" s="20">
        <f t="shared" si="3"/>
        <v>108.89</v>
      </c>
      <c r="R6" s="20">
        <f t="shared" si="3"/>
        <v>1998</v>
      </c>
      <c r="S6" s="20">
        <f t="shared" si="3"/>
        <v>382656</v>
      </c>
      <c r="T6" s="20">
        <f t="shared" si="3"/>
        <v>387.2</v>
      </c>
      <c r="U6" s="20">
        <f t="shared" si="3"/>
        <v>988.26</v>
      </c>
      <c r="V6" s="20">
        <f t="shared" si="3"/>
        <v>5405</v>
      </c>
      <c r="W6" s="20">
        <f t="shared" si="3"/>
        <v>1.88</v>
      </c>
      <c r="X6" s="20">
        <f t="shared" si="3"/>
        <v>2875</v>
      </c>
      <c r="Y6" s="21">
        <f>IF(Y7="",NA(),Y7)</f>
        <v>99.79</v>
      </c>
      <c r="Z6" s="21">
        <f t="shared" ref="Z6:AH6" si="4">IF(Z7="",NA(),Z7)</f>
        <v>103.73</v>
      </c>
      <c r="AA6" s="21">
        <f t="shared" si="4"/>
        <v>104.43</v>
      </c>
      <c r="AB6" s="21">
        <f t="shared" si="4"/>
        <v>107.12</v>
      </c>
      <c r="AC6" s="21">
        <f t="shared" si="4"/>
        <v>106.89</v>
      </c>
      <c r="AD6" s="21">
        <f t="shared" si="4"/>
        <v>105.78</v>
      </c>
      <c r="AE6" s="21">
        <f t="shared" si="4"/>
        <v>106.09</v>
      </c>
      <c r="AF6" s="21">
        <f t="shared" si="4"/>
        <v>106.44</v>
      </c>
      <c r="AG6" s="21">
        <f t="shared" si="4"/>
        <v>107.11</v>
      </c>
      <c r="AH6" s="21">
        <f t="shared" si="4"/>
        <v>106.38</v>
      </c>
      <c r="AI6" s="20" t="str">
        <f>IF(AI7="","",IF(AI7="-","【-】","【"&amp;SUBSTITUTE(TEXT(AI7,"#,##0.00"),"-","△")&amp;"】"))</f>
        <v>【105.07】</v>
      </c>
      <c r="AJ6" s="21">
        <f>IF(AJ7="",NA(),AJ7)</f>
        <v>20.73</v>
      </c>
      <c r="AK6" s="21">
        <f t="shared" ref="AK6:AS6" si="5">IF(AK7="",NA(),AK7)</f>
        <v>10.86</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-37.42</v>
      </c>
      <c r="AV6" s="21">
        <f t="shared" ref="AV6:BD6" si="6">IF(AV7="",NA(),AV7)</f>
        <v>-133.27000000000001</v>
      </c>
      <c r="AW6" s="21">
        <f t="shared" si="6"/>
        <v>-260.02999999999997</v>
      </c>
      <c r="AX6" s="21">
        <f t="shared" si="6"/>
        <v>-179.25</v>
      </c>
      <c r="AY6" s="21">
        <f t="shared" si="6"/>
        <v>-169.81</v>
      </c>
      <c r="AZ6" s="21">
        <f t="shared" si="6"/>
        <v>44.24</v>
      </c>
      <c r="BA6" s="21">
        <f t="shared" si="6"/>
        <v>43.07</v>
      </c>
      <c r="BB6" s="21">
        <f t="shared" si="6"/>
        <v>45.42</v>
      </c>
      <c r="BC6" s="21">
        <f t="shared" si="6"/>
        <v>50.63</v>
      </c>
      <c r="BD6" s="21">
        <f t="shared" si="6"/>
        <v>53.28</v>
      </c>
      <c r="BE6" s="20" t="str">
        <f>IF(BE7="","",IF(BE7="-","【-】","【"&amp;SUBSTITUTE(TEXT(BE7,"#,##0.00"),"-","△")&amp;"】"))</f>
        <v>【50.90】</v>
      </c>
      <c r="BF6" s="21">
        <f>IF(BF7="",NA(),BF7)</f>
        <v>1917.19</v>
      </c>
      <c r="BG6" s="21">
        <f t="shared" ref="BG6:BO6" si="7">IF(BG7="",NA(),BG7)</f>
        <v>1799.59</v>
      </c>
      <c r="BH6" s="21">
        <f t="shared" si="7"/>
        <v>1643.82</v>
      </c>
      <c r="BI6" s="21">
        <f t="shared" si="7"/>
        <v>1480.39</v>
      </c>
      <c r="BJ6" s="21">
        <f t="shared" si="7"/>
        <v>1683.38</v>
      </c>
      <c r="BK6" s="21">
        <f t="shared" si="7"/>
        <v>1258.43</v>
      </c>
      <c r="BL6" s="21">
        <f t="shared" si="7"/>
        <v>1163.75</v>
      </c>
      <c r="BM6" s="21">
        <f t="shared" si="7"/>
        <v>1195.47</v>
      </c>
      <c r="BN6" s="21">
        <f t="shared" si="7"/>
        <v>1168.69</v>
      </c>
      <c r="BO6" s="21">
        <f t="shared" si="7"/>
        <v>1142.44</v>
      </c>
      <c r="BP6" s="20" t="str">
        <f>IF(BP7="","",IF(BP7="-","【-】","【"&amp;SUBSTITUTE(TEXT(BP7,"#,##0.00"),"-","△")&amp;"】"))</f>
        <v>【1,099.15】</v>
      </c>
      <c r="BQ6" s="21">
        <f>IF(BQ7="",NA(),BQ7)</f>
        <v>77.819999999999993</v>
      </c>
      <c r="BR6" s="21">
        <f t="shared" ref="BR6:BZ6" si="8">IF(BR7="",NA(),BR7)</f>
        <v>76.14</v>
      </c>
      <c r="BS6" s="21">
        <f t="shared" si="8"/>
        <v>74.64</v>
      </c>
      <c r="BT6" s="21">
        <f t="shared" si="8"/>
        <v>78.27</v>
      </c>
      <c r="BU6" s="21">
        <f t="shared" si="8"/>
        <v>77.69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90.82</v>
      </c>
      <c r="CY6" s="21">
        <f t="shared" ref="CY6:DG6" si="11">IF(CY7="",NA(),CY7)</f>
        <v>90.82</v>
      </c>
      <c r="CZ6" s="21">
        <f t="shared" si="11"/>
        <v>91.05</v>
      </c>
      <c r="DA6" s="21">
        <f t="shared" si="11"/>
        <v>93.68</v>
      </c>
      <c r="DB6" s="21">
        <f t="shared" si="11"/>
        <v>93.25</v>
      </c>
      <c r="DC6" s="21">
        <f t="shared" si="11"/>
        <v>84.19</v>
      </c>
      <c r="DD6" s="21">
        <f t="shared" si="11"/>
        <v>84.34</v>
      </c>
      <c r="DE6" s="21">
        <f t="shared" si="11"/>
        <v>84.34</v>
      </c>
      <c r="DF6" s="21">
        <f t="shared" si="11"/>
        <v>84.73</v>
      </c>
      <c r="DG6" s="21">
        <f t="shared" si="11"/>
        <v>84.21</v>
      </c>
      <c r="DH6" s="20" t="str">
        <f>IF(DH7="","",IF(DH7="-","【-】","【"&amp;SUBSTITUTE(TEXT(DH7,"#,##0.00"),"-","△")&amp;"】"))</f>
        <v>【86.31】</v>
      </c>
      <c r="DI6" s="21">
        <f>IF(DI7="",NA(),DI7)</f>
        <v>17.71</v>
      </c>
      <c r="DJ6" s="21">
        <f t="shared" ref="DJ6:DR6" si="12">IF(DJ7="",NA(),DJ7)</f>
        <v>19.46</v>
      </c>
      <c r="DK6" s="21">
        <f t="shared" si="12"/>
        <v>21.3</v>
      </c>
      <c r="DL6" s="21">
        <f t="shared" si="12"/>
        <v>23.53</v>
      </c>
      <c r="DM6" s="21">
        <f t="shared" si="12"/>
        <v>25.66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232025</v>
      </c>
      <c r="D7" s="23">
        <v>46</v>
      </c>
      <c r="E7" s="23">
        <v>17</v>
      </c>
      <c r="F7" s="23">
        <v>4</v>
      </c>
      <c r="G7" s="23">
        <v>0</v>
      </c>
      <c r="H7" s="23" t="s">
        <v>96</v>
      </c>
      <c r="I7" s="23" t="s">
        <v>97</v>
      </c>
      <c r="J7" s="23" t="s">
        <v>98</v>
      </c>
      <c r="K7" s="23" t="s">
        <v>99</v>
      </c>
      <c r="L7" s="23" t="s">
        <v>100</v>
      </c>
      <c r="M7" s="23" t="s">
        <v>101</v>
      </c>
      <c r="N7" s="24" t="s">
        <v>102</v>
      </c>
      <c r="O7" s="24">
        <v>39.020000000000003</v>
      </c>
      <c r="P7" s="24">
        <v>1.42</v>
      </c>
      <c r="Q7" s="24">
        <v>108.89</v>
      </c>
      <c r="R7" s="24">
        <v>1998</v>
      </c>
      <c r="S7" s="24">
        <v>382656</v>
      </c>
      <c r="T7" s="24">
        <v>387.2</v>
      </c>
      <c r="U7" s="24">
        <v>988.26</v>
      </c>
      <c r="V7" s="24">
        <v>5405</v>
      </c>
      <c r="W7" s="24">
        <v>1.88</v>
      </c>
      <c r="X7" s="24">
        <v>2875</v>
      </c>
      <c r="Y7" s="24">
        <v>99.79</v>
      </c>
      <c r="Z7" s="24">
        <v>103.73</v>
      </c>
      <c r="AA7" s="24">
        <v>104.43</v>
      </c>
      <c r="AB7" s="24">
        <v>107.12</v>
      </c>
      <c r="AC7" s="24">
        <v>106.89</v>
      </c>
      <c r="AD7" s="24">
        <v>105.78</v>
      </c>
      <c r="AE7" s="24">
        <v>106.09</v>
      </c>
      <c r="AF7" s="24">
        <v>106.44</v>
      </c>
      <c r="AG7" s="24">
        <v>107.11</v>
      </c>
      <c r="AH7" s="24">
        <v>106.38</v>
      </c>
      <c r="AI7" s="24">
        <v>105.07</v>
      </c>
      <c r="AJ7" s="24">
        <v>20.73</v>
      </c>
      <c r="AK7" s="24">
        <v>10.86</v>
      </c>
      <c r="AL7" s="24">
        <v>0</v>
      </c>
      <c r="AM7" s="24">
        <v>0</v>
      </c>
      <c r="AN7" s="24">
        <v>0</v>
      </c>
      <c r="AO7" s="24">
        <v>63.96</v>
      </c>
      <c r="AP7" s="24">
        <v>69.42</v>
      </c>
      <c r="AQ7" s="24">
        <v>72.86</v>
      </c>
      <c r="AR7" s="24">
        <v>69.540000000000006</v>
      </c>
      <c r="AS7" s="24">
        <v>70.63</v>
      </c>
      <c r="AT7" s="24">
        <v>63.54</v>
      </c>
      <c r="AU7" s="24">
        <v>-37.42</v>
      </c>
      <c r="AV7" s="24">
        <v>-133.27000000000001</v>
      </c>
      <c r="AW7" s="24">
        <v>-260.02999999999997</v>
      </c>
      <c r="AX7" s="24">
        <v>-179.25</v>
      </c>
      <c r="AY7" s="24">
        <v>-169.81</v>
      </c>
      <c r="AZ7" s="24">
        <v>44.24</v>
      </c>
      <c r="BA7" s="24">
        <v>43.07</v>
      </c>
      <c r="BB7" s="24">
        <v>45.42</v>
      </c>
      <c r="BC7" s="24">
        <v>50.63</v>
      </c>
      <c r="BD7" s="24">
        <v>53.28</v>
      </c>
      <c r="BE7" s="24">
        <v>50.9</v>
      </c>
      <c r="BF7" s="24">
        <v>1917.19</v>
      </c>
      <c r="BG7" s="24">
        <v>1799.59</v>
      </c>
      <c r="BH7" s="24">
        <v>1643.82</v>
      </c>
      <c r="BI7" s="24">
        <v>1480.39</v>
      </c>
      <c r="BJ7" s="24">
        <v>1683.38</v>
      </c>
      <c r="BK7" s="24">
        <v>1258.43</v>
      </c>
      <c r="BL7" s="24">
        <v>1163.75</v>
      </c>
      <c r="BM7" s="24">
        <v>1195.47</v>
      </c>
      <c r="BN7" s="24">
        <v>1168.69</v>
      </c>
      <c r="BO7" s="24">
        <v>1142.44</v>
      </c>
      <c r="BP7" s="24">
        <v>1099.1500000000001</v>
      </c>
      <c r="BQ7" s="24">
        <v>77.819999999999993</v>
      </c>
      <c r="BR7" s="24">
        <v>76.14</v>
      </c>
      <c r="BS7" s="24">
        <v>74.64</v>
      </c>
      <c r="BT7" s="24">
        <v>78.27</v>
      </c>
      <c r="BU7" s="24">
        <v>77.69</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90.82</v>
      </c>
      <c r="CY7" s="24">
        <v>90.82</v>
      </c>
      <c r="CZ7" s="24">
        <v>91.05</v>
      </c>
      <c r="DA7" s="24">
        <v>93.68</v>
      </c>
      <c r="DB7" s="24">
        <v>93.25</v>
      </c>
      <c r="DC7" s="24">
        <v>84.19</v>
      </c>
      <c r="DD7" s="24">
        <v>84.34</v>
      </c>
      <c r="DE7" s="24">
        <v>84.34</v>
      </c>
      <c r="DF7" s="24">
        <v>84.73</v>
      </c>
      <c r="DG7" s="24">
        <v>84.21</v>
      </c>
      <c r="DH7" s="24">
        <v>86.31</v>
      </c>
      <c r="DI7" s="24">
        <v>17.71</v>
      </c>
      <c r="DJ7" s="24">
        <v>19.46</v>
      </c>
      <c r="DK7" s="24">
        <v>21.3</v>
      </c>
      <c r="DL7" s="24">
        <v>23.53</v>
      </c>
      <c r="DM7" s="24">
        <v>25.66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2025-12-23T06:12:00Z</dcterms:created>
  <dcterms:modified xsi:type="dcterms:W3CDTF">2026-02-13T06:35:23Z</dcterms:modified>
</cp:coreProperties>
</file>