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7" rupBuild="14420"/>
  <workbookPr defaultThemeVersion="124226"/>
  <bookViews>
    <workbookView tabRatio="747" windowHeight="10035" windowWidth="15150" xWindow="0" yWindow="0"/>
  </bookViews>
  <sheets>
    <sheet r:id="rId1" name="様式9-4" sheetId="42"/>
  </sheets>
  <definedNames>
    <definedName localSheetId="0" name="EHPIN">#REF!</definedName>
    <definedName name="EHPIN">#REF!</definedName>
    <definedName localSheetId="0" name="EHPOUT">#REF!</definedName>
    <definedName name="EHPOUT">#REF!</definedName>
    <definedName localSheetId="0" name="FAX">#REF!</definedName>
    <definedName name="FAX">#REF!</definedName>
    <definedName localSheetId="0" name="GHPIN">#REF!</definedName>
    <definedName name="GHPIN">#REF!</definedName>
    <definedName localSheetId="0" name="GHPOUT">#REF!</definedName>
    <definedName name="GHPOUT">#REF!</definedName>
    <definedName localSheetId="0" name="INVIN">#REF!</definedName>
    <definedName name="INVIN">#REF!</definedName>
    <definedName localSheetId="0" name="INVOUT">#REF!</definedName>
    <definedName name="INVOUT">#REF!</definedName>
    <definedName localSheetId="0" name="_xlnm.Print_Area">'様式9-4'!$A$1:$Y$95</definedName>
    <definedName localSheetId="0" name="schoolname">#REF!</definedName>
    <definedName name="schoolname">#REF!</definedName>
    <definedName localSheetId="0" name="TEL">#REF!</definedName>
    <definedName name="TEL">#REF!</definedName>
    <definedName localSheetId="0" name="システム">#REF!</definedName>
    <definedName name="システム">#REF!</definedName>
    <definedName localSheetId="0" name="回答部署">#REF!</definedName>
    <definedName name="回答部署">#REF!</definedName>
    <definedName localSheetId="0" name="関連項目">#REF!</definedName>
    <definedName name="関連項目">#REF!</definedName>
    <definedName localSheetId="0" name="支店">#REF!</definedName>
    <definedName name="支店">#REF!</definedName>
    <definedName localSheetId="0" name="電源">#REF!</definedName>
    <definedName name="電源">#REF!</definedName>
    <definedName localSheetId="0" name="日付">#REF!</definedName>
    <definedName name="日付">#REF!</definedName>
    <definedName localSheetId="0" name="標準">#REF!</definedName>
    <definedName name="標準">#REF!</definedName>
    <definedName localSheetId="0" name="補助キーワード">#REF!</definedName>
    <definedName name="補助キーワード">#REF!</definedName>
    <definedName localSheetId="0" name="問合せ部署">#REF!</definedName>
    <definedName name="問合せ部署">#REF!</definedName>
    <definedName localSheetId="0" name="用途">#REF!</definedName>
    <definedName name="用途">#REF!</definedName>
  </definedNames>
  <calcPr calcId="15251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L84" i="42" l="1"/>
  <c r="L83" i="42"/>
  <c r="G89" i="42"/>
  <c r="G91" i="42"/>
  <c r="P73" i="42"/>
  <c r="P72" i="42"/>
  <c r="L73" i="42"/>
  <c r="K73" i="42"/>
  <c r="J73" i="42"/>
  <c r="I73" i="42"/>
  <c r="H73" i="42"/>
  <c r="G72" i="42"/>
  <c r="F72" i="42"/>
  <c r="E72" i="42"/>
  <c r="D72" i="42"/>
  <c r="D71" i="42"/>
  <c r="H71" i="42"/>
  <c r="P70" i="42"/>
  <c r="P69" i="42"/>
  <c r="L70" i="42"/>
  <c r="K70" i="42"/>
  <c r="J70" i="42"/>
  <c r="I70" i="42"/>
  <c r="H70" i="42"/>
  <c r="G69" i="42"/>
  <c r="F69" i="42"/>
  <c r="E69" i="42"/>
  <c r="D69" i="42"/>
  <c r="H68" i="42"/>
  <c r="D68" i="42"/>
  <c r="Q67" i="42" l="1"/>
  <c r="X49" i="42" s="1"/>
  <c r="P66" i="42"/>
  <c r="P65" i="42"/>
  <c r="Q65" i="42" s="1"/>
  <c r="N60" i="42"/>
  <c r="O56" i="42"/>
  <c r="O63" i="42" s="1"/>
  <c r="N56" i="42"/>
  <c r="N63" i="42" s="1"/>
  <c r="M56" i="42"/>
  <c r="M63" i="42" s="1"/>
  <c r="D56" i="42"/>
  <c r="F55" i="42"/>
  <c r="E55" i="42"/>
  <c r="J51" i="42"/>
  <c r="I51" i="42"/>
  <c r="X48" i="42"/>
  <c r="L47" i="42"/>
  <c r="K47" i="42"/>
  <c r="K51" i="42" s="1"/>
  <c r="J47" i="42"/>
  <c r="I47" i="42"/>
  <c r="H47" i="42"/>
  <c r="P46" i="42"/>
  <c r="D46" i="42"/>
  <c r="D50" i="42" s="1"/>
  <c r="P45" i="42"/>
  <c r="Q45" i="42" s="1"/>
  <c r="G45" i="42"/>
  <c r="F45" i="42"/>
  <c r="F49" i="42" s="1"/>
  <c r="E45" i="42"/>
  <c r="M31" i="42"/>
  <c r="M32" i="42" s="1"/>
  <c r="E31" i="42"/>
  <c r="D31" i="42"/>
  <c r="N30" i="42"/>
  <c r="M30" i="42"/>
  <c r="J30" i="42"/>
  <c r="I30" i="42"/>
  <c r="F30" i="42"/>
  <c r="E30" i="42"/>
  <c r="N29" i="42"/>
  <c r="M29" i="42"/>
  <c r="J29" i="42"/>
  <c r="I29" i="42"/>
  <c r="F29" i="42"/>
  <c r="E29" i="42"/>
  <c r="N28" i="42"/>
  <c r="M28" i="42"/>
  <c r="J28" i="42"/>
  <c r="I28" i="42"/>
  <c r="F28" i="42"/>
  <c r="E28" i="42"/>
  <c r="N27" i="42"/>
  <c r="M27" i="42"/>
  <c r="J27" i="42"/>
  <c r="I27" i="42"/>
  <c r="F27" i="42"/>
  <c r="E27" i="42"/>
  <c r="N26" i="42"/>
  <c r="M26" i="42"/>
  <c r="J26" i="42"/>
  <c r="I26" i="42"/>
  <c r="F26" i="42"/>
  <c r="E26" i="42"/>
  <c r="N25" i="42"/>
  <c r="M25" i="42"/>
  <c r="J25" i="42"/>
  <c r="I25" i="42"/>
  <c r="F25" i="42"/>
  <c r="E25" i="42"/>
  <c r="N24" i="42"/>
  <c r="M24" i="42"/>
  <c r="J24" i="42"/>
  <c r="I24" i="42"/>
  <c r="F24" i="42"/>
  <c r="E24" i="42"/>
  <c r="N23" i="42"/>
  <c r="M23" i="42"/>
  <c r="J23" i="42"/>
  <c r="I23" i="42"/>
  <c r="F23" i="42"/>
  <c r="E23" i="42"/>
  <c r="N22" i="42"/>
  <c r="M22" i="42"/>
  <c r="J22" i="42"/>
  <c r="J31" i="42" s="1"/>
  <c r="I22" i="42"/>
  <c r="F22" i="42"/>
  <c r="E22" i="42"/>
  <c r="N21" i="42"/>
  <c r="N31" i="42" s="1"/>
  <c r="M21" i="42"/>
  <c r="J21" i="42"/>
  <c r="I21" i="42"/>
  <c r="I31" i="42" s="1"/>
  <c r="F21" i="42"/>
  <c r="F31" i="42" s="1"/>
  <c r="E21" i="42"/>
  <c r="N19" i="42"/>
  <c r="N32" i="42" s="1"/>
  <c r="M19" i="42"/>
  <c r="O60" i="42" s="1"/>
  <c r="F19" i="42"/>
  <c r="E19" i="42"/>
  <c r="D19" i="42"/>
  <c r="R18" i="42"/>
  <c r="Q18" i="42"/>
  <c r="N18" i="42"/>
  <c r="M18" i="42"/>
  <c r="J18" i="42"/>
  <c r="I18" i="42"/>
  <c r="F18" i="42"/>
  <c r="E18" i="42"/>
  <c r="R17" i="42"/>
  <c r="Q17" i="42"/>
  <c r="N17" i="42"/>
  <c r="M17" i="42"/>
  <c r="J17" i="42"/>
  <c r="I17" i="42"/>
  <c r="F17" i="42"/>
  <c r="E17" i="42"/>
  <c r="R16" i="42"/>
  <c r="Q16" i="42"/>
  <c r="N16" i="42"/>
  <c r="M16" i="42"/>
  <c r="J16" i="42"/>
  <c r="I16" i="42"/>
  <c r="F16" i="42"/>
  <c r="E16" i="42"/>
  <c r="R15" i="42"/>
  <c r="Q15" i="42"/>
  <c r="N15" i="42"/>
  <c r="M15" i="42"/>
  <c r="J15" i="42"/>
  <c r="I15" i="42"/>
  <c r="F15" i="42"/>
  <c r="E15" i="42"/>
  <c r="R14" i="42"/>
  <c r="Q14" i="42"/>
  <c r="N14" i="42"/>
  <c r="M14" i="42"/>
  <c r="J14" i="42"/>
  <c r="I14" i="42"/>
  <c r="F14" i="42"/>
  <c r="E14" i="42"/>
  <c r="R13" i="42"/>
  <c r="Q13" i="42"/>
  <c r="N13" i="42"/>
  <c r="M13" i="42"/>
  <c r="J13" i="42"/>
  <c r="I13" i="42"/>
  <c r="F13" i="42"/>
  <c r="E13" i="42"/>
  <c r="R12" i="42"/>
  <c r="Q12" i="42"/>
  <c r="N12" i="42"/>
  <c r="M12" i="42"/>
  <c r="J12" i="42"/>
  <c r="I12" i="42"/>
  <c r="F12" i="42"/>
  <c r="E12" i="42"/>
  <c r="R11" i="42"/>
  <c r="Q11" i="42"/>
  <c r="N11" i="42"/>
  <c r="M11" i="42"/>
  <c r="J11" i="42"/>
  <c r="I11" i="42"/>
  <c r="F11" i="42"/>
  <c r="E11" i="42"/>
  <c r="R10" i="42"/>
  <c r="Q10" i="42"/>
  <c r="N10" i="42"/>
  <c r="M10" i="42"/>
  <c r="J10" i="42"/>
  <c r="I10" i="42"/>
  <c r="F10" i="42"/>
  <c r="E10" i="42"/>
  <c r="R9" i="42"/>
  <c r="R19" i="42" s="1"/>
  <c r="R32" i="42" s="1"/>
  <c r="Q9" i="42"/>
  <c r="Q19" i="42" s="1"/>
  <c r="Q32" i="42" s="1"/>
  <c r="N9" i="42"/>
  <c r="M9" i="42"/>
  <c r="J9" i="42"/>
  <c r="J19" i="42" s="1"/>
  <c r="J32" i="42" s="1"/>
  <c r="I9" i="42"/>
  <c r="I19" i="42" s="1"/>
  <c r="F9" i="42"/>
  <c r="E9" i="42"/>
  <c r="I64" i="42" l="1"/>
  <c r="E62" i="42"/>
  <c r="F52" i="42"/>
  <c r="K54" i="42"/>
  <c r="D63" i="42"/>
  <c r="P63" i="42" s="1"/>
  <c r="F62" i="42"/>
  <c r="D53" i="42"/>
  <c r="P50" i="42"/>
  <c r="I32" i="42"/>
  <c r="B33" i="42" s="1"/>
  <c r="G82" i="42" s="1"/>
  <c r="U82" i="42" s="1"/>
  <c r="G62" i="42"/>
  <c r="H64" i="42"/>
  <c r="P55" i="42"/>
  <c r="K57" i="42"/>
  <c r="K64" i="42" s="1"/>
  <c r="E49" i="42"/>
  <c r="Q47" i="42"/>
  <c r="H51" i="42"/>
  <c r="L51" i="42"/>
  <c r="I54" i="42"/>
  <c r="G55" i="42"/>
  <c r="I57" i="42"/>
  <c r="D58" i="42"/>
  <c r="X47" i="42"/>
  <c r="X50" i="42" s="1"/>
  <c r="G49" i="42"/>
  <c r="J54" i="42"/>
  <c r="J57" i="42"/>
  <c r="J64" i="42" s="1"/>
  <c r="H58" i="42"/>
  <c r="M60" i="42"/>
  <c r="X44" i="42" s="1"/>
  <c r="L86" i="42" s="1"/>
  <c r="U86" i="42" s="1"/>
  <c r="H57" i="42"/>
  <c r="P56" i="42" s="1"/>
  <c r="L57" i="42"/>
  <c r="L64" i="42" s="1"/>
  <c r="I61" i="42" l="1"/>
  <c r="E52" i="42"/>
  <c r="P49" i="42"/>
  <c r="Q49" i="42" s="1"/>
  <c r="P53" i="42"/>
  <c r="D60" i="42"/>
  <c r="P60" i="42" s="1"/>
  <c r="X42" i="42" s="1"/>
  <c r="U84" i="42" s="1"/>
  <c r="J61" i="42"/>
  <c r="X60" i="42"/>
  <c r="H54" i="42"/>
  <c r="Q51" i="42"/>
  <c r="K61" i="42"/>
  <c r="Q64" i="42"/>
  <c r="L54" i="42"/>
  <c r="X59" i="42"/>
  <c r="G52" i="42"/>
  <c r="F59" i="42"/>
  <c r="P62" i="42"/>
  <c r="Q62" i="42" s="1"/>
  <c r="X61" i="42" l="1"/>
  <c r="U89" i="42" s="1"/>
  <c r="U90" i="42" s="1"/>
  <c r="H61" i="42"/>
  <c r="Q61" i="42" s="1"/>
  <c r="X43" i="42" s="1"/>
  <c r="Q54" i="42"/>
  <c r="E59" i="42"/>
  <c r="P52" i="42"/>
  <c r="Q52" i="42" s="1"/>
  <c r="L61" i="42"/>
  <c r="G59" i="42"/>
  <c r="X64" i="42"/>
  <c r="P59" i="42" l="1"/>
  <c r="X53" i="42"/>
  <c r="L85" i="42"/>
  <c r="U85" i="42" s="1"/>
  <c r="X65" i="42"/>
  <c r="X66" i="42" s="1"/>
  <c r="U91" i="42" s="1"/>
  <c r="U92" i="42" s="1"/>
  <c r="X41" i="42" l="1"/>
  <c r="Q59" i="42"/>
  <c r="X45" i="42" s="1"/>
  <c r="U83" i="42" l="1"/>
  <c r="U88" i="42" s="1"/>
  <c r="U93" i="42" s="1"/>
  <c r="X52" i="42"/>
  <c r="X54" i="42" s="1"/>
</calcChain>
</file>

<file path=xl/sharedStrings.xml><?xml version="1.0" encoding="utf-8"?>
<sst xmlns="http://schemas.openxmlformats.org/spreadsheetml/2006/main" count="227" uniqueCount="127">
  <si>
    <t>合計</t>
    <rPh sb="0" eb="2">
      <t>ゴウケイ</t>
    </rPh>
    <phoneticPr fontId="3"/>
  </si>
  <si>
    <t>料金</t>
    <rPh sb="0" eb="2">
      <t>リョウキン</t>
    </rPh>
    <phoneticPr fontId="3"/>
  </si>
  <si>
    <t>計</t>
    <rPh sb="0" eb="1">
      <t>ケイ</t>
    </rPh>
    <phoneticPr fontId="3"/>
  </si>
  <si>
    <t>電力</t>
    <rPh sb="0" eb="2">
      <t>デンリョク</t>
    </rPh>
    <phoneticPr fontId="3"/>
  </si>
  <si>
    <t>機器性能</t>
    <rPh sb="0" eb="2">
      <t>キキ</t>
    </rPh>
    <rPh sb="2" eb="4">
      <t>セイノウ</t>
    </rPh>
    <phoneticPr fontId="3"/>
  </si>
  <si>
    <t>備考</t>
    <rPh sb="0" eb="2">
      <t>ビコウ</t>
    </rPh>
    <phoneticPr fontId="3"/>
  </si>
  <si>
    <t>台数</t>
    <rPh sb="0" eb="2">
      <t>ダイスウ</t>
    </rPh>
    <phoneticPr fontId="3"/>
  </si>
  <si>
    <t>冷房</t>
    <rPh sb="0" eb="2">
      <t>レイボウ</t>
    </rPh>
    <phoneticPr fontId="3"/>
  </si>
  <si>
    <t>暖房</t>
    <rPh sb="0" eb="2">
      <t>ダンボウ</t>
    </rPh>
    <phoneticPr fontId="3"/>
  </si>
  <si>
    <t>（台）</t>
    <rPh sb="1" eb="2">
      <t>ダイ</t>
    </rPh>
    <phoneticPr fontId="3"/>
  </si>
  <si>
    <t>室外機</t>
    <rPh sb="0" eb="3">
      <t>シツガイキ</t>
    </rPh>
    <phoneticPr fontId="3"/>
  </si>
  <si>
    <t>室外機計</t>
    <rPh sb="0" eb="3">
      <t>シツガイキ</t>
    </rPh>
    <rPh sb="3" eb="4">
      <t>ケイ</t>
    </rPh>
    <phoneticPr fontId="3"/>
  </si>
  <si>
    <t>室内機計</t>
    <rPh sb="0" eb="3">
      <t>シツナイキ</t>
    </rPh>
    <rPh sb="3" eb="4">
      <t>ケイ</t>
    </rPh>
    <phoneticPr fontId="3"/>
  </si>
  <si>
    <t>最大電力</t>
    <rPh sb="0" eb="2">
      <t>サイダイ</t>
    </rPh>
    <rPh sb="2" eb="4">
      <t>デンリョク</t>
    </rPh>
    <phoneticPr fontId="3"/>
  </si>
  <si>
    <t>kW　←冷房・暖房の最大値</t>
    <rPh sb="4" eb="6">
      <t>レイボウ</t>
    </rPh>
    <rPh sb="7" eb="9">
      <t>ダンボウ</t>
    </rPh>
    <rPh sb="10" eb="13">
      <t>サイダイチ</t>
    </rPh>
    <phoneticPr fontId="3"/>
  </si>
  <si>
    <t>■月別エネルギー消費量の算定</t>
    <rPh sb="1" eb="3">
      <t>ツキベツ</t>
    </rPh>
    <rPh sb="8" eb="11">
      <t>ショウヒリョウ</t>
    </rPh>
    <rPh sb="12" eb="14">
      <t>サンテイ</t>
    </rPh>
    <phoneticPr fontId="3"/>
  </si>
  <si>
    <t>夏季</t>
    <rPh sb="0" eb="2">
      <t>カキ</t>
    </rPh>
    <phoneticPr fontId="3"/>
  </si>
  <si>
    <t>6月</t>
    <rPh sb="1" eb="2">
      <t>ガツ</t>
    </rPh>
    <phoneticPr fontId="3"/>
  </si>
  <si>
    <t>7月</t>
    <rPh sb="1" eb="2">
      <t>ガツ</t>
    </rPh>
    <phoneticPr fontId="3"/>
  </si>
  <si>
    <t>8月</t>
  </si>
  <si>
    <t>9月</t>
  </si>
  <si>
    <t>1月</t>
    <rPh sb="1" eb="2">
      <t>ガツ</t>
    </rPh>
    <phoneticPr fontId="3"/>
  </si>
  <si>
    <t>2月</t>
    <rPh sb="1" eb="2">
      <t>ガツ</t>
    </rPh>
    <phoneticPr fontId="3"/>
  </si>
  <si>
    <t>3月</t>
    <rPh sb="1" eb="2">
      <t>ガツ</t>
    </rPh>
    <phoneticPr fontId="3"/>
  </si>
  <si>
    <t>4月</t>
    <rPh sb="1" eb="2">
      <t>ガツ</t>
    </rPh>
    <phoneticPr fontId="3"/>
  </si>
  <si>
    <t>5月</t>
    <rPh sb="1" eb="2">
      <t>ガツ</t>
    </rPh>
    <phoneticPr fontId="3"/>
  </si>
  <si>
    <t>10月</t>
    <rPh sb="2" eb="3">
      <t>ガツ</t>
    </rPh>
    <phoneticPr fontId="3"/>
  </si>
  <si>
    <t>11月</t>
    <rPh sb="2" eb="3">
      <t>ガツ</t>
    </rPh>
    <phoneticPr fontId="3"/>
  </si>
  <si>
    <t>空調運転
時間
(h)</t>
    <rPh sb="0" eb="2">
      <t>クウチョウ</t>
    </rPh>
    <rPh sb="2" eb="4">
      <t>ウンテン</t>
    </rPh>
    <rPh sb="5" eb="7">
      <t>ジカン</t>
    </rPh>
    <phoneticPr fontId="3"/>
  </si>
  <si>
    <t>その他季</t>
    <rPh sb="2" eb="3">
      <t>ホカ</t>
    </rPh>
    <rPh sb="3" eb="4">
      <t>キ</t>
    </rPh>
    <phoneticPr fontId="3"/>
  </si>
  <si>
    <t>月別負荷率(％)</t>
    <rPh sb="0" eb="2">
      <t>ツキベツ</t>
    </rPh>
    <rPh sb="2" eb="4">
      <t>フカ</t>
    </rPh>
    <rPh sb="4" eb="5">
      <t>リツ</t>
    </rPh>
    <phoneticPr fontId="3"/>
  </si>
  <si>
    <t>全負荷相当
運転時間
(h)</t>
    <rPh sb="0" eb="1">
      <t>ゼン</t>
    </rPh>
    <rPh sb="1" eb="3">
      <t>フカ</t>
    </rPh>
    <rPh sb="3" eb="5">
      <t>ソウトウ</t>
    </rPh>
    <rPh sb="6" eb="8">
      <t>ウンテン</t>
    </rPh>
    <rPh sb="8" eb="10">
      <t>ジカン</t>
    </rPh>
    <phoneticPr fontId="3"/>
  </si>
  <si>
    <t>月別負荷
(MWh)</t>
    <rPh sb="0" eb="2">
      <t>ツキベツ</t>
    </rPh>
    <rPh sb="2" eb="4">
      <t>フカ</t>
    </rPh>
    <phoneticPr fontId="3"/>
  </si>
  <si>
    <t>■電力消費量総括表</t>
    <rPh sb="1" eb="3">
      <t>デンリョク</t>
    </rPh>
    <rPh sb="3" eb="5">
      <t>ショウヒ</t>
    </rPh>
    <rPh sb="5" eb="6">
      <t>リョウ</t>
    </rPh>
    <rPh sb="6" eb="8">
      <t>ソウカツ</t>
    </rPh>
    <rPh sb="8" eb="9">
      <t>ヒョウ</t>
    </rPh>
    <phoneticPr fontId="3"/>
  </si>
  <si>
    <t>昼間電力消費量（kWh)</t>
    <rPh sb="0" eb="2">
      <t>チュウカン</t>
    </rPh>
    <rPh sb="2" eb="4">
      <t>デンリョク</t>
    </rPh>
    <rPh sb="4" eb="6">
      <t>ショウヒ</t>
    </rPh>
    <rPh sb="6" eb="7">
      <t>リョウ</t>
    </rPh>
    <phoneticPr fontId="3"/>
  </si>
  <si>
    <t>待機
時間
(h)</t>
    <rPh sb="0" eb="2">
      <t>タイキ</t>
    </rPh>
    <rPh sb="3" eb="5">
      <t>ジカン</t>
    </rPh>
    <phoneticPr fontId="3"/>
  </si>
  <si>
    <t>電力消費原単位（室外機）</t>
    <rPh sb="0" eb="2">
      <t>デンリョク</t>
    </rPh>
    <rPh sb="2" eb="4">
      <t>ショウヒ</t>
    </rPh>
    <rPh sb="4" eb="7">
      <t>ゲンタンイ</t>
    </rPh>
    <rPh sb="8" eb="11">
      <t>シツガイキ</t>
    </rPh>
    <phoneticPr fontId="3"/>
  </si>
  <si>
    <t>室外機
消費電力
(kWh)</t>
    <rPh sb="0" eb="3">
      <t>シツガイキ</t>
    </rPh>
    <rPh sb="4" eb="6">
      <t>ショウヒ</t>
    </rPh>
    <rPh sb="6" eb="8">
      <t>デンリョク</t>
    </rPh>
    <phoneticPr fontId="3"/>
  </si>
  <si>
    <t>室内機
消費電力
(kWh)</t>
    <rPh sb="0" eb="3">
      <t>シツナイキ</t>
    </rPh>
    <rPh sb="4" eb="6">
      <t>ショウヒ</t>
    </rPh>
    <rPh sb="6" eb="8">
      <t>デンリョク</t>
    </rPh>
    <phoneticPr fontId="3"/>
  </si>
  <si>
    <t>■エネルギー費用算定に係る料金体系</t>
    <rPh sb="6" eb="8">
      <t>ヒヨウ</t>
    </rPh>
    <rPh sb="8" eb="10">
      <t>サンテイ</t>
    </rPh>
    <rPh sb="11" eb="12">
      <t>カカ</t>
    </rPh>
    <rPh sb="13" eb="15">
      <t>リョウキン</t>
    </rPh>
    <rPh sb="15" eb="17">
      <t>タイケイ</t>
    </rPh>
    <phoneticPr fontId="3"/>
  </si>
  <si>
    <t>電力料金の種別</t>
    <rPh sb="0" eb="2">
      <t>デンリョク</t>
    </rPh>
    <rPh sb="2" eb="4">
      <t>リョウキン</t>
    </rPh>
    <rPh sb="5" eb="7">
      <t>シュベツ</t>
    </rPh>
    <phoneticPr fontId="3"/>
  </si>
  <si>
    <t>■エネルギー費用の算定</t>
    <rPh sb="6" eb="8">
      <t>ヒヨウ</t>
    </rPh>
    <rPh sb="9" eb="11">
      <t>サンテイ</t>
    </rPh>
    <phoneticPr fontId="3"/>
  </si>
  <si>
    <t>費目</t>
    <rPh sb="0" eb="2">
      <t>ヒモク</t>
    </rPh>
    <phoneticPr fontId="3"/>
  </si>
  <si>
    <t>区分</t>
    <rPh sb="0" eb="2">
      <t>クブン</t>
    </rPh>
    <phoneticPr fontId="3"/>
  </si>
  <si>
    <t>算出根拠</t>
    <rPh sb="0" eb="2">
      <t>サンシュツ</t>
    </rPh>
    <rPh sb="2" eb="4">
      <t>コンキョ</t>
    </rPh>
    <phoneticPr fontId="3"/>
  </si>
  <si>
    <t>金額（円）</t>
    <rPh sb="0" eb="2">
      <t>キンガク</t>
    </rPh>
    <rPh sb="3" eb="4">
      <t>エン</t>
    </rPh>
    <phoneticPr fontId="3"/>
  </si>
  <si>
    <t>電力料金</t>
    <rPh sb="0" eb="2">
      <t>デンリョク</t>
    </rPh>
    <rPh sb="2" eb="4">
      <t>リョウキン</t>
    </rPh>
    <phoneticPr fontId="3"/>
  </si>
  <si>
    <t>基本料金（本事業による増加分）</t>
    <rPh sb="0" eb="2">
      <t>キホン</t>
    </rPh>
    <rPh sb="2" eb="4">
      <t>リョウキン</t>
    </rPh>
    <rPh sb="5" eb="8">
      <t>ホンジギョウ</t>
    </rPh>
    <rPh sb="11" eb="14">
      <t>ゾウカブン</t>
    </rPh>
    <phoneticPr fontId="3"/>
  </si>
  <si>
    <t>従量料金</t>
    <rPh sb="0" eb="2">
      <t>ジュウリョウ</t>
    </rPh>
    <rPh sb="2" eb="4">
      <t>リョウキン</t>
    </rPh>
    <phoneticPr fontId="3"/>
  </si>
  <si>
    <t>その他季</t>
    <rPh sb="2" eb="3">
      <t>タ</t>
    </rPh>
    <rPh sb="3" eb="4">
      <t>キ</t>
    </rPh>
    <phoneticPr fontId="3"/>
  </si>
  <si>
    <t>小計</t>
    <rPh sb="0" eb="2">
      <t>ショウケイ</t>
    </rPh>
    <phoneticPr fontId="3"/>
  </si>
  <si>
    <t>冬期</t>
    <rPh sb="0" eb="2">
      <t>トウキ</t>
    </rPh>
    <phoneticPr fontId="3"/>
  </si>
  <si>
    <t>円/kW月 ×</t>
    <rPh sb="0" eb="1">
      <t>エン</t>
    </rPh>
    <rPh sb="4" eb="5">
      <t>ツキ</t>
    </rPh>
    <phoneticPr fontId="3"/>
  </si>
  <si>
    <t>ヶ月</t>
    <rPh sb="1" eb="2">
      <t>ゲツ</t>
    </rPh>
    <phoneticPr fontId="3"/>
  </si>
  <si>
    <t>）円/kWh ×</t>
    <rPh sb="1" eb="2">
      <t>エン</t>
    </rPh>
    <phoneticPr fontId="3"/>
  </si>
  <si>
    <t>電力用料金</t>
    <rPh sb="0" eb="3">
      <t>デンリョクヨウ</t>
    </rPh>
    <rPh sb="3" eb="5">
      <t>リョウキン</t>
    </rPh>
    <phoneticPr fontId="3"/>
  </si>
  <si>
    <t>燃料費調整単価</t>
    <rPh sb="0" eb="2">
      <t>ネンリョウ</t>
    </rPh>
    <rPh sb="3" eb="5">
      <t>チョウセイ</t>
    </rPh>
    <rPh sb="5" eb="7">
      <t>タンカ</t>
    </rPh>
    <phoneticPr fontId="3"/>
  </si>
  <si>
    <t>再エネ発電促進賦課金</t>
    <rPh sb="0" eb="1">
      <t>サイ</t>
    </rPh>
    <rPh sb="3" eb="5">
      <t>ハツデン</t>
    </rPh>
    <rPh sb="5" eb="7">
      <t>ソクシン</t>
    </rPh>
    <rPh sb="7" eb="10">
      <t>フカキン</t>
    </rPh>
    <phoneticPr fontId="3"/>
  </si>
  <si>
    <t>★金額は税込で記入すること。</t>
    <rPh sb="1" eb="3">
      <t>キンガク</t>
    </rPh>
    <rPh sb="4" eb="6">
      <t>ゼイコミ</t>
    </rPh>
    <rPh sb="7" eb="9">
      <t>キニュウ</t>
    </rPh>
    <phoneticPr fontId="3"/>
  </si>
  <si>
    <t>非空調期</t>
    <rPh sb="0" eb="3">
      <t>ヒクウチョウ</t>
    </rPh>
    <rPh sb="3" eb="4">
      <t>キ</t>
    </rPh>
    <phoneticPr fontId="3"/>
  </si>
  <si>
    <t>※行が不足する場合は，適宜，行を挿入して記入し，昼間電力，夜間電力などの詳細がわかるように記述のこと。</t>
    <rPh sb="1" eb="2">
      <t>ギョウ</t>
    </rPh>
    <rPh sb="3" eb="5">
      <t>フソク</t>
    </rPh>
    <rPh sb="7" eb="9">
      <t>バアイ</t>
    </rPh>
    <rPh sb="11" eb="13">
      <t>テキギ</t>
    </rPh>
    <rPh sb="14" eb="15">
      <t>ギョウ</t>
    </rPh>
    <rPh sb="16" eb="18">
      <t>ソウニュウ</t>
    </rPh>
    <rPh sb="20" eb="22">
      <t>キニュウ</t>
    </rPh>
    <rPh sb="24" eb="26">
      <t>ヒルマ</t>
    </rPh>
    <rPh sb="26" eb="28">
      <t>デンリョク</t>
    </rPh>
    <rPh sb="29" eb="31">
      <t>ヤカン</t>
    </rPh>
    <rPh sb="31" eb="33">
      <t>デンリョク</t>
    </rPh>
    <rPh sb="36" eb="38">
      <t>ショウサイ</t>
    </rPh>
    <rPh sb="45" eb="47">
      <t>キジュツ</t>
    </rPh>
    <phoneticPr fontId="3"/>
  </si>
  <si>
    <t>※基本料金（本事業による増加分）については，12ヶ月分を計上すること。</t>
    <rPh sb="1" eb="3">
      <t>キホン</t>
    </rPh>
    <rPh sb="3" eb="5">
      <t>リョウキン</t>
    </rPh>
    <rPh sb="6" eb="9">
      <t>ホンジギョウ</t>
    </rPh>
    <rPh sb="12" eb="15">
      <t>ゾウカブン</t>
    </rPh>
    <rPh sb="25" eb="26">
      <t>ゲツ</t>
    </rPh>
    <rPh sb="26" eb="27">
      <t>ブン</t>
    </rPh>
    <rPh sb="28" eb="30">
      <t>ケイジョウ</t>
    </rPh>
    <phoneticPr fontId="3"/>
  </si>
  <si>
    <t>※ガス量の換算は，ガス平均温度を15℃として算定すること。</t>
    <rPh sb="3" eb="4">
      <t>リョウ</t>
    </rPh>
    <rPh sb="5" eb="7">
      <t>カンザン</t>
    </rPh>
    <rPh sb="11" eb="13">
      <t>ヘイキン</t>
    </rPh>
    <rPh sb="13" eb="15">
      <t>オンド</t>
    </rPh>
    <rPh sb="22" eb="24">
      <t>サンテイ</t>
    </rPh>
    <phoneticPr fontId="3"/>
  </si>
  <si>
    <t>その他期</t>
    <rPh sb="3" eb="4">
      <t>キ</t>
    </rPh>
    <phoneticPr fontId="3"/>
  </si>
  <si>
    <t>注3:蓄熱を採用する系統のうち、蓄熱時間帯に消費する電力を記入のこと。</t>
    <rPh sb="0" eb="1">
      <t>チュウ</t>
    </rPh>
    <rPh sb="3" eb="5">
      <t>チクネツ</t>
    </rPh>
    <rPh sb="6" eb="8">
      <t>サイヨウ</t>
    </rPh>
    <rPh sb="10" eb="12">
      <t>ケイトウ</t>
    </rPh>
    <rPh sb="16" eb="18">
      <t>チクネツ</t>
    </rPh>
    <rPh sb="18" eb="21">
      <t>ジカンタイ</t>
    </rPh>
    <rPh sb="22" eb="24">
      <t>ショウヒ</t>
    </rPh>
    <rPh sb="26" eb="28">
      <t>デンリョク</t>
    </rPh>
    <rPh sb="29" eb="31">
      <t>キニュウ</t>
    </rPh>
    <phoneticPr fontId="3"/>
  </si>
  <si>
    <t>(h/日)</t>
    <rPh sb="3" eb="4">
      <t>ニチ</t>
    </rPh>
    <phoneticPr fontId="3"/>
  </si>
  <si>
    <t>運転時間</t>
    <rPh sb="0" eb="2">
      <t>ウンテン</t>
    </rPh>
    <rPh sb="2" eb="4">
      <t>ジカン</t>
    </rPh>
    <phoneticPr fontId="3"/>
  </si>
  <si>
    <t>(日/月)</t>
    <rPh sb="1" eb="2">
      <t>ニチ</t>
    </rPh>
    <rPh sb="3" eb="4">
      <t>ツキ</t>
    </rPh>
    <phoneticPr fontId="3"/>
  </si>
  <si>
    <t>運転日数</t>
    <rPh sb="0" eb="2">
      <t>ウンテン</t>
    </rPh>
    <rPh sb="2" eb="4">
      <t>ニッスウ</t>
    </rPh>
    <phoneticPr fontId="3"/>
  </si>
  <si>
    <t>ピーク時負荷</t>
    <rPh sb="3" eb="4">
      <t>ジ</t>
    </rPh>
    <rPh sb="4" eb="6">
      <t>フカ</t>
    </rPh>
    <phoneticPr fontId="3"/>
  </si>
  <si>
    <t>暖房期</t>
    <rPh sb="0" eb="3">
      <t>ダンボウキ</t>
    </rPh>
    <phoneticPr fontId="3"/>
  </si>
  <si>
    <t>冷房期</t>
    <rPh sb="0" eb="3">
      <t>レイボウキ</t>
    </rPh>
    <phoneticPr fontId="3"/>
  </si>
  <si>
    <t>※行が不足する場合は，適宜，行を挿入して記入のこと。</t>
    <rPh sb="1" eb="2">
      <t>ギョウ</t>
    </rPh>
    <rPh sb="3" eb="5">
      <t>フソク</t>
    </rPh>
    <rPh sb="7" eb="9">
      <t>バアイ</t>
    </rPh>
    <rPh sb="11" eb="13">
      <t>テキギ</t>
    </rPh>
    <rPh sb="14" eb="15">
      <t>ギョウ</t>
    </rPh>
    <rPh sb="16" eb="18">
      <t>ソウニュウ</t>
    </rPh>
    <rPh sb="20" eb="22">
      <t>キニュウ</t>
    </rPh>
    <phoneticPr fontId="3"/>
  </si>
  <si>
    <t>計（kWh)</t>
    <rPh sb="0" eb="1">
      <t>ケイ</t>
    </rPh>
    <phoneticPr fontId="3"/>
  </si>
  <si>
    <t>計(kW)</t>
    <rPh sb="0" eb="1">
      <t>ケイ</t>
    </rPh>
    <phoneticPr fontId="3"/>
  </si>
  <si>
    <t>（kW/台）</t>
    <rPh sb="4" eb="5">
      <t>ダイ</t>
    </rPh>
    <phoneticPr fontId="3"/>
  </si>
  <si>
    <t>能力計(kW)</t>
    <rPh sb="0" eb="3">
      <t>ノウリョクケイ</t>
    </rPh>
    <phoneticPr fontId="3"/>
  </si>
  <si>
    <t>消費ガス量</t>
    <rPh sb="0" eb="2">
      <t>ショウヒ</t>
    </rPh>
    <rPh sb="4" eb="5">
      <t>リョウ</t>
    </rPh>
    <phoneticPr fontId="3"/>
  </si>
  <si>
    <t>待機時電力</t>
    <rPh sb="0" eb="2">
      <t>タイキ</t>
    </rPh>
    <rPh sb="2" eb="3">
      <t>ジ</t>
    </rPh>
    <rPh sb="3" eb="5">
      <t>デンリョク</t>
    </rPh>
    <phoneticPr fontId="3"/>
  </si>
  <si>
    <t>消費電力</t>
    <rPh sb="0" eb="2">
      <t>ショウヒ</t>
    </rPh>
    <rPh sb="2" eb="4">
      <t>デンリョク</t>
    </rPh>
    <phoneticPr fontId="3"/>
  </si>
  <si>
    <t>機器能力</t>
    <rPh sb="0" eb="2">
      <t>キキ</t>
    </rPh>
    <rPh sb="2" eb="4">
      <t>ノウリョク</t>
    </rPh>
    <phoneticPr fontId="3"/>
  </si>
  <si>
    <t>夜間電力消費量（kWh)</t>
    <rPh sb="0" eb="2">
      <t>ヤカン</t>
    </rPh>
    <rPh sb="2" eb="4">
      <t>デンリョク</t>
    </rPh>
    <rPh sb="4" eb="6">
      <t>ショウヒ</t>
    </rPh>
    <rPh sb="6" eb="7">
      <t>リョウ</t>
    </rPh>
    <phoneticPr fontId="3"/>
  </si>
  <si>
    <t>（様式９－４）</t>
    <rPh sb="1" eb="3">
      <t>ヨウシキ</t>
    </rPh>
    <phoneticPr fontId="3"/>
  </si>
  <si>
    <t>対象校番号</t>
    <rPh sb="0" eb="3">
      <t>タイショウコウ</t>
    </rPh>
    <rPh sb="3" eb="5">
      <t>バンゴウ</t>
    </rPh>
    <phoneticPr fontId="3"/>
  </si>
  <si>
    <t>対象校名</t>
    <rPh sb="0" eb="2">
      <t>タイショウ</t>
    </rPh>
    <rPh sb="2" eb="4">
      <t>コウメイ</t>
    </rPh>
    <phoneticPr fontId="3"/>
  </si>
  <si>
    <t>ガス</t>
    <phoneticPr fontId="3"/>
  </si>
  <si>
    <t>能力（kW/台）</t>
    <rPh sb="0" eb="2">
      <t>ノウリョク</t>
    </rPh>
    <rPh sb="6" eb="7">
      <t>ダイ</t>
    </rPh>
    <phoneticPr fontId="3"/>
  </si>
  <si>
    <r>
      <t>（kW/台）</t>
    </r>
    <r>
      <rPr>
        <vertAlign val="superscript"/>
        <sz val="10"/>
        <rFont val="ＭＳ Ｐゴシック"/>
        <family val="3"/>
        <charset val="128"/>
      </rPr>
      <t>注1</t>
    </r>
    <rPh sb="4" eb="5">
      <t>ダイ</t>
    </rPh>
    <rPh sb="6" eb="7">
      <t>チュウ</t>
    </rPh>
    <phoneticPr fontId="3"/>
  </si>
  <si>
    <r>
      <t>（kW/台）</t>
    </r>
    <r>
      <rPr>
        <vertAlign val="superscript"/>
        <sz val="10"/>
        <rFont val="ＭＳ Ｐゴシック"/>
        <family val="3"/>
        <charset val="128"/>
      </rPr>
      <t>注2</t>
    </r>
    <rPh sb="4" eb="5">
      <t>ダイ</t>
    </rPh>
    <rPh sb="6" eb="7">
      <t>チュウ</t>
    </rPh>
    <phoneticPr fontId="3"/>
  </si>
  <si>
    <t>室内機</t>
    <rPh sb="0" eb="3">
      <t>シツナイキキョウシツ</t>
    </rPh>
    <phoneticPr fontId="3"/>
  </si>
  <si>
    <t>注1：蓄熱式の場合は、蓄熱利用時の能力、消費電力を記入のこと。</t>
    <rPh sb="0" eb="1">
      <t>チュウ</t>
    </rPh>
    <rPh sb="3" eb="5">
      <t>チクネツ</t>
    </rPh>
    <rPh sb="5" eb="6">
      <t>シキ</t>
    </rPh>
    <rPh sb="7" eb="9">
      <t>バアイ</t>
    </rPh>
    <rPh sb="11" eb="13">
      <t>チクネツ</t>
    </rPh>
    <rPh sb="13" eb="15">
      <t>リヨウ</t>
    </rPh>
    <rPh sb="15" eb="16">
      <t>ジ</t>
    </rPh>
    <rPh sb="17" eb="19">
      <t>ノウリョク</t>
    </rPh>
    <rPh sb="20" eb="22">
      <t>ショウヒ</t>
    </rPh>
    <rPh sb="22" eb="24">
      <t>デンリョク</t>
    </rPh>
    <rPh sb="25" eb="27">
      <t>キニュウ</t>
    </rPh>
    <phoneticPr fontId="3"/>
  </si>
  <si>
    <t>注2：空調運転時間帯以外の時間帯に機器が消費する電力を記入のこと。(但し、待機電力を消費しない特別な措置を講じる場合はその旨を明記のこと)</t>
    <rPh sb="0" eb="1">
      <t>チュウ</t>
    </rPh>
    <rPh sb="3" eb="5">
      <t>クウチョウ</t>
    </rPh>
    <rPh sb="5" eb="7">
      <t>ウンテン</t>
    </rPh>
    <rPh sb="7" eb="10">
      <t>ジカンタイ</t>
    </rPh>
    <rPh sb="10" eb="12">
      <t>イガイ</t>
    </rPh>
    <rPh sb="13" eb="16">
      <t>ジカンタイ</t>
    </rPh>
    <rPh sb="17" eb="19">
      <t>キキ</t>
    </rPh>
    <rPh sb="20" eb="22">
      <t>ショウヒ</t>
    </rPh>
    <rPh sb="24" eb="26">
      <t>デンリョク</t>
    </rPh>
    <rPh sb="27" eb="29">
      <t>キニュウ</t>
    </rPh>
    <phoneticPr fontId="3"/>
  </si>
  <si>
    <t>12月</t>
    <rPh sb="2" eb="3">
      <t>ガツ</t>
    </rPh>
    <phoneticPr fontId="13"/>
  </si>
  <si>
    <r>
      <t>蓄熱時
消費電力量
（ｋWh)</t>
    </r>
    <r>
      <rPr>
        <vertAlign val="superscript"/>
        <sz val="10"/>
        <rFont val="ＭＳ Ｐゴシック"/>
        <family val="3"/>
        <charset val="128"/>
      </rPr>
      <t>注3</t>
    </r>
    <rPh sb="0" eb="2">
      <t>チクネツ</t>
    </rPh>
    <rPh sb="2" eb="3">
      <t>ジ</t>
    </rPh>
    <rPh sb="4" eb="6">
      <t>ショウヒ</t>
    </rPh>
    <rPh sb="6" eb="8">
      <t>デンリョク</t>
    </rPh>
    <rPh sb="8" eb="9">
      <t>リョウ</t>
    </rPh>
    <rPh sb="15" eb="16">
      <t>チュウ</t>
    </rPh>
    <phoneticPr fontId="3"/>
  </si>
  <si>
    <r>
      <t>円/m</t>
    </r>
    <r>
      <rPr>
        <vertAlign val="superscript"/>
        <sz val="10"/>
        <rFont val="ＭＳ Ｐゴシック"/>
        <family val="3"/>
        <charset val="128"/>
      </rPr>
      <t>3</t>
    </r>
    <r>
      <rPr>
        <sz val="10"/>
        <rFont val="ＭＳ Ｐゴシック"/>
        <family val="3"/>
        <charset val="128"/>
      </rPr>
      <t>　×</t>
    </r>
    <rPh sb="0" eb="1">
      <t>エン</t>
    </rPh>
    <phoneticPr fontId="3"/>
  </si>
  <si>
    <t>●学校別エネルギー等積算表</t>
    <rPh sb="1" eb="3">
      <t>ガッコウ</t>
    </rPh>
    <rPh sb="3" eb="4">
      <t>ベツ</t>
    </rPh>
    <rPh sb="9" eb="10">
      <t>ナド</t>
    </rPh>
    <rPh sb="10" eb="12">
      <t>セキサン</t>
    </rPh>
    <rPh sb="12" eb="13">
      <t>ヒョウ</t>
    </rPh>
    <phoneticPr fontId="3"/>
  </si>
  <si>
    <t>(kW/kW)</t>
    <phoneticPr fontId="3"/>
  </si>
  <si>
    <t>★本様式で算出されたエネルギー消費量及びエネルギー費用は、様式９－３及び９－５に整合すべきものであることに留意すること。</t>
    <rPh sb="1" eb="2">
      <t>ホン</t>
    </rPh>
    <rPh sb="2" eb="4">
      <t>ヨウシキ</t>
    </rPh>
    <rPh sb="5" eb="7">
      <t>サンシュツ</t>
    </rPh>
    <rPh sb="15" eb="18">
      <t>ショウヒリョウ</t>
    </rPh>
    <rPh sb="18" eb="19">
      <t>オヨ</t>
    </rPh>
    <rPh sb="25" eb="27">
      <t>ヒヨウ</t>
    </rPh>
    <rPh sb="29" eb="31">
      <t>ヨウシキ</t>
    </rPh>
    <rPh sb="34" eb="35">
      <t>オヨ</t>
    </rPh>
    <rPh sb="40" eb="42">
      <t>セイゴウ</t>
    </rPh>
    <rPh sb="53" eb="55">
      <t>リュウイ</t>
    </rPh>
    <phoneticPr fontId="3"/>
  </si>
  <si>
    <t>※ピーク時の負荷は、熱負荷計算に基づき、対象室の</t>
    <rPh sb="4" eb="5">
      <t>ジ</t>
    </rPh>
    <rPh sb="6" eb="8">
      <t>フカ</t>
    </rPh>
    <rPh sb="10" eb="11">
      <t>ネツ</t>
    </rPh>
    <rPh sb="11" eb="13">
      <t>フカ</t>
    </rPh>
    <rPh sb="13" eb="15">
      <t>ケイサン</t>
    </rPh>
    <rPh sb="16" eb="17">
      <t>モト</t>
    </rPh>
    <rPh sb="20" eb="22">
      <t>タイショウ</t>
    </rPh>
    <rPh sb="22" eb="23">
      <t>シツ</t>
    </rPh>
    <phoneticPr fontId="3"/>
  </si>
  <si>
    <t>分類別に夏季、冬季の最大負荷を記入のこと。</t>
    <rPh sb="4" eb="6">
      <t>カキ</t>
    </rPh>
    <rPh sb="7" eb="9">
      <t>トウキ</t>
    </rPh>
    <rPh sb="10" eb="12">
      <t>サイダイ</t>
    </rPh>
    <rPh sb="12" eb="14">
      <t>フカ</t>
    </rPh>
    <rPh sb="15" eb="17">
      <t>キニュウ</t>
    </rPh>
    <phoneticPr fontId="3"/>
  </si>
  <si>
    <t>★電気料金並びにガス料金の各単価は、別紙１「エネルギー費用の算定に用いる単価について」に示す値を提案として用いない場合についても、別紙１に示す値を用いた計算を参考として提出すること。</t>
    <rPh sb="5" eb="6">
      <t>ナラ</t>
    </rPh>
    <rPh sb="18" eb="20">
      <t>ベッシ</t>
    </rPh>
    <rPh sb="27" eb="29">
      <t>ヒヨウ</t>
    </rPh>
    <rPh sb="30" eb="32">
      <t>サンテイ</t>
    </rPh>
    <rPh sb="33" eb="34">
      <t>モチ</t>
    </rPh>
    <rPh sb="36" eb="38">
      <t>タンカ</t>
    </rPh>
    <rPh sb="44" eb="45">
      <t>シメ</t>
    </rPh>
    <rPh sb="46" eb="47">
      <t>アタイ</t>
    </rPh>
    <rPh sb="48" eb="50">
      <t>テイアン</t>
    </rPh>
    <rPh sb="53" eb="54">
      <t>モチ</t>
    </rPh>
    <rPh sb="57" eb="59">
      <t>バアイ</t>
    </rPh>
    <rPh sb="65" eb="67">
      <t>ベッシ</t>
    </rPh>
    <rPh sb="69" eb="70">
      <t>シメ</t>
    </rPh>
    <rPh sb="71" eb="72">
      <t>アタイ</t>
    </rPh>
    <rPh sb="73" eb="74">
      <t>モチ</t>
    </rPh>
    <rPh sb="76" eb="78">
      <t>ケイサン</t>
    </rPh>
    <rPh sb="79" eb="81">
      <t>サンコウ</t>
    </rPh>
    <rPh sb="84" eb="86">
      <t>テイシュツ</t>
    </rPh>
    <phoneticPr fontId="3"/>
  </si>
  <si>
    <t>■空調設備の性能の設定</t>
    <rPh sb="6" eb="8">
      <t>セイノウ</t>
    </rPh>
    <rPh sb="9" eb="11">
      <t>セッテイ</t>
    </rPh>
    <phoneticPr fontId="3"/>
  </si>
  <si>
    <t>※薄黄色のセルの必要箇所に入力すること。LPガスを利用する場合はLPガスと記載すること。</t>
    <rPh sb="1" eb="2">
      <t>ウス</t>
    </rPh>
    <rPh sb="2" eb="4">
      <t>キイロ</t>
    </rPh>
    <rPh sb="8" eb="10">
      <t>ヒツヨウ</t>
    </rPh>
    <rPh sb="10" eb="12">
      <t>カショ</t>
    </rPh>
    <rPh sb="13" eb="15">
      <t>ニュウリョク</t>
    </rPh>
    <rPh sb="25" eb="27">
      <t>リヨウ</t>
    </rPh>
    <rPh sb="29" eb="31">
      <t>バアイ</t>
    </rPh>
    <rPh sb="37" eb="39">
      <t>キサイ</t>
    </rPh>
    <phoneticPr fontId="3"/>
  </si>
  <si>
    <r>
      <t>■都市ガス消費量総括表(m</t>
    </r>
    <r>
      <rPr>
        <vertAlign val="superscript"/>
        <sz val="10"/>
        <rFont val="ＭＳ Ｐゴシック"/>
        <family val="3"/>
        <charset val="128"/>
      </rPr>
      <t>3</t>
    </r>
    <r>
      <rPr>
        <sz val="10"/>
        <rFont val="ＭＳ Ｐゴシック"/>
        <family val="3"/>
        <charset val="128"/>
      </rPr>
      <t>)</t>
    </r>
    <rPh sb="1" eb="3">
      <t>トシ</t>
    </rPh>
    <rPh sb="5" eb="7">
      <t>ショウヒ</t>
    </rPh>
    <rPh sb="7" eb="8">
      <t>リョウ</t>
    </rPh>
    <rPh sb="8" eb="10">
      <t>ソウカツ</t>
    </rPh>
    <rPh sb="10" eb="11">
      <t>ヒョウ</t>
    </rPh>
    <phoneticPr fontId="3"/>
  </si>
  <si>
    <r>
      <t>■LPガス消費量総括表(m</t>
    </r>
    <r>
      <rPr>
        <vertAlign val="superscript"/>
        <sz val="10"/>
        <rFont val="ＭＳ Ｐゴシック"/>
        <family val="3"/>
        <charset val="128"/>
      </rPr>
      <t>3</t>
    </r>
    <r>
      <rPr>
        <sz val="10"/>
        <rFont val="ＭＳ Ｐゴシック"/>
        <family val="3"/>
        <charset val="128"/>
      </rPr>
      <t>)</t>
    </r>
    <rPh sb="5" eb="7">
      <t>ショウヒ</t>
    </rPh>
    <rPh sb="7" eb="8">
      <t>リョウ</t>
    </rPh>
    <rPh sb="8" eb="10">
      <t>ソウカツ</t>
    </rPh>
    <rPh sb="10" eb="11">
      <t>ヒョウ</t>
    </rPh>
    <phoneticPr fontId="3"/>
  </si>
  <si>
    <t>都市ガス消費原単位</t>
    <rPh sb="0" eb="2">
      <t>トシ</t>
    </rPh>
    <rPh sb="4" eb="6">
      <t>ショウヒ</t>
    </rPh>
    <rPh sb="6" eb="9">
      <t>ゲンタンイ</t>
    </rPh>
    <phoneticPr fontId="3"/>
  </si>
  <si>
    <r>
      <t>都市ガス使用量(m</t>
    </r>
    <r>
      <rPr>
        <vertAlign val="superscript"/>
        <sz val="10"/>
        <rFont val="ＭＳ Ｐゴシック"/>
        <family val="3"/>
        <charset val="128"/>
      </rPr>
      <t>3</t>
    </r>
    <r>
      <rPr>
        <sz val="10"/>
        <rFont val="ＭＳ Ｐゴシック"/>
        <family val="3"/>
        <charset val="128"/>
      </rPr>
      <t>)</t>
    </r>
    <rPh sb="0" eb="2">
      <t>トシ</t>
    </rPh>
    <rPh sb="4" eb="7">
      <t>シヨウリョウ</t>
    </rPh>
    <phoneticPr fontId="3"/>
  </si>
  <si>
    <t>LPガス消費原単位</t>
    <rPh sb="4" eb="6">
      <t>ショウヒ</t>
    </rPh>
    <rPh sb="6" eb="9">
      <t>ゲンタンイ</t>
    </rPh>
    <phoneticPr fontId="3"/>
  </si>
  <si>
    <r>
      <t>LPガス使用量(m</t>
    </r>
    <r>
      <rPr>
        <vertAlign val="superscript"/>
        <sz val="10"/>
        <rFont val="ＭＳ Ｐゴシック"/>
        <family val="3"/>
        <charset val="128"/>
      </rPr>
      <t>3</t>
    </r>
    <r>
      <rPr>
        <sz val="10"/>
        <rFont val="ＭＳ Ｐゴシック"/>
        <family val="3"/>
        <charset val="128"/>
      </rPr>
      <t>)</t>
    </r>
    <rPh sb="4" eb="7">
      <t>シヨウリョウ</t>
    </rPh>
    <phoneticPr fontId="3"/>
  </si>
  <si>
    <t>都市ガス料金の種別</t>
    <rPh sb="0" eb="2">
      <t>トシ</t>
    </rPh>
    <rPh sb="4" eb="6">
      <t>リョウキン</t>
    </rPh>
    <rPh sb="7" eb="9">
      <t>シュベツ</t>
    </rPh>
    <phoneticPr fontId="3"/>
  </si>
  <si>
    <t>LPガス料金の種別</t>
    <rPh sb="4" eb="6">
      <t>リョウキン</t>
    </rPh>
    <rPh sb="7" eb="9">
      <t>シュベツ</t>
    </rPh>
    <phoneticPr fontId="3"/>
  </si>
  <si>
    <t>都市ガス料金</t>
    <rPh sb="0" eb="2">
      <t>トシ</t>
    </rPh>
    <rPh sb="4" eb="6">
      <t>リョウキン</t>
    </rPh>
    <phoneticPr fontId="1"/>
  </si>
  <si>
    <t>LPガス料金</t>
    <rPh sb="4" eb="6">
      <t>リョウキン</t>
    </rPh>
    <phoneticPr fontId="1"/>
  </si>
  <si>
    <t>※最大電力算定時は，「月別負荷率」にかかわらず，当該校における普通教室（特別教室等を除く）の全室が一斉運転するものとして，算定すること。</t>
    <phoneticPr fontId="3"/>
  </si>
  <si>
    <t>（MW）</t>
    <phoneticPr fontId="3"/>
  </si>
  <si>
    <t>（MW）</t>
    <phoneticPr fontId="3"/>
  </si>
  <si>
    <r>
      <t>(m</t>
    </r>
    <r>
      <rPr>
        <vertAlign val="superscript"/>
        <sz val="10"/>
        <rFont val="ＭＳ Ｐゴシック"/>
        <family val="3"/>
        <charset val="128"/>
      </rPr>
      <t>3</t>
    </r>
    <r>
      <rPr>
        <sz val="10"/>
        <rFont val="ＭＳ Ｐゴシック"/>
        <family val="3"/>
        <charset val="128"/>
      </rPr>
      <t>/kW)</t>
    </r>
    <phoneticPr fontId="3"/>
  </si>
  <si>
    <r>
      <t>(m</t>
    </r>
    <r>
      <rPr>
        <vertAlign val="superscript"/>
        <sz val="10"/>
        <rFont val="ＭＳ Ｐゴシック"/>
        <family val="3"/>
        <charset val="128"/>
      </rPr>
      <t>3</t>
    </r>
    <r>
      <rPr>
        <sz val="10"/>
        <rFont val="ＭＳ Ｐゴシック"/>
        <family val="3"/>
        <charset val="128"/>
      </rPr>
      <t>/kW)</t>
    </r>
    <phoneticPr fontId="3"/>
  </si>
  <si>
    <t>kW</t>
    <phoneticPr fontId="3"/>
  </si>
  <si>
    <t>×</t>
    <phoneticPr fontId="3"/>
  </si>
  <si>
    <t>(</t>
    <phoneticPr fontId="3"/>
  </si>
  <si>
    <t>+</t>
    <phoneticPr fontId="3"/>
  </si>
  <si>
    <t>kWh</t>
    <phoneticPr fontId="3"/>
  </si>
  <si>
    <t>kWh</t>
    <phoneticPr fontId="3"/>
  </si>
  <si>
    <t>(</t>
    <phoneticPr fontId="3"/>
  </si>
  <si>
    <t>+</t>
    <phoneticPr fontId="3"/>
  </si>
  <si>
    <r>
      <t>m</t>
    </r>
    <r>
      <rPr>
        <vertAlign val="superscript"/>
        <sz val="10"/>
        <rFont val="ＭＳ Ｐゴシック"/>
        <family val="3"/>
        <charset val="128"/>
      </rPr>
      <t>3</t>
    </r>
    <r>
      <rPr>
        <sz val="10"/>
        <rFont val="ＭＳ Ｐゴシック"/>
        <family val="3"/>
        <charset val="128"/>
      </rPr>
      <t>　</t>
    </r>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</si>
</sst>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_ "/>
    <numFmt numFmtId="178" formatCode="0.00_ "/>
    <numFmt numFmtId="179" formatCode="0.000_ "/>
    <numFmt numFmtId="180" formatCode="#,##0.0;[Red]\-#,##0.0"/>
    <numFmt numFmtId="181" formatCode="0.0000_ "/>
  </numFmts>
  <fonts count="17"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vertAlign val="superscript"/>
      <sz val="10"/>
      <name val="ＭＳ Ｐゴシック"/>
      <family val="3"/>
      <charset val="128"/>
    </font>
    <font>
      <sz val="10"/>
      <color rgb="FFFF0000"/>
      <name val="ＭＳ Ｐゴシック"/>
      <family val="3"/>
      <charset val="128"/>
    </font>
    <font>
      <sz val="10.5"/>
      <color theme="1"/>
      <name val="ＭＳ Ｐ明朝"/>
      <family val="2"/>
      <charset val="128"/>
    </font>
    <font>
      <sz val="11"/>
      <color theme="1"/>
      <name val="ＭＳ Ｐゴシック"/>
      <family val="2"/>
      <charset val="128"/>
      <scheme val="minor"/>
    </font>
    <font>
      <sz val="10"/>
      <color indexed="10"/>
      <name val="ＭＳ Ｐゴシック"/>
      <family val="3"/>
      <charset val="128"/>
    </font>
    <font>
      <sz val="10"/>
      <name val="HGS創英角ｺﾞｼｯｸUB"/>
      <family val="3"/>
      <charset val="128"/>
    </font>
    <font>
      <sz val="10"/>
      <name val="ＭＳ ゴシック"/>
      <family val="3"/>
      <charset val="128"/>
    </font>
    <font>
      <sz val="6"/>
      <name val="ＭＳ Ｐ明朝"/>
      <family val="2"/>
      <charset val="128"/>
    </font>
    <font>
      <sz val="6"/>
      <color indexed="10"/>
      <name val="ＭＳ Ｐゴシック"/>
      <family val="3"/>
      <charset val="128"/>
    </font>
    <font>
      <sz val="6"/>
      <color rgb="FFFF0000"/>
      <name val="ＭＳ Ｐゴシック"/>
      <family val="3"/>
      <charset val="128"/>
    </font>
    <font>
      <sz val="9"/>
      <name val="ＭＳ Ｐゴシック"/>
      <family val="3"/>
      <charset val="128"/>
    </font>
  </fonts>
  <fills count="5">
    <fill>
      <patternFill patternType="none"/>
    </fill>
    <fill>
      <patternFill patternType="gray125"/>
    </fill>
    <fill>
      <patternFill patternType="lightGray"/>
    </fill>
    <fill>
      <patternFill patternType="solid">
        <fgColor rgb="FFFFFFCC"/>
        <bgColor indexed="64"/>
      </patternFill>
    </fill>
    <fill>
      <patternFill patternType="solid">
        <fgColor rgb="FFCCFFCC"/>
        <bgColor indexed="64"/>
      </patternFill>
    </fill>
  </fills>
  <borders count="154">
    <border>
      <left/>
      <right/>
      <top/>
      <bottom/>
      <diagonal/>
    </border>
    <border>
      <left/>
      <right/>
      <top style="medium">
        <color indexed="64"/>
      </top>
      <bottom/>
      <diagonal/>
    </border>
    <border>
      <left/>
      <right/>
      <top/>
      <bottom style="double">
        <color indexed="64"/>
      </bottom>
      <diagonal/>
    </border>
    <border>
      <left/>
      <right style="thin">
        <color indexed="64"/>
      </right>
      <top/>
      <bottom style="double">
        <color indexed="64"/>
      </bottom>
      <diagonal/>
    </border>
    <border>
      <left/>
      <right/>
      <top style="double">
        <color indexed="64"/>
      </top>
      <bottom/>
      <diagonal/>
    </border>
    <border>
      <left/>
      <right style="medium">
        <color indexed="64"/>
      </right>
      <top style="double">
        <color indexed="64"/>
      </top>
      <bottom style="thin">
        <color indexed="64"/>
      </bottom>
      <diagonal/>
    </border>
    <border>
      <left/>
      <right/>
      <top style="double">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top/>
      <bottom style="thin">
        <color indexed="64"/>
      </bottom>
      <diagonal/>
    </border>
    <border>
      <left style="thin">
        <color indexed="64"/>
      </left>
      <right style="medium">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thin">
        <color indexed="64"/>
      </right>
      <top/>
      <bottom/>
      <diagonal/>
    </border>
    <border>
      <left style="double">
        <color indexed="64"/>
      </left>
      <right style="thin">
        <color indexed="64"/>
      </right>
      <top/>
      <bottom/>
      <diagonal/>
    </border>
    <border>
      <left style="thin">
        <color indexed="64"/>
      </left>
      <right style="thin">
        <color indexed="64"/>
      </right>
      <top style="double">
        <color indexed="64"/>
      </top>
      <bottom/>
      <diagonal/>
    </border>
    <border>
      <left style="double">
        <color indexed="64"/>
      </left>
      <right style="thin">
        <color indexed="64"/>
      </right>
      <top style="double">
        <color indexed="64"/>
      </top>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right style="thin">
        <color indexed="64"/>
      </right>
      <top style="double">
        <color indexed="64"/>
      </top>
      <bottom style="double">
        <color indexed="64"/>
      </bottom>
      <diagonal/>
    </border>
    <border>
      <left/>
      <right/>
      <top style="medium">
        <color indexed="64"/>
      </top>
      <bottom style="thin">
        <color indexed="64"/>
      </bottom>
      <diagonal/>
    </border>
    <border>
      <left/>
      <right style="double">
        <color indexed="64"/>
      </right>
      <top/>
      <bottom/>
      <diagonal/>
    </border>
    <border>
      <left/>
      <right style="double">
        <color indexed="64"/>
      </right>
      <top style="thin">
        <color indexed="64"/>
      </top>
      <bottom/>
      <diagonal/>
    </border>
    <border>
      <left style="double">
        <color indexed="64"/>
      </left>
      <right/>
      <top/>
      <bottom/>
      <diagonal/>
    </border>
    <border>
      <left/>
      <right style="double">
        <color indexed="64"/>
      </right>
      <top/>
      <bottom style="double">
        <color indexed="64"/>
      </bottom>
      <diagonal/>
    </border>
    <border>
      <left style="double">
        <color indexed="64"/>
      </left>
      <right/>
      <top/>
      <bottom style="double">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style="double">
        <color indexed="64"/>
      </top>
      <bottom/>
      <diagonal/>
    </border>
    <border>
      <left/>
      <right style="double">
        <color indexed="64"/>
      </right>
      <top style="thin">
        <color indexed="64"/>
      </top>
      <bottom style="double">
        <color indexed="64"/>
      </bottom>
      <diagonal/>
    </border>
    <border>
      <left/>
      <right/>
      <top style="thin">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top style="double">
        <color indexed="64"/>
      </top>
      <bottom style="medium">
        <color indexed="64"/>
      </bottom>
      <diagonal/>
    </border>
    <border>
      <left/>
      <right/>
      <top style="double">
        <color indexed="64"/>
      </top>
      <bottom style="hair">
        <color indexed="64"/>
      </bottom>
      <diagonal/>
    </border>
    <border>
      <left/>
      <right style="double">
        <color indexed="64"/>
      </right>
      <top style="double">
        <color indexed="64"/>
      </top>
      <bottom style="hair">
        <color indexed="64"/>
      </bottom>
      <diagonal/>
    </border>
    <border>
      <left style="double">
        <color indexed="64"/>
      </left>
      <right/>
      <top style="double">
        <color indexed="64"/>
      </top>
      <bottom style="hair">
        <color indexed="64"/>
      </bottom>
      <diagonal/>
    </border>
    <border>
      <left/>
      <right style="double">
        <color indexed="64"/>
      </right>
      <top style="double">
        <color indexed="64"/>
      </top>
      <bottom/>
      <diagonal/>
    </border>
    <border>
      <left/>
      <right style="double">
        <color indexed="64"/>
      </right>
      <top style="hair">
        <color indexed="64"/>
      </top>
      <bottom style="thin">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style="hair">
        <color indexed="64"/>
      </right>
      <top style="thin">
        <color indexed="64"/>
      </top>
      <bottom/>
      <diagonal/>
    </border>
    <border>
      <left/>
      <right style="double">
        <color indexed="64"/>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double">
        <color indexed="64"/>
      </left>
      <right style="hair">
        <color indexed="64"/>
      </right>
      <top style="thin">
        <color indexed="64"/>
      </top>
      <bottom style="hair">
        <color indexed="64"/>
      </bottom>
      <diagonal/>
    </border>
    <border>
      <left style="hair">
        <color indexed="64"/>
      </left>
      <right style="double">
        <color indexed="64"/>
      </right>
      <top style="thin">
        <color indexed="64"/>
      </top>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bottom style="hair">
        <color indexed="64"/>
      </bottom>
      <diagonal/>
    </border>
    <border>
      <left/>
      <right style="double">
        <color indexed="64"/>
      </right>
      <top/>
      <bottom style="hair">
        <color indexed="64"/>
      </bottom>
      <diagonal/>
    </border>
    <border>
      <left style="double">
        <color indexed="64"/>
      </left>
      <right style="thin">
        <color indexed="64"/>
      </right>
      <top/>
      <bottom style="hair">
        <color indexed="64"/>
      </bottom>
      <diagonal/>
    </border>
    <border>
      <left style="double">
        <color indexed="64"/>
      </left>
      <right style="hair">
        <color indexed="64"/>
      </right>
      <top/>
      <bottom style="hair">
        <color indexed="64"/>
      </bottom>
      <diagonal/>
    </border>
    <border>
      <left style="hair">
        <color indexed="64"/>
      </left>
      <right style="double">
        <color indexed="64"/>
      </right>
      <top/>
      <bottom style="hair">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double">
        <color indexed="64"/>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double">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double">
        <color indexed="64"/>
      </left>
      <right/>
      <top style="hair">
        <color indexed="64"/>
      </top>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double">
        <color indexed="64"/>
      </bottom>
      <diagonal/>
    </border>
    <border>
      <left style="double">
        <color indexed="64"/>
      </left>
      <right style="thin">
        <color indexed="64"/>
      </right>
      <top style="hair">
        <color indexed="64"/>
      </top>
      <bottom/>
      <diagonal/>
    </border>
    <border>
      <left style="thin">
        <color indexed="64"/>
      </left>
      <right style="thin">
        <color indexed="64"/>
      </right>
      <top style="hair">
        <color indexed="64"/>
      </top>
      <bottom/>
      <diagonal/>
    </border>
    <border>
      <left style="medium">
        <color indexed="64"/>
      </left>
      <right/>
      <top style="double">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double">
        <color indexed="64"/>
      </top>
      <bottom style="medium">
        <color indexed="64"/>
      </bottom>
      <diagonal/>
    </border>
    <border>
      <left style="thin">
        <color indexed="64"/>
      </left>
      <right style="hair">
        <color indexed="64"/>
      </right>
      <top/>
      <bottom style="double">
        <color indexed="64"/>
      </bottom>
      <diagonal/>
    </border>
    <border>
      <left style="thin">
        <color indexed="64"/>
      </left>
      <right/>
      <top style="medium">
        <color indexed="64"/>
      </top>
      <bottom style="thin">
        <color indexed="64"/>
      </bottom>
      <diagonal/>
    </border>
    <border>
      <left style="hair">
        <color indexed="64"/>
      </left>
      <right style="double">
        <color indexed="64"/>
      </right>
      <top style="hair">
        <color indexed="64"/>
      </top>
      <bottom style="hair">
        <color indexed="64"/>
      </bottom>
      <diagonal/>
    </border>
    <border>
      <left/>
      <right style="double">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double">
        <color indexed="64"/>
      </right>
      <top style="hair">
        <color indexed="64"/>
      </top>
      <bottom/>
      <diagonal/>
    </border>
    <border>
      <left style="double">
        <color indexed="64"/>
      </left>
      <right/>
      <top style="thin">
        <color indexed="64"/>
      </top>
      <bottom style="double">
        <color indexed="64"/>
      </bottom>
      <diagonal/>
    </border>
    <border>
      <left style="hair">
        <color indexed="64"/>
      </left>
      <right style="hair">
        <color indexed="64"/>
      </right>
      <top style="hair">
        <color indexed="64"/>
      </top>
      <bottom style="hair">
        <color indexed="64"/>
      </bottom>
      <diagonal/>
    </border>
    <border>
      <left style="double">
        <color indexed="64"/>
      </left>
      <right style="double">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right style="double">
        <color indexed="64"/>
      </right>
      <top style="hair">
        <color indexed="64"/>
      </top>
      <bottom style="double">
        <color indexed="64"/>
      </bottom>
      <diagonal/>
    </border>
    <border>
      <left/>
      <right/>
      <top style="hair">
        <color indexed="64"/>
      </top>
      <bottom style="double">
        <color indexed="64"/>
      </bottom>
      <diagonal/>
    </border>
    <border>
      <left style="double">
        <color indexed="64"/>
      </left>
      <right/>
      <top style="hair">
        <color indexed="64"/>
      </top>
      <bottom style="double">
        <color indexed="64"/>
      </bottom>
      <diagonal/>
    </border>
    <border>
      <left style="double">
        <color indexed="64"/>
      </left>
      <right style="thin">
        <color indexed="64"/>
      </right>
      <top style="hair">
        <color indexed="64"/>
      </top>
      <bottom style="double">
        <color indexed="64"/>
      </bottom>
      <diagonal/>
    </border>
    <border>
      <left style="thin">
        <color indexed="64"/>
      </left>
      <right/>
      <top style="hair">
        <color indexed="64"/>
      </top>
      <bottom style="thin">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bottom style="thin">
        <color indexed="64"/>
      </bottom>
      <diagonal/>
    </border>
    <border>
      <left style="double">
        <color indexed="64"/>
      </left>
      <right style="double">
        <color indexed="64"/>
      </right>
      <top style="double">
        <color indexed="64"/>
      </top>
      <bottom style="double">
        <color indexed="64"/>
      </bottom>
      <diagonal/>
    </border>
    <border>
      <left style="hair">
        <color indexed="64"/>
      </left>
      <right style="hair">
        <color indexed="64"/>
      </right>
      <top/>
      <bottom style="hair">
        <color indexed="64"/>
      </bottom>
      <diagonal/>
    </border>
    <border>
      <left style="double">
        <color indexed="64"/>
      </left>
      <right/>
      <top/>
      <bottom style="hair">
        <color indexed="64"/>
      </bottom>
      <diagonal/>
    </border>
    <border>
      <left/>
      <right/>
      <top/>
      <bottom style="hair">
        <color indexed="64"/>
      </bottom>
      <diagonal/>
    </border>
    <border>
      <left style="thin">
        <color indexed="64"/>
      </left>
      <right/>
      <top style="double">
        <color indexed="64"/>
      </top>
      <bottom style="thin">
        <color indexed="64"/>
      </bottom>
      <diagonal/>
    </border>
    <border>
      <left style="thin">
        <color indexed="64"/>
      </left>
      <right/>
      <top style="double">
        <color indexed="64"/>
      </top>
      <bottom/>
      <diagonal/>
    </border>
  </borders>
  <cellStyleXfs count="9">
    <xf numFmtId="0" fontId="0" fillId="0" borderId="0">
      <alignment vertical="center"/>
    </xf>
    <xf numFmtId="0" fontId="2" fillId="0" borderId="0"/>
    <xf numFmtId="38" fontId="2" fillId="0" borderId="0" applyFont="0" applyFill="0" applyBorder="0" applyAlignment="0" applyProtection="0"/>
    <xf numFmtId="0" fontId="5" fillId="0" borderId="0"/>
    <xf numFmtId="9" fontId="2" fillId="0" borderId="0" applyFont="0" applyFill="0" applyBorder="0" applyAlignment="0" applyProtection="0">
      <alignment vertical="center"/>
    </xf>
    <xf numFmtId="0" fontId="2" fillId="0" borderId="0">
      <alignment vertical="center"/>
    </xf>
    <xf numFmtId="0" fontId="4" fillId="0" borderId="0"/>
    <xf numFmtId="38" fontId="8" fillId="0" borderId="0" applyFont="0" applyFill="0" applyBorder="0" applyAlignment="0" applyProtection="0">
      <alignment vertical="center"/>
    </xf>
    <xf numFmtId="38" fontId="9" fillId="0" borderId="0" applyFont="0" applyFill="0" applyBorder="0" applyAlignment="0" applyProtection="0">
      <alignment vertical="center"/>
    </xf>
  </cellStyleXfs>
  <cellXfs count="478">
    <xf numFmtId="0" fontId="0" fillId="0" borderId="0" xfId="0">
      <alignment vertical="center"/>
    </xf>
    <xf numFmtId="0" fontId="4" fillId="0" borderId="0" xfId="1" applyFont="1" applyAlignment="1">
      <alignment vertical="center"/>
    </xf>
    <xf numFmtId="0" fontId="2" fillId="0" borderId="0" xfId="1" applyFont="1" applyAlignment="1">
      <alignment vertical="center"/>
    </xf>
    <xf numFmtId="0" fontId="4" fillId="0" borderId="0" xfId="1" applyFont="1" applyBorder="1" applyAlignment="1">
      <alignment horizontal="center" vertical="center"/>
    </xf>
    <xf numFmtId="0" fontId="4" fillId="0" borderId="40" xfId="1" applyFont="1" applyBorder="1" applyAlignment="1">
      <alignment horizontal="center" vertical="center"/>
    </xf>
    <xf numFmtId="0" fontId="4" fillId="0" borderId="66" xfId="1" applyFont="1" applyBorder="1" applyAlignment="1">
      <alignment horizontal="center" vertical="center"/>
    </xf>
    <xf numFmtId="0" fontId="4" fillId="0" borderId="0" xfId="1" applyFont="1" applyAlignment="1">
      <alignment horizontal="center" vertical="center"/>
    </xf>
    <xf numFmtId="0" fontId="10" fillId="0" borderId="0" xfId="1" applyFont="1" applyAlignment="1">
      <alignment vertical="center"/>
    </xf>
    <xf numFmtId="0" fontId="4" fillId="3" borderId="19" xfId="1" quotePrefix="1" applyFont="1" applyFill="1" applyBorder="1" applyAlignment="1">
      <alignment horizontal="center" vertical="center"/>
    </xf>
    <xf numFmtId="14" fontId="11" fillId="0" borderId="0" xfId="1" applyNumberFormat="1" applyFont="1" applyBorder="1" applyAlignment="1">
      <alignment vertical="center"/>
    </xf>
    <xf numFmtId="38" fontId="4" fillId="0" borderId="0" xfId="2" applyFont="1" applyBorder="1" applyAlignment="1">
      <alignment horizontal="center" vertical="center"/>
    </xf>
    <xf numFmtId="0" fontId="12" fillId="0" borderId="0" xfId="1" applyFont="1" applyBorder="1" applyAlignment="1">
      <alignment horizontal="right" vertical="center"/>
    </xf>
    <xf numFmtId="0" fontId="4" fillId="0" borderId="140" xfId="1" applyFont="1" applyBorder="1" applyAlignment="1">
      <alignment vertical="center"/>
    </xf>
    <xf numFmtId="0" fontId="4" fillId="0" borderId="143" xfId="1" applyFont="1" applyBorder="1" applyAlignment="1">
      <alignment vertical="center"/>
    </xf>
    <xf numFmtId="0" fontId="4" fillId="0" borderId="144" xfId="1" applyFont="1" applyBorder="1" applyAlignment="1">
      <alignment vertical="center"/>
    </xf>
    <xf numFmtId="0" fontId="4" fillId="0" borderId="50" xfId="1" applyFont="1" applyBorder="1" applyAlignment="1">
      <alignment horizontal="center" vertical="center"/>
    </xf>
    <xf numFmtId="0" fontId="4" fillId="0" borderId="36" xfId="1" applyFont="1" applyBorder="1" applyAlignment="1">
      <alignment horizontal="center" vertical="center"/>
    </xf>
    <xf numFmtId="0" fontId="4" fillId="0" borderId="56" xfId="1" applyFont="1" applyBorder="1" applyAlignment="1">
      <alignment horizontal="center" vertical="center"/>
    </xf>
    <xf numFmtId="0" fontId="4" fillId="0" borderId="39" xfId="1" applyFont="1" applyBorder="1" applyAlignment="1">
      <alignment horizontal="center" vertical="center"/>
    </xf>
    <xf numFmtId="0" fontId="4" fillId="0" borderId="145" xfId="1" applyFont="1" applyBorder="1" applyAlignment="1">
      <alignment vertical="center"/>
    </xf>
    <xf numFmtId="0" fontId="4" fillId="0" borderId="68" xfId="1" applyFont="1" applyBorder="1" applyAlignment="1">
      <alignment horizontal="center" vertical="center"/>
    </xf>
    <xf numFmtId="0" fontId="4" fillId="0" borderId="6" xfId="1" applyFont="1" applyBorder="1" applyAlignment="1">
      <alignment horizontal="center" vertical="center"/>
    </xf>
    <xf numFmtId="0" fontId="4" fillId="0" borderId="69" xfId="1" applyFont="1" applyBorder="1" applyAlignment="1">
      <alignment horizontal="center" vertical="center"/>
    </xf>
    <xf numFmtId="0" fontId="10" fillId="0" borderId="140" xfId="1" applyFont="1" applyBorder="1" applyAlignment="1">
      <alignment vertical="center" shrinkToFit="1"/>
    </xf>
    <xf numFmtId="0" fontId="4" fillId="3" borderId="129" xfId="1" applyFont="1" applyFill="1" applyBorder="1" applyAlignment="1">
      <alignment horizontal="center" vertical="center"/>
    </xf>
    <xf numFmtId="176" fontId="4" fillId="3" borderId="43" xfId="1" applyNumberFormat="1" applyFont="1" applyFill="1" applyBorder="1" applyAlignment="1">
      <alignment vertical="center"/>
    </xf>
    <xf numFmtId="176" fontId="4" fillId="3" borderId="16" xfId="1" applyNumberFormat="1" applyFont="1" applyFill="1" applyBorder="1" applyAlignment="1">
      <alignment vertical="center"/>
    </xf>
    <xf numFmtId="0" fontId="4" fillId="3" borderId="19" xfId="1" applyFont="1" applyFill="1" applyBorder="1" applyAlignment="1">
      <alignment horizontal="center" vertical="center"/>
    </xf>
    <xf numFmtId="176" fontId="4" fillId="0" borderId="43" xfId="1" applyNumberFormat="1" applyFont="1" applyBorder="1" applyAlignment="1">
      <alignment vertical="center"/>
    </xf>
    <xf numFmtId="176" fontId="4" fillId="0" borderId="42" xfId="1" applyNumberFormat="1" applyFont="1" applyBorder="1" applyAlignment="1">
      <alignment vertical="center"/>
    </xf>
    <xf numFmtId="178" fontId="4" fillId="3" borderId="43" xfId="1" applyNumberFormat="1" applyFont="1" applyFill="1" applyBorder="1" applyAlignment="1">
      <alignment vertical="center"/>
    </xf>
    <xf numFmtId="178" fontId="4" fillId="3" borderId="16" xfId="1" applyNumberFormat="1" applyFont="1" applyFill="1" applyBorder="1" applyAlignment="1">
      <alignment vertical="center"/>
    </xf>
    <xf numFmtId="178" fontId="4" fillId="0" borderId="19" xfId="1" applyNumberFormat="1" applyFont="1" applyBorder="1" applyAlignment="1">
      <alignment vertical="center"/>
    </xf>
    <xf numFmtId="178" fontId="4" fillId="0" borderId="42" xfId="1" applyNumberFormat="1" applyFont="1" applyBorder="1" applyAlignment="1">
      <alignment vertical="center"/>
    </xf>
    <xf numFmtId="179" fontId="4" fillId="3" borderId="43" xfId="1" applyNumberFormat="1" applyFont="1" applyFill="1" applyBorder="1" applyAlignment="1">
      <alignment vertical="center"/>
    </xf>
    <xf numFmtId="179" fontId="4" fillId="3" borderId="19" xfId="1" applyNumberFormat="1" applyFont="1" applyFill="1" applyBorder="1" applyAlignment="1">
      <alignment vertical="center"/>
    </xf>
    <xf numFmtId="179" fontId="4" fillId="0" borderId="19" xfId="1" applyNumberFormat="1" applyFont="1" applyBorder="1" applyAlignment="1">
      <alignment vertical="center"/>
    </xf>
    <xf numFmtId="179" fontId="4" fillId="0" borderId="42" xfId="1" applyNumberFormat="1" applyFont="1" applyBorder="1" applyAlignment="1">
      <alignment vertical="center"/>
    </xf>
    <xf numFmtId="176" fontId="4" fillId="3" borderId="19" xfId="1" applyNumberFormat="1" applyFont="1" applyFill="1" applyBorder="1" applyAlignment="1">
      <alignment vertical="center"/>
    </xf>
    <xf numFmtId="176" fontId="4" fillId="0" borderId="19" xfId="1" applyNumberFormat="1" applyFont="1" applyBorder="1" applyAlignment="1">
      <alignment vertical="center"/>
    </xf>
    <xf numFmtId="0" fontId="10" fillId="0" borderId="143" xfId="1" applyFont="1" applyBorder="1" applyAlignment="1">
      <alignment vertical="center" shrinkToFit="1"/>
    </xf>
    <xf numFmtId="0" fontId="10" fillId="0" borderId="143" xfId="1" applyFont="1" applyBorder="1" applyAlignment="1">
      <alignment vertical="center"/>
    </xf>
    <xf numFmtId="0" fontId="4" fillId="0" borderId="146" xfId="1" applyFont="1" applyBorder="1" applyAlignment="1">
      <alignment vertical="center"/>
    </xf>
    <xf numFmtId="0" fontId="4" fillId="2" borderId="50" xfId="1" applyFont="1" applyFill="1" applyBorder="1" applyAlignment="1">
      <alignment horizontal="center" vertical="center"/>
    </xf>
    <xf numFmtId="0" fontId="4" fillId="2" borderId="35" xfId="1" applyFont="1" applyFill="1" applyBorder="1" applyAlignment="1">
      <alignment horizontal="center" vertical="center"/>
    </xf>
    <xf numFmtId="176" fontId="4" fillId="0" borderId="50" xfId="1" applyNumberFormat="1" applyFont="1" applyBorder="1" applyAlignment="1">
      <alignment vertical="center"/>
    </xf>
    <xf numFmtId="176" fontId="4" fillId="0" borderId="56" xfId="1" applyNumberFormat="1" applyFont="1" applyBorder="1" applyAlignment="1">
      <alignment vertical="center"/>
    </xf>
    <xf numFmtId="178" fontId="4" fillId="0" borderId="36" xfId="1" applyNumberFormat="1" applyFont="1" applyBorder="1" applyAlignment="1">
      <alignment vertical="center"/>
    </xf>
    <xf numFmtId="178" fontId="4" fillId="0" borderId="56" xfId="1" applyNumberFormat="1" applyFont="1" applyBorder="1" applyAlignment="1">
      <alignment vertical="center"/>
    </xf>
    <xf numFmtId="179" fontId="4" fillId="2" borderId="50" xfId="1" applyNumberFormat="1" applyFont="1" applyFill="1" applyBorder="1" applyAlignment="1">
      <alignment horizontal="center" vertical="center"/>
    </xf>
    <xf numFmtId="179" fontId="4" fillId="2" borderId="36" xfId="1" applyNumberFormat="1" applyFont="1" applyFill="1" applyBorder="1" applyAlignment="1">
      <alignment horizontal="center" vertical="center"/>
    </xf>
    <xf numFmtId="179" fontId="4" fillId="0" borderId="36" xfId="1" applyNumberFormat="1" applyFont="1" applyBorder="1" applyAlignment="1">
      <alignment vertical="center"/>
    </xf>
    <xf numFmtId="179" fontId="4" fillId="0" borderId="56" xfId="1" applyNumberFormat="1" applyFont="1" applyBorder="1" applyAlignment="1">
      <alignment vertical="center"/>
    </xf>
    <xf numFmtId="176" fontId="4" fillId="2" borderId="50" xfId="1" applyNumberFormat="1" applyFont="1" applyFill="1" applyBorder="1" applyAlignment="1">
      <alignment horizontal="center" vertical="center"/>
    </xf>
    <xf numFmtId="176" fontId="4" fillId="2" borderId="35" xfId="1" applyNumberFormat="1" applyFont="1" applyFill="1" applyBorder="1" applyAlignment="1">
      <alignment horizontal="center" vertical="center"/>
    </xf>
    <xf numFmtId="176" fontId="4" fillId="0" borderId="36" xfId="1" applyNumberFormat="1" applyFont="1" applyBorder="1" applyAlignment="1">
      <alignment vertical="center"/>
    </xf>
    <xf numFmtId="0" fontId="4" fillId="0" borderId="147" xfId="1" applyFont="1" applyFill="1" applyBorder="1" applyAlignment="1">
      <alignment vertical="center"/>
    </xf>
    <xf numFmtId="0" fontId="4" fillId="0" borderId="70" xfId="1" applyFont="1" applyFill="1" applyBorder="1" applyAlignment="1">
      <alignment horizontal="center" vertical="center"/>
    </xf>
    <xf numFmtId="0" fontId="4" fillId="0" borderId="22" xfId="1" applyFont="1" applyFill="1" applyBorder="1" applyAlignment="1">
      <alignment horizontal="center" vertical="center"/>
    </xf>
    <xf numFmtId="179" fontId="4" fillId="0" borderId="68" xfId="1" applyNumberFormat="1" applyFont="1" applyBorder="1" applyAlignment="1">
      <alignment horizontal="center" vertical="center"/>
    </xf>
    <xf numFmtId="179" fontId="4" fillId="0" borderId="6" xfId="1" applyNumberFormat="1" applyFont="1" applyBorder="1" applyAlignment="1">
      <alignment horizontal="center" vertical="center"/>
    </xf>
    <xf numFmtId="179" fontId="4" fillId="3" borderId="16" xfId="1" applyNumberFormat="1" applyFont="1" applyFill="1" applyBorder="1" applyAlignment="1">
      <alignment vertical="center"/>
    </xf>
    <xf numFmtId="178" fontId="4" fillId="2" borderId="43" xfId="1" applyNumberFormat="1" applyFont="1" applyFill="1" applyBorder="1" applyAlignment="1">
      <alignment horizontal="center" vertical="center"/>
    </xf>
    <xf numFmtId="178" fontId="4" fillId="2" borderId="16" xfId="1" applyNumberFormat="1" applyFont="1" applyFill="1" applyBorder="1" applyAlignment="1">
      <alignment horizontal="center" vertical="center"/>
    </xf>
    <xf numFmtId="178" fontId="4" fillId="2" borderId="19" xfId="1" applyNumberFormat="1" applyFont="1" applyFill="1" applyBorder="1" applyAlignment="1">
      <alignment horizontal="center" vertical="center"/>
    </xf>
    <xf numFmtId="178" fontId="4" fillId="2" borderId="42" xfId="1" applyNumberFormat="1" applyFont="1" applyFill="1" applyBorder="1" applyAlignment="1">
      <alignment horizontal="center" vertical="center"/>
    </xf>
    <xf numFmtId="0" fontId="4" fillId="0" borderId="143" xfId="1" applyFont="1" applyBorder="1" applyAlignment="1">
      <alignment vertical="center" wrapText="1"/>
    </xf>
    <xf numFmtId="0" fontId="4" fillId="0" borderId="146" xfId="1" applyFont="1" applyFill="1" applyBorder="1" applyAlignment="1">
      <alignment vertical="center"/>
    </xf>
    <xf numFmtId="0" fontId="4" fillId="0" borderId="36" xfId="1" applyFont="1" applyFill="1" applyBorder="1" applyAlignment="1">
      <alignment horizontal="center" vertical="center"/>
    </xf>
    <xf numFmtId="179" fontId="4" fillId="2" borderId="35" xfId="1" applyNumberFormat="1" applyFont="1" applyFill="1" applyBorder="1" applyAlignment="1">
      <alignment horizontal="center" vertical="center"/>
    </xf>
    <xf numFmtId="178" fontId="4" fillId="2" borderId="50" xfId="1" applyNumberFormat="1" applyFont="1" applyFill="1" applyBorder="1" applyAlignment="1">
      <alignment horizontal="center" vertical="center"/>
    </xf>
    <xf numFmtId="178" fontId="4" fillId="2" borderId="35" xfId="1" applyNumberFormat="1" applyFont="1" applyFill="1" applyBorder="1" applyAlignment="1">
      <alignment horizontal="center" vertical="center"/>
    </xf>
    <xf numFmtId="178" fontId="4" fillId="2" borderId="36" xfId="1" applyNumberFormat="1" applyFont="1" applyFill="1" applyBorder="1" applyAlignment="1">
      <alignment horizontal="center" vertical="center"/>
    </xf>
    <xf numFmtId="178" fontId="4" fillId="2" borderId="56" xfId="1" applyNumberFormat="1" applyFont="1" applyFill="1" applyBorder="1" applyAlignment="1">
      <alignment horizontal="center" vertical="center"/>
    </xf>
    <xf numFmtId="0" fontId="4" fillId="0" borderId="144" xfId="1" applyFont="1" applyBorder="1" applyAlignment="1">
      <alignment vertical="center" wrapText="1"/>
    </xf>
    <xf numFmtId="0" fontId="4" fillId="0" borderId="148" xfId="1" applyFont="1" applyBorder="1" applyAlignment="1">
      <alignment vertical="center"/>
    </xf>
    <xf numFmtId="0" fontId="4" fillId="2" borderId="75" xfId="1" applyFont="1" applyFill="1" applyBorder="1" applyAlignment="1">
      <alignment horizontal="center" vertical="center"/>
    </xf>
    <xf numFmtId="0" fontId="4" fillId="2" borderId="61" xfId="1" applyFont="1" applyFill="1" applyBorder="1" applyAlignment="1">
      <alignment horizontal="center" vertical="center"/>
    </xf>
    <xf numFmtId="0" fontId="4" fillId="2" borderId="57" xfId="1" applyFont="1" applyFill="1" applyBorder="1" applyAlignment="1">
      <alignment horizontal="center" vertical="center"/>
    </xf>
    <xf numFmtId="0" fontId="4" fillId="2" borderId="76" xfId="1" applyFont="1" applyFill="1" applyBorder="1" applyAlignment="1">
      <alignment horizontal="center" vertical="center"/>
    </xf>
    <xf numFmtId="178" fontId="4" fillId="0" borderId="57" xfId="1" applyNumberFormat="1" applyFont="1" applyBorder="1" applyAlignment="1">
      <alignment vertical="center"/>
    </xf>
    <xf numFmtId="179" fontId="4" fillId="2" borderId="75" xfId="1" applyNumberFormat="1" applyFont="1" applyFill="1" applyBorder="1" applyAlignment="1">
      <alignment horizontal="center" vertical="center"/>
    </xf>
    <xf numFmtId="179" fontId="4" fillId="2" borderId="61" xfId="1" applyNumberFormat="1" applyFont="1" applyFill="1" applyBorder="1" applyAlignment="1">
      <alignment horizontal="center" vertical="center"/>
    </xf>
    <xf numFmtId="176" fontId="4" fillId="0" borderId="57" xfId="1" applyNumberFormat="1" applyFont="1" applyBorder="1" applyAlignment="1">
      <alignment vertical="center"/>
    </xf>
    <xf numFmtId="176" fontId="4" fillId="0" borderId="76" xfId="1" applyNumberFormat="1" applyFont="1" applyBorder="1" applyAlignment="1">
      <alignment vertical="center"/>
    </xf>
    <xf numFmtId="0" fontId="4" fillId="0" borderId="148" xfId="1" applyFont="1" applyBorder="1" applyAlignment="1">
      <alignment vertical="center" wrapText="1"/>
    </xf>
    <xf numFmtId="178" fontId="4" fillId="0" borderId="75" xfId="1" applyNumberFormat="1" applyFont="1" applyBorder="1" applyAlignment="1">
      <alignment horizontal="center" vertical="center"/>
    </xf>
    <xf numFmtId="0" fontId="4" fillId="0" borderId="139" xfId="1" applyFont="1" applyBorder="1" applyAlignment="1">
      <alignment horizontal="left" vertical="center"/>
    </xf>
    <xf numFmtId="0" fontId="10" fillId="0" borderId="138" xfId="1" applyFont="1" applyBorder="1" applyAlignment="1">
      <alignment vertical="center"/>
    </xf>
    <xf numFmtId="0" fontId="4" fillId="0" borderId="138" xfId="1" applyFont="1" applyBorder="1" applyAlignment="1">
      <alignment vertical="center" wrapText="1"/>
    </xf>
    <xf numFmtId="0" fontId="7" fillId="0" borderId="0" xfId="1" applyFont="1" applyBorder="1" applyAlignment="1">
      <alignment vertical="center"/>
    </xf>
    <xf numFmtId="178" fontId="4" fillId="0" borderId="0" xfId="1" applyNumberFormat="1" applyFont="1" applyBorder="1" applyAlignment="1">
      <alignment horizontal="center" vertical="center"/>
    </xf>
    <xf numFmtId="0" fontId="4" fillId="0" borderId="0" xfId="1" applyFont="1" applyBorder="1" applyAlignment="1">
      <alignment horizontal="left" vertical="center"/>
    </xf>
    <xf numFmtId="0" fontId="10" fillId="0" borderId="0" xfId="1" applyFont="1" applyBorder="1" applyAlignment="1">
      <alignment vertical="center"/>
    </xf>
    <xf numFmtId="0" fontId="4" fillId="0" borderId="72" xfId="1" applyFont="1" applyBorder="1" applyAlignment="1">
      <alignment vertical="center"/>
    </xf>
    <xf numFmtId="0" fontId="4" fillId="0" borderId="4" xfId="1" applyFont="1" applyBorder="1" applyAlignment="1">
      <alignment vertical="center"/>
    </xf>
    <xf numFmtId="0" fontId="4" fillId="0" borderId="81" xfId="1" applyFont="1" applyBorder="1" applyAlignment="1">
      <alignment vertical="center"/>
    </xf>
    <xf numFmtId="0" fontId="4" fillId="0" borderId="67" xfId="1" applyFont="1" applyBorder="1" applyAlignment="1">
      <alignment vertical="center"/>
    </xf>
    <xf numFmtId="0" fontId="4" fillId="0" borderId="2" xfId="1" applyFont="1" applyBorder="1" applyAlignment="1">
      <alignment vertical="center"/>
    </xf>
    <xf numFmtId="0" fontId="4" fillId="0" borderId="66" xfId="1" applyFont="1" applyBorder="1" applyAlignment="1">
      <alignment vertical="center"/>
    </xf>
    <xf numFmtId="0" fontId="4" fillId="4" borderId="35" xfId="1" applyFont="1" applyFill="1" applyBorder="1" applyAlignment="1">
      <alignment horizontal="center" vertical="center"/>
    </xf>
    <xf numFmtId="0" fontId="4" fillId="4" borderId="36" xfId="1" applyFont="1" applyFill="1" applyBorder="1" applyAlignment="1">
      <alignment horizontal="center" vertical="center"/>
    </xf>
    <xf numFmtId="0" fontId="4" fillId="4" borderId="56" xfId="1" applyFont="1" applyFill="1" applyBorder="1" applyAlignment="1">
      <alignment horizontal="center" vertical="center"/>
    </xf>
    <xf numFmtId="0" fontId="4" fillId="4" borderId="50" xfId="1" applyFont="1" applyFill="1" applyBorder="1" applyAlignment="1">
      <alignment horizontal="center" vertical="center"/>
    </xf>
    <xf numFmtId="0" fontId="4" fillId="0" borderId="78" xfId="1" applyFont="1" applyBorder="1" applyAlignment="1">
      <alignment horizontal="center" vertical="center"/>
    </xf>
    <xf numFmtId="0" fontId="4" fillId="0" borderId="79" xfId="1" applyFont="1" applyBorder="1" applyAlignment="1">
      <alignment horizontal="center" vertical="center"/>
    </xf>
    <xf numFmtId="0" fontId="4" fillId="2" borderId="6" xfId="1" applyFont="1" applyFill="1" applyBorder="1" applyAlignment="1">
      <alignment vertical="center"/>
    </xf>
    <xf numFmtId="0" fontId="4" fillId="2" borderId="69" xfId="1" applyFont="1" applyFill="1" applyBorder="1" applyAlignment="1">
      <alignment vertical="center"/>
    </xf>
    <xf numFmtId="0" fontId="4" fillId="2" borderId="49" xfId="1" applyFont="1" applyFill="1" applyBorder="1" applyAlignment="1">
      <alignment horizontal="center" vertical="center"/>
    </xf>
    <xf numFmtId="0" fontId="4" fillId="2" borderId="48" xfId="1" applyFont="1" applyFill="1" applyBorder="1" applyAlignment="1">
      <alignment horizontal="center" vertical="center"/>
    </xf>
    <xf numFmtId="0" fontId="4" fillId="2" borderId="72" xfId="1" applyFont="1" applyFill="1" applyBorder="1" applyAlignment="1">
      <alignment horizontal="center" vertical="center"/>
    </xf>
    <xf numFmtId="0" fontId="4" fillId="2" borderId="81" xfId="1" applyFont="1" applyFill="1" applyBorder="1" applyAlignment="1">
      <alignment horizontal="center" vertical="center"/>
    </xf>
    <xf numFmtId="38" fontId="4" fillId="0" borderId="10" xfId="2" applyFont="1" applyBorder="1" applyAlignment="1">
      <alignment horizontal="center" vertical="center"/>
    </xf>
    <xf numFmtId="38" fontId="4" fillId="0" borderId="9" xfId="2" applyFont="1" applyBorder="1" applyAlignment="1">
      <alignment vertical="center"/>
    </xf>
    <xf numFmtId="0" fontId="4" fillId="0" borderId="82" xfId="1" applyFont="1" applyBorder="1" applyAlignment="1">
      <alignment horizontal="center" vertical="center"/>
    </xf>
    <xf numFmtId="0" fontId="4" fillId="2" borderId="41" xfId="1" applyFont="1" applyFill="1" applyBorder="1" applyAlignment="1">
      <alignment horizontal="center" vertical="center"/>
    </xf>
    <xf numFmtId="0" fontId="4" fillId="2" borderId="25" xfId="1" applyFont="1" applyFill="1" applyBorder="1" applyAlignment="1">
      <alignment horizontal="center" vertical="center"/>
    </xf>
    <xf numFmtId="0" fontId="4" fillId="2" borderId="70" xfId="1" applyFont="1" applyFill="1" applyBorder="1" applyAlignment="1">
      <alignment horizontal="center" vertical="center"/>
    </xf>
    <xf numFmtId="0" fontId="4" fillId="2" borderId="71" xfId="1" applyFont="1" applyFill="1" applyBorder="1" applyAlignment="1">
      <alignment horizontal="center" vertical="center"/>
    </xf>
    <xf numFmtId="38" fontId="4" fillId="0" borderId="14" xfId="2" applyFont="1" applyBorder="1" applyAlignment="1">
      <alignment vertical="center"/>
    </xf>
    <xf numFmtId="0" fontId="4" fillId="0" borderId="11" xfId="1" applyFont="1" applyBorder="1" applyAlignment="1">
      <alignment horizontal="center" vertical="center"/>
    </xf>
    <xf numFmtId="0" fontId="4" fillId="0" borderId="87" xfId="1" applyFont="1" applyBorder="1" applyAlignment="1">
      <alignment horizontal="center" vertical="center"/>
    </xf>
    <xf numFmtId="0" fontId="4" fillId="0" borderId="44" xfId="1" applyFont="1" applyFill="1" applyBorder="1" applyAlignment="1">
      <alignment horizontal="center" vertical="center"/>
    </xf>
    <xf numFmtId="0" fontId="4" fillId="0" borderId="38" xfId="1" applyFont="1" applyFill="1" applyBorder="1" applyAlignment="1">
      <alignment horizontal="center" vertical="center"/>
    </xf>
    <xf numFmtId="0" fontId="4" fillId="0" borderId="45" xfId="1" applyFont="1" applyFill="1" applyBorder="1" applyAlignment="1">
      <alignment horizontal="center" vertical="center"/>
    </xf>
    <xf numFmtId="0" fontId="4" fillId="2" borderId="8" xfId="1" applyFont="1" applyFill="1" applyBorder="1" applyAlignment="1">
      <alignment horizontal="center" vertical="center"/>
    </xf>
    <xf numFmtId="0" fontId="4" fillId="2" borderId="46" xfId="1" applyFont="1" applyFill="1" applyBorder="1" applyAlignment="1">
      <alignment horizontal="center" vertical="center"/>
    </xf>
    <xf numFmtId="0" fontId="4" fillId="2" borderId="65" xfId="1" applyFont="1" applyFill="1" applyBorder="1" applyAlignment="1">
      <alignment horizontal="center" vertical="center"/>
    </xf>
    <xf numFmtId="0" fontId="4" fillId="2" borderId="63" xfId="1" applyFont="1" applyFill="1" applyBorder="1" applyAlignment="1">
      <alignment horizontal="center" vertical="center"/>
    </xf>
    <xf numFmtId="0" fontId="7" fillId="0" borderId="65" xfId="1" applyFont="1" applyBorder="1" applyAlignment="1">
      <alignment vertical="center"/>
    </xf>
    <xf numFmtId="0" fontId="7" fillId="0" borderId="63" xfId="1" applyFont="1" applyBorder="1" applyAlignment="1">
      <alignment vertical="center"/>
    </xf>
    <xf numFmtId="38" fontId="4" fillId="0" borderId="111" xfId="2" applyFont="1" applyBorder="1" applyAlignment="1">
      <alignment horizontal="center" vertical="center"/>
    </xf>
    <xf numFmtId="38" fontId="4" fillId="0" borderId="112" xfId="2" applyFont="1" applyBorder="1" applyAlignment="1">
      <alignment vertical="center"/>
    </xf>
    <xf numFmtId="0" fontId="4" fillId="0" borderId="135" xfId="1" applyFont="1" applyBorder="1" applyAlignment="1">
      <alignment horizontal="center" vertical="center"/>
    </xf>
    <xf numFmtId="38" fontId="4" fillId="0" borderId="7" xfId="2" applyFont="1" applyBorder="1" applyAlignment="1">
      <alignment horizontal="center" vertical="center"/>
    </xf>
    <xf numFmtId="38" fontId="4" fillId="0" borderId="23" xfId="2" applyFont="1" applyBorder="1" applyAlignment="1">
      <alignment vertical="center"/>
    </xf>
    <xf numFmtId="38" fontId="4" fillId="0" borderId="0" xfId="1" applyNumberFormat="1" applyFont="1" applyAlignment="1">
      <alignment horizontal="center" vertical="center"/>
    </xf>
    <xf numFmtId="0" fontId="4" fillId="2" borderId="88" xfId="1" applyFont="1" applyFill="1" applyBorder="1" applyAlignment="1">
      <alignment horizontal="center" vertical="center"/>
    </xf>
    <xf numFmtId="176" fontId="4" fillId="0" borderId="10" xfId="1" applyNumberFormat="1" applyFont="1" applyFill="1" applyBorder="1" applyAlignment="1">
      <alignment horizontal="center" vertical="center"/>
    </xf>
    <xf numFmtId="176" fontId="4" fillId="0" borderId="87" xfId="1" applyNumberFormat="1" applyFont="1" applyFill="1" applyBorder="1" applyAlignment="1">
      <alignment horizontal="center" vertical="center"/>
    </xf>
    <xf numFmtId="0" fontId="4" fillId="2" borderId="10" xfId="1" applyFont="1" applyFill="1" applyBorder="1" applyAlignment="1">
      <alignment horizontal="center" vertical="center"/>
    </xf>
    <xf numFmtId="0" fontId="4" fillId="2" borderId="87" xfId="1" applyFont="1" applyFill="1" applyBorder="1" applyAlignment="1">
      <alignment horizontal="center" vertical="center"/>
    </xf>
    <xf numFmtId="176" fontId="4" fillId="0" borderId="90" xfId="1" applyNumberFormat="1" applyFont="1" applyBorder="1" applyAlignment="1">
      <alignment horizontal="center" vertical="center"/>
    </xf>
    <xf numFmtId="0" fontId="4" fillId="0" borderId="92" xfId="1" applyFont="1" applyBorder="1" applyAlignment="1">
      <alignment horizontal="center" vertical="center"/>
    </xf>
    <xf numFmtId="0" fontId="4" fillId="0" borderId="93" xfId="1" applyFont="1" applyBorder="1" applyAlignment="1">
      <alignment horizontal="center" vertical="center"/>
    </xf>
    <xf numFmtId="38" fontId="4" fillId="0" borderId="113" xfId="2" applyFont="1" applyBorder="1" applyAlignment="1">
      <alignment vertical="center"/>
    </xf>
    <xf numFmtId="0" fontId="4" fillId="0" borderId="95" xfId="1" applyFont="1" applyBorder="1" applyAlignment="1">
      <alignment horizontal="center" vertical="center"/>
    </xf>
    <xf numFmtId="176" fontId="4" fillId="0" borderId="96" xfId="1" applyNumberFormat="1" applyFont="1" applyFill="1" applyBorder="1" applyAlignment="1">
      <alignment horizontal="center" vertical="center"/>
    </xf>
    <xf numFmtId="0" fontId="4" fillId="2" borderId="13" xfId="1" applyFont="1" applyFill="1" applyBorder="1" applyAlignment="1">
      <alignment horizontal="center" vertical="center"/>
    </xf>
    <xf numFmtId="0" fontId="4" fillId="2" borderId="95" xfId="1" applyFont="1" applyFill="1" applyBorder="1" applyAlignment="1">
      <alignment horizontal="center" vertical="center"/>
    </xf>
    <xf numFmtId="176" fontId="4" fillId="0" borderId="97" xfId="1" applyNumberFormat="1" applyFont="1" applyBorder="1" applyAlignment="1">
      <alignment horizontal="center" vertical="center"/>
    </xf>
    <xf numFmtId="0" fontId="4" fillId="0" borderId="99" xfId="1" applyFont="1" applyBorder="1" applyAlignment="1">
      <alignment horizontal="center" vertical="center"/>
    </xf>
    <xf numFmtId="0" fontId="4" fillId="0" borderId="100" xfId="1" applyFont="1" applyBorder="1" applyAlignment="1">
      <alignment horizontal="center" vertical="center"/>
    </xf>
    <xf numFmtId="0" fontId="4" fillId="0" borderId="123" xfId="1" applyFont="1" applyBorder="1" applyAlignment="1">
      <alignment horizontal="center" vertical="center"/>
    </xf>
    <xf numFmtId="0" fontId="4" fillId="0" borderId="101" xfId="1" applyFont="1" applyBorder="1" applyAlignment="1">
      <alignment horizontal="center" vertical="center"/>
    </xf>
    <xf numFmtId="176" fontId="4" fillId="2" borderId="41" xfId="1" applyNumberFormat="1" applyFont="1" applyFill="1" applyBorder="1" applyAlignment="1">
      <alignment horizontal="center" vertical="center"/>
    </xf>
    <xf numFmtId="176" fontId="4" fillId="2" borderId="25" xfId="1" applyNumberFormat="1" applyFont="1" applyFill="1" applyBorder="1" applyAlignment="1">
      <alignment horizontal="center" vertical="center"/>
    </xf>
    <xf numFmtId="176" fontId="4" fillId="2" borderId="71" xfId="1" applyNumberFormat="1" applyFont="1" applyFill="1" applyBorder="1" applyAlignment="1">
      <alignment horizontal="center" vertical="center"/>
    </xf>
    <xf numFmtId="176" fontId="4" fillId="0" borderId="25" xfId="1" applyNumberFormat="1" applyFont="1" applyFill="1" applyBorder="1" applyAlignment="1">
      <alignment horizontal="center" vertical="center"/>
    </xf>
    <xf numFmtId="176" fontId="4" fillId="0" borderId="71" xfId="1" applyNumberFormat="1" applyFont="1" applyFill="1" applyBorder="1" applyAlignment="1">
      <alignment horizontal="center" vertical="center"/>
    </xf>
    <xf numFmtId="176" fontId="4" fillId="2" borderId="83" xfId="1" applyNumberFormat="1" applyFont="1" applyFill="1" applyBorder="1" applyAlignment="1">
      <alignment horizontal="center" vertical="center"/>
    </xf>
    <xf numFmtId="176" fontId="4" fillId="0" borderId="71" xfId="2" applyNumberFormat="1" applyFont="1" applyBorder="1" applyAlignment="1">
      <alignment horizontal="center" vertical="center"/>
    </xf>
    <xf numFmtId="0" fontId="4" fillId="0" borderId="83" xfId="1" applyFont="1" applyBorder="1" applyAlignment="1">
      <alignment horizontal="center" vertical="center"/>
    </xf>
    <xf numFmtId="0" fontId="4" fillId="0" borderId="84" xfId="1" applyFont="1" applyBorder="1" applyAlignment="1">
      <alignment horizontal="center" vertical="center"/>
    </xf>
    <xf numFmtId="38" fontId="4" fillId="0" borderId="43" xfId="2" applyFont="1" applyFill="1" applyBorder="1" applyAlignment="1">
      <alignment horizontal="center" vertical="center"/>
    </xf>
    <xf numFmtId="38" fontId="4" fillId="0" borderId="19" xfId="2" applyFont="1" applyFill="1" applyBorder="1" applyAlignment="1">
      <alignment horizontal="center" vertical="center"/>
    </xf>
    <xf numFmtId="38" fontId="4" fillId="0" borderId="53" xfId="2" applyFont="1" applyFill="1" applyBorder="1" applyAlignment="1">
      <alignment horizontal="center" vertical="center"/>
    </xf>
    <xf numFmtId="38" fontId="4" fillId="0" borderId="42" xfId="2" applyFont="1" applyFill="1" applyBorder="1" applyAlignment="1">
      <alignment horizontal="center" vertical="center"/>
    </xf>
    <xf numFmtId="0" fontId="4" fillId="2" borderId="43" xfId="1" applyFont="1" applyFill="1" applyBorder="1" applyAlignment="1">
      <alignment horizontal="center" vertical="center"/>
    </xf>
    <xf numFmtId="0" fontId="4" fillId="2" borderId="19" xfId="1" applyFont="1" applyFill="1" applyBorder="1" applyAlignment="1">
      <alignment horizontal="center" vertical="center"/>
    </xf>
    <xf numFmtId="0" fontId="4" fillId="0" borderId="55" xfId="1" applyFont="1" applyBorder="1" applyAlignment="1">
      <alignment horizontal="left" vertical="center"/>
    </xf>
    <xf numFmtId="0" fontId="4" fillId="0" borderId="17" xfId="1" applyFont="1" applyBorder="1" applyAlignment="1">
      <alignment horizontal="left" vertical="center"/>
    </xf>
    <xf numFmtId="0" fontId="4" fillId="0" borderId="53" xfId="1" applyFont="1" applyBorder="1" applyAlignment="1">
      <alignment horizontal="left" vertical="center"/>
    </xf>
    <xf numFmtId="180" fontId="4" fillId="0" borderId="10" xfId="2" applyNumberFormat="1" applyFont="1" applyBorder="1" applyAlignment="1">
      <alignment horizontal="center" vertical="center"/>
    </xf>
    <xf numFmtId="180" fontId="4" fillId="0" borderId="87" xfId="2" applyNumberFormat="1" applyFont="1" applyBorder="1" applyAlignment="1">
      <alignment horizontal="center" vertical="center"/>
    </xf>
    <xf numFmtId="180" fontId="4" fillId="0" borderId="96" xfId="2" applyNumberFormat="1" applyFont="1" applyBorder="1" applyAlignment="1">
      <alignment horizontal="center" vertical="center"/>
    </xf>
    <xf numFmtId="180" fontId="4" fillId="0" borderId="71" xfId="2" applyNumberFormat="1" applyFont="1" applyBorder="1" applyAlignment="1">
      <alignment horizontal="center" vertical="center"/>
    </xf>
    <xf numFmtId="38" fontId="4" fillId="0" borderId="118" xfId="2" applyFont="1" applyBorder="1" applyAlignment="1">
      <alignment vertical="center"/>
    </xf>
    <xf numFmtId="0" fontId="4" fillId="0" borderId="104" xfId="1" applyFont="1" applyBorder="1" applyAlignment="1">
      <alignment horizontal="center" vertical="center"/>
    </xf>
    <xf numFmtId="0" fontId="4" fillId="0" borderId="105" xfId="1" applyFont="1" applyBorder="1" applyAlignment="1">
      <alignment horizontal="center" vertical="center"/>
    </xf>
    <xf numFmtId="176" fontId="4" fillId="2" borderId="106" xfId="1" applyNumberFormat="1" applyFont="1" applyFill="1" applyBorder="1" applyAlignment="1">
      <alignment horizontal="center" vertical="center"/>
    </xf>
    <xf numFmtId="176" fontId="4" fillId="2" borderId="58" xfId="1" applyNumberFormat="1" applyFont="1" applyFill="1" applyBorder="1" applyAlignment="1">
      <alignment horizontal="center" vertical="center"/>
    </xf>
    <xf numFmtId="176" fontId="4" fillId="2" borderId="82" xfId="1" applyNumberFormat="1" applyFont="1" applyFill="1" applyBorder="1" applyAlignment="1">
      <alignment horizontal="center" vertical="center"/>
    </xf>
    <xf numFmtId="180" fontId="4" fillId="0" borderId="58" xfId="2" applyNumberFormat="1" applyFont="1" applyBorder="1" applyAlignment="1">
      <alignment horizontal="center" vertical="center"/>
    </xf>
    <xf numFmtId="180" fontId="4" fillId="0" borderId="82" xfId="2" applyNumberFormat="1" applyFont="1" applyBorder="1" applyAlignment="1">
      <alignment horizontal="center" vertical="center"/>
    </xf>
    <xf numFmtId="176" fontId="4" fillId="0" borderId="82" xfId="2" applyNumberFormat="1" applyFont="1" applyBorder="1" applyAlignment="1">
      <alignment horizontal="center" vertical="center"/>
    </xf>
    <xf numFmtId="38" fontId="4" fillId="0" borderId="30" xfId="2" applyFont="1" applyBorder="1" applyAlignment="1">
      <alignment vertical="center"/>
    </xf>
    <xf numFmtId="0" fontId="4" fillId="0" borderId="108" xfId="1" applyFont="1" applyBorder="1" applyAlignment="1">
      <alignment horizontal="center" vertical="center"/>
    </xf>
    <xf numFmtId="180" fontId="4" fillId="2" borderId="44" xfId="2" applyNumberFormat="1" applyFont="1" applyFill="1" applyBorder="1" applyAlignment="1">
      <alignment horizontal="center" vertical="center"/>
    </xf>
    <xf numFmtId="180" fontId="4" fillId="2" borderId="38" xfId="2" applyNumberFormat="1" applyFont="1" applyFill="1" applyBorder="1" applyAlignment="1">
      <alignment horizontal="center" vertical="center"/>
    </xf>
    <xf numFmtId="180" fontId="4" fillId="0" borderId="90" xfId="2" applyNumberFormat="1" applyFont="1" applyFill="1" applyBorder="1" applyAlignment="1">
      <alignment horizontal="center" vertical="center"/>
    </xf>
    <xf numFmtId="176" fontId="4" fillId="2" borderId="91" xfId="1" applyNumberFormat="1" applyFont="1" applyFill="1" applyBorder="1" applyAlignment="1">
      <alignment vertical="center"/>
    </xf>
    <xf numFmtId="176" fontId="4" fillId="0" borderId="92" xfId="1" applyNumberFormat="1" applyFont="1" applyBorder="1" applyAlignment="1">
      <alignment horizontal="center" vertical="center"/>
    </xf>
    <xf numFmtId="176" fontId="4" fillId="2" borderId="98" xfId="1" applyNumberFormat="1" applyFont="1" applyFill="1" applyBorder="1" applyAlignment="1">
      <alignment vertical="center"/>
    </xf>
    <xf numFmtId="176" fontId="4" fillId="2" borderId="71" xfId="2" applyNumberFormat="1" applyFont="1" applyFill="1" applyBorder="1" applyAlignment="1">
      <alignment horizontal="center" vertical="center"/>
    </xf>
    <xf numFmtId="180" fontId="4" fillId="2" borderId="41" xfId="2" applyNumberFormat="1" applyFont="1" applyFill="1" applyBorder="1" applyAlignment="1">
      <alignment horizontal="center" vertical="center"/>
    </xf>
    <xf numFmtId="180" fontId="4" fillId="2" borderId="25" xfId="2" applyNumberFormat="1" applyFont="1" applyFill="1" applyBorder="1" applyAlignment="1">
      <alignment horizontal="center" vertical="center"/>
    </xf>
    <xf numFmtId="38" fontId="4" fillId="0" borderId="10" xfId="2" applyNumberFormat="1" applyFont="1" applyBorder="1" applyAlignment="1">
      <alignment horizontal="center" vertical="center"/>
    </xf>
    <xf numFmtId="38" fontId="4" fillId="0" borderId="87" xfId="2" applyNumberFormat="1" applyFont="1" applyBorder="1" applyAlignment="1">
      <alignment horizontal="center" vertical="center"/>
    </xf>
    <xf numFmtId="180" fontId="4" fillId="2" borderId="10" xfId="2" applyNumberFormat="1" applyFont="1" applyFill="1" applyBorder="1" applyAlignment="1">
      <alignment horizontal="center" vertical="center"/>
    </xf>
    <xf numFmtId="180" fontId="4" fillId="0" borderId="90" xfId="2" applyNumberFormat="1" applyFont="1" applyBorder="1" applyAlignment="1">
      <alignment horizontal="center" vertical="center"/>
    </xf>
    <xf numFmtId="38" fontId="4" fillId="0" borderId="96" xfId="2" applyNumberFormat="1" applyFont="1" applyBorder="1" applyAlignment="1">
      <alignment horizontal="center" vertical="center"/>
    </xf>
    <xf numFmtId="180" fontId="4" fillId="0" borderId="97" xfId="2" applyNumberFormat="1" applyFont="1" applyBorder="1" applyAlignment="1">
      <alignment horizontal="center" vertical="center"/>
    </xf>
    <xf numFmtId="0" fontId="4" fillId="0" borderId="37" xfId="1" applyFont="1" applyBorder="1" applyAlignment="1">
      <alignment horizontal="center" vertical="center"/>
    </xf>
    <xf numFmtId="0" fontId="4" fillId="0" borderId="35" xfId="1" applyFont="1" applyBorder="1" applyAlignment="1">
      <alignment horizontal="center" vertical="center"/>
    </xf>
    <xf numFmtId="178" fontId="4" fillId="2" borderId="41" xfId="1" applyNumberFormat="1" applyFont="1" applyFill="1" applyBorder="1" applyAlignment="1">
      <alignment horizontal="center" vertical="center"/>
    </xf>
    <xf numFmtId="38" fontId="4" fillId="0" borderId="71" xfId="2" applyNumberFormat="1" applyFont="1" applyBorder="1" applyAlignment="1">
      <alignment horizontal="center" vertical="center"/>
    </xf>
    <xf numFmtId="180" fontId="4" fillId="2" borderId="83" xfId="2" applyNumberFormat="1" applyFont="1" applyFill="1" applyBorder="1" applyAlignment="1">
      <alignment horizontal="center" vertical="center"/>
    </xf>
    <xf numFmtId="179" fontId="4" fillId="2" borderId="41" xfId="1" applyNumberFormat="1" applyFont="1" applyFill="1" applyBorder="1" applyAlignment="1">
      <alignment horizontal="center" vertical="center"/>
    </xf>
    <xf numFmtId="180" fontId="4" fillId="3" borderId="10" xfId="2" applyNumberFormat="1" applyFont="1" applyFill="1" applyBorder="1" applyAlignment="1">
      <alignment horizontal="center" vertical="center"/>
    </xf>
    <xf numFmtId="180" fontId="4" fillId="3" borderId="87" xfId="2" applyNumberFormat="1" applyFont="1" applyFill="1" applyBorder="1" applyAlignment="1">
      <alignment horizontal="center" vertical="center"/>
    </xf>
    <xf numFmtId="180" fontId="4" fillId="3" borderId="96" xfId="2" applyNumberFormat="1" applyFont="1" applyFill="1" applyBorder="1" applyAlignment="1">
      <alignment horizontal="center" vertical="center"/>
    </xf>
    <xf numFmtId="0" fontId="4" fillId="0" borderId="120" xfId="1" applyFont="1" applyBorder="1" applyAlignment="1">
      <alignment horizontal="center" vertical="center"/>
    </xf>
    <xf numFmtId="176" fontId="4" fillId="2" borderId="51" xfId="1" applyNumberFormat="1" applyFont="1" applyFill="1" applyBorder="1" applyAlignment="1">
      <alignment horizontal="center" vertical="center"/>
    </xf>
    <xf numFmtId="176" fontId="4" fillId="2" borderId="40" xfId="1" applyNumberFormat="1" applyFont="1" applyFill="1" applyBorder="1" applyAlignment="1">
      <alignment horizontal="center" vertical="center"/>
    </xf>
    <xf numFmtId="176" fontId="4" fillId="2" borderId="66" xfId="1" applyNumberFormat="1" applyFont="1" applyFill="1" applyBorder="1" applyAlignment="1">
      <alignment horizontal="center" vertical="center"/>
    </xf>
    <xf numFmtId="180" fontId="4" fillId="3" borderId="40" xfId="2" applyNumberFormat="1" applyFont="1" applyFill="1" applyBorder="1" applyAlignment="1">
      <alignment horizontal="center" vertical="center"/>
    </xf>
    <xf numFmtId="180" fontId="4" fillId="3" borderId="66" xfId="2" applyNumberFormat="1" applyFont="1" applyFill="1" applyBorder="1" applyAlignment="1">
      <alignment horizontal="center" vertical="center"/>
    </xf>
    <xf numFmtId="180" fontId="4" fillId="2" borderId="133" xfId="2" applyNumberFormat="1" applyFont="1" applyFill="1" applyBorder="1" applyAlignment="1">
      <alignment horizontal="center" vertical="center"/>
    </xf>
    <xf numFmtId="180" fontId="4" fillId="0" borderId="66" xfId="2" applyNumberFormat="1" applyFont="1" applyBorder="1" applyAlignment="1">
      <alignment horizontal="center" vertical="center"/>
    </xf>
    <xf numFmtId="0" fontId="4" fillId="0" borderId="133" xfId="1" applyFont="1" applyBorder="1" applyAlignment="1">
      <alignment horizontal="center" vertical="center"/>
    </xf>
    <xf numFmtId="0" fontId="4" fillId="0" borderId="132" xfId="1" applyFont="1" applyBorder="1" applyAlignment="1">
      <alignment horizontal="center" vertical="center"/>
    </xf>
    <xf numFmtId="0" fontId="4" fillId="0" borderId="131" xfId="1" applyFont="1" applyBorder="1" applyAlignment="1">
      <alignment horizontal="center" vertical="center"/>
    </xf>
    <xf numFmtId="180" fontId="4" fillId="2" borderId="13" xfId="2" applyNumberFormat="1" applyFont="1" applyFill="1" applyBorder="1" applyAlignment="1">
      <alignment horizontal="center" vertical="center"/>
    </xf>
    <xf numFmtId="0" fontId="4" fillId="0" borderId="89" xfId="1" applyFont="1" applyBorder="1" applyAlignment="1">
      <alignment horizontal="center" vertical="center"/>
    </xf>
    <xf numFmtId="180" fontId="4" fillId="2" borderId="87" xfId="2" applyNumberFormat="1" applyFont="1" applyFill="1" applyBorder="1" applyAlignment="1">
      <alignment horizontal="center" vertical="center"/>
    </xf>
    <xf numFmtId="180" fontId="4" fillId="2" borderId="134" xfId="2" applyNumberFormat="1" applyFont="1" applyFill="1" applyBorder="1" applyAlignment="1">
      <alignment horizontal="center" vertical="center"/>
    </xf>
    <xf numFmtId="180" fontId="4" fillId="2" borderId="60" xfId="2" applyNumberFormat="1" applyFont="1" applyFill="1" applyBorder="1" applyAlignment="1">
      <alignment horizontal="center" vertical="center"/>
    </xf>
    <xf numFmtId="180" fontId="4" fillId="2" borderId="59" xfId="2" applyNumberFormat="1" applyFont="1" applyFill="1" applyBorder="1" applyAlignment="1">
      <alignment horizontal="center" vertical="center"/>
    </xf>
    <xf numFmtId="38" fontId="4" fillId="0" borderId="60" xfId="2" applyFont="1" applyFill="1" applyBorder="1" applyAlignment="1">
      <alignment horizontal="center" vertical="center"/>
    </xf>
    <xf numFmtId="38" fontId="4" fillId="0" borderId="59" xfId="2" applyFont="1" applyFill="1" applyBorder="1" applyAlignment="1">
      <alignment horizontal="center" vertical="center"/>
    </xf>
    <xf numFmtId="0" fontId="10" fillId="0" borderId="0" xfId="1" applyFont="1" applyAlignment="1">
      <alignment horizontal="left" vertical="center"/>
    </xf>
    <xf numFmtId="0" fontId="4" fillId="0" borderId="0" xfId="1" applyFont="1" applyFill="1" applyBorder="1" applyAlignment="1">
      <alignment vertical="center"/>
    </xf>
    <xf numFmtId="0" fontId="4" fillId="0" borderId="0" xfId="1" applyFont="1" applyFill="1" applyBorder="1" applyAlignment="1">
      <alignment vertical="center" wrapText="1"/>
    </xf>
    <xf numFmtId="0" fontId="4" fillId="0" borderId="0" xfId="1" applyFont="1" applyFill="1" applyBorder="1" applyAlignment="1">
      <alignment horizontal="center" vertical="center" wrapText="1"/>
    </xf>
    <xf numFmtId="0" fontId="4" fillId="0" borderId="0" xfId="1" applyFont="1" applyFill="1" applyBorder="1" applyAlignment="1">
      <alignment horizontal="center" vertical="center"/>
    </xf>
    <xf numFmtId="0" fontId="10" fillId="0" borderId="0" xfId="1" applyFont="1" applyFill="1" applyBorder="1" applyAlignment="1">
      <alignment vertical="center" wrapText="1"/>
    </xf>
    <xf numFmtId="0" fontId="4" fillId="0" borderId="0" xfId="1" applyFont="1" applyAlignment="1">
      <alignment horizontal="left" vertical="center"/>
    </xf>
    <xf numFmtId="0" fontId="4" fillId="0" borderId="75" xfId="1" applyFont="1" applyBorder="1" applyAlignment="1">
      <alignment vertical="center"/>
    </xf>
    <xf numFmtId="0" fontId="4" fillId="0" borderId="138" xfId="1" applyFont="1" applyBorder="1" applyAlignment="1">
      <alignment horizontal="centerContinuous" vertical="center"/>
    </xf>
    <xf numFmtId="0" fontId="4" fillId="0" borderId="142" xfId="1" applyFont="1" applyBorder="1" applyAlignment="1">
      <alignment horizontal="centerContinuous" vertical="center"/>
    </xf>
    <xf numFmtId="40" fontId="4" fillId="0" borderId="99" xfId="1" applyNumberFormat="1" applyFont="1" applyBorder="1" applyAlignment="1">
      <alignment horizontal="center" vertical="center"/>
    </xf>
    <xf numFmtId="38" fontId="4" fillId="0" borderId="100" xfId="2" applyFont="1" applyBorder="1" applyAlignment="1">
      <alignment horizontal="center" vertical="center"/>
    </xf>
    <xf numFmtId="0" fontId="4" fillId="0" borderId="100" xfId="1" applyFont="1" applyFill="1" applyBorder="1" applyAlignment="1">
      <alignment horizontal="center" vertical="center"/>
    </xf>
    <xf numFmtId="0" fontId="4" fillId="0" borderId="125" xfId="1" applyFont="1" applyBorder="1" applyAlignment="1">
      <alignment horizontal="center" vertical="center"/>
    </xf>
    <xf numFmtId="0" fontId="4" fillId="0" borderId="126" xfId="1" applyFont="1" applyBorder="1" applyAlignment="1">
      <alignment horizontal="center" vertical="center"/>
    </xf>
    <xf numFmtId="0" fontId="4" fillId="0" borderId="124" xfId="1" applyFont="1" applyBorder="1" applyAlignment="1">
      <alignment vertical="center"/>
    </xf>
    <xf numFmtId="0" fontId="4" fillId="0" borderId="125" xfId="1" applyFont="1" applyBorder="1" applyAlignment="1">
      <alignment vertical="center"/>
    </xf>
    <xf numFmtId="40" fontId="4" fillId="0" borderId="0" xfId="1" applyNumberFormat="1" applyFont="1" applyBorder="1" applyAlignment="1">
      <alignment horizontal="center" vertical="center"/>
    </xf>
    <xf numFmtId="38" fontId="4" fillId="0" borderId="0" xfId="1" applyNumberFormat="1" applyFont="1" applyBorder="1" applyAlignment="1">
      <alignment horizontal="center" vertical="center"/>
    </xf>
    <xf numFmtId="0" fontId="4" fillId="0" borderId="34" xfId="1" applyFont="1" applyBorder="1" applyAlignment="1">
      <alignment horizontal="centerContinuous" vertical="center"/>
    </xf>
    <xf numFmtId="0" fontId="4" fillId="0" borderId="74" xfId="1" applyFont="1" applyBorder="1" applyAlignment="1">
      <alignment horizontal="centerContinuous" vertical="center"/>
    </xf>
    <xf numFmtId="0" fontId="4" fillId="0" borderId="73" xfId="1" applyFont="1" applyBorder="1" applyAlignment="1">
      <alignment horizontal="centerContinuous" vertical="center"/>
    </xf>
    <xf numFmtId="0" fontId="4" fillId="0" borderId="74" xfId="1" applyFont="1" applyBorder="1" applyAlignment="1">
      <alignment horizontal="center" vertical="center"/>
    </xf>
    <xf numFmtId="0" fontId="4" fillId="0" borderId="73" xfId="1" applyFont="1" applyBorder="1" applyAlignment="1">
      <alignment horizontal="center" vertical="center"/>
    </xf>
    <xf numFmtId="0" fontId="10" fillId="0" borderId="0" xfId="1" applyFont="1" applyFill="1" applyAlignment="1">
      <alignment vertical="center"/>
    </xf>
    <xf numFmtId="0" fontId="4" fillId="0" borderId="0" xfId="1" applyFont="1" applyFill="1" applyAlignment="1">
      <alignment horizontal="center" vertical="center"/>
    </xf>
    <xf numFmtId="0" fontId="4" fillId="0" borderId="0" xfId="1" applyFont="1" applyFill="1" applyAlignment="1">
      <alignment vertical="center"/>
    </xf>
    <xf numFmtId="0" fontId="4" fillId="0" borderId="19" xfId="1" applyFont="1" applyBorder="1" applyAlignment="1">
      <alignment horizontal="center" vertical="center" shrinkToFit="1"/>
    </xf>
    <xf numFmtId="0" fontId="4" fillId="0" borderId="98" xfId="1" applyFont="1" applyBorder="1" applyAlignment="1">
      <alignment horizontal="center" vertical="center"/>
    </xf>
    <xf numFmtId="40" fontId="4" fillId="0" borderId="150" xfId="1" applyNumberFormat="1" applyFont="1" applyBorder="1" applyAlignment="1">
      <alignment horizontal="center" vertical="center"/>
    </xf>
    <xf numFmtId="0" fontId="4" fillId="0" borderId="151" xfId="1" applyFont="1" applyBorder="1" applyAlignment="1">
      <alignment horizontal="center" vertical="center"/>
    </xf>
    <xf numFmtId="38" fontId="4" fillId="0" borderId="151" xfId="2" applyFont="1" applyBorder="1" applyAlignment="1">
      <alignment horizontal="center" vertical="center"/>
    </xf>
    <xf numFmtId="0" fontId="4" fillId="0" borderId="152" xfId="1" applyFont="1" applyBorder="1" applyAlignment="1">
      <alignment horizontal="left" vertical="center"/>
    </xf>
    <xf numFmtId="40" fontId="4" fillId="0" borderId="6" xfId="2" applyNumberFormat="1" applyFont="1" applyBorder="1" applyAlignment="1">
      <alignment horizontal="center" vertical="center"/>
    </xf>
    <xf numFmtId="180" fontId="4" fillId="0" borderId="0" xfId="2" applyNumberFormat="1" applyFont="1" applyFill="1" applyBorder="1" applyAlignment="1">
      <alignment horizontal="center" vertical="center"/>
    </xf>
    <xf numFmtId="38" fontId="4" fillId="0" borderId="0" xfId="2" applyFont="1" applyFill="1" applyBorder="1" applyAlignment="1">
      <alignment horizontal="center" vertical="center"/>
    </xf>
    <xf numFmtId="176" fontId="4" fillId="0" borderId="0" xfId="1" applyNumberFormat="1" applyFont="1" applyFill="1" applyBorder="1" applyAlignment="1">
      <alignment horizontal="center" vertical="center"/>
    </xf>
    <xf numFmtId="0" fontId="4" fillId="0" borderId="1" xfId="1" applyFont="1" applyFill="1" applyBorder="1" applyAlignment="1">
      <alignment horizontal="center" vertical="center"/>
    </xf>
    <xf numFmtId="40" fontId="4" fillId="0" borderId="68" xfId="8" applyNumberFormat="1" applyFont="1" applyFill="1" applyBorder="1" applyAlignment="1">
      <alignment horizontal="center" vertical="center"/>
    </xf>
    <xf numFmtId="0" fontId="4" fillId="0" borderId="6" xfId="1" applyFont="1" applyBorder="1" applyAlignment="1">
      <alignment horizontal="left" vertical="center" shrinkToFit="1"/>
    </xf>
    <xf numFmtId="40" fontId="4" fillId="0" borderId="6" xfId="2" applyNumberFormat="1" applyFont="1" applyFill="1" applyBorder="1" applyAlignment="1">
      <alignment horizontal="center" vertical="center"/>
    </xf>
    <xf numFmtId="40" fontId="4" fillId="0" borderId="151" xfId="1" applyNumberFormat="1" applyFont="1" applyFill="1" applyBorder="1" applyAlignment="1">
      <alignment horizontal="center" vertical="center"/>
    </xf>
    <xf numFmtId="0" fontId="4" fillId="0" borderId="151" xfId="1" applyFont="1" applyFill="1" applyBorder="1" applyAlignment="1">
      <alignment horizontal="center" vertical="center"/>
    </xf>
    <xf numFmtId="0" fontId="4" fillId="0" borderId="151" xfId="1" applyFont="1" applyBorder="1" applyAlignment="1">
      <alignment horizontal="center" vertical="center" shrinkToFit="1"/>
    </xf>
    <xf numFmtId="40" fontId="4" fillId="0" borderId="100" xfId="1" applyNumberFormat="1" applyFont="1" applyFill="1" applyBorder="1" applyAlignment="1">
      <alignment horizontal="center" vertical="center"/>
    </xf>
    <xf numFmtId="0" fontId="4" fillId="0" borderId="100" xfId="1" applyFont="1" applyBorder="1" applyAlignment="1">
      <alignment horizontal="center" vertical="center" shrinkToFit="1"/>
    </xf>
    <xf numFmtId="40" fontId="4" fillId="0" borderId="99" xfId="1" applyNumberFormat="1" applyFont="1" applyFill="1" applyBorder="1" applyAlignment="1">
      <alignment horizontal="center" vertical="center"/>
    </xf>
    <xf numFmtId="38" fontId="4" fillId="0" borderId="100" xfId="1" applyNumberFormat="1" applyFont="1" applyFill="1" applyBorder="1" applyAlignment="1">
      <alignment horizontal="center" vertical="center"/>
    </xf>
    <xf numFmtId="0" fontId="4" fillId="0" borderId="138" xfId="1" applyFont="1" applyBorder="1" applyAlignment="1">
      <alignment horizontal="center" vertical="center"/>
    </xf>
    <xf numFmtId="0" fontId="4" fillId="0" borderId="142" xfId="1" applyFont="1" applyBorder="1" applyAlignment="1">
      <alignment horizontal="center" vertical="center"/>
    </xf>
    <xf numFmtId="0" fontId="4" fillId="0" borderId="128" xfId="1" applyFont="1" applyBorder="1" applyAlignment="1">
      <alignment horizontal="center" vertical="center"/>
    </xf>
    <xf numFmtId="0" fontId="4" fillId="0" borderId="122" xfId="1" applyFont="1" applyBorder="1" applyAlignment="1">
      <alignment horizontal="center" vertical="center"/>
    </xf>
    <xf numFmtId="0" fontId="4" fillId="0" borderId="70" xfId="1" applyFont="1" applyBorder="1" applyAlignment="1">
      <alignment horizontal="center" vertical="center"/>
    </xf>
    <xf numFmtId="0" fontId="4" fillId="0" borderId="22" xfId="1" applyFont="1" applyBorder="1" applyAlignment="1">
      <alignment horizontal="center" vertical="center"/>
    </xf>
    <xf numFmtId="38" fontId="4" fillId="0" borderId="87" xfId="2" applyFont="1" applyBorder="1" applyAlignment="1">
      <alignment horizontal="center" vertical="center"/>
    </xf>
    <xf numFmtId="0" fontId="4" fillId="0" borderId="102" xfId="1" applyFont="1" applyBorder="1" applyAlignment="1">
      <alignment horizontal="center" vertical="center"/>
    </xf>
    <xf numFmtId="0" fontId="4" fillId="0" borderId="117" xfId="1" applyFont="1" applyBorder="1" applyAlignment="1">
      <alignment horizontal="center" vertical="center"/>
    </xf>
    <xf numFmtId="0" fontId="4" fillId="0" borderId="51" xfId="1" applyFont="1" applyBorder="1" applyAlignment="1">
      <alignment horizontal="center" vertical="center"/>
    </xf>
    <xf numFmtId="180" fontId="4" fillId="0" borderId="25" xfId="2" applyNumberFormat="1" applyFont="1" applyBorder="1" applyAlignment="1">
      <alignment horizontal="center" vertical="center"/>
    </xf>
    <xf numFmtId="38" fontId="4" fillId="0" borderId="25" xfId="2" applyNumberFormat="1" applyFont="1" applyBorder="1" applyAlignment="1">
      <alignment horizontal="center" vertical="center"/>
    </xf>
    <xf numFmtId="0" fontId="4" fillId="2" borderId="55" xfId="1" applyFont="1" applyFill="1" applyBorder="1" applyAlignment="1">
      <alignment horizontal="center" vertical="center"/>
    </xf>
    <xf numFmtId="0" fontId="4" fillId="2" borderId="53" xfId="1" applyFont="1" applyFill="1" applyBorder="1" applyAlignment="1">
      <alignment horizontal="center" vertical="center"/>
    </xf>
    <xf numFmtId="38" fontId="4" fillId="0" borderId="6" xfId="2" applyFont="1" applyBorder="1" applyAlignment="1">
      <alignment horizontal="center" vertical="center"/>
    </xf>
    <xf numFmtId="0" fontId="4" fillId="0" borderId="143" xfId="1" applyFont="1" applyBorder="1" applyAlignment="1">
      <alignment horizontal="center" vertical="center"/>
    </xf>
    <xf numFmtId="0" fontId="4" fillId="0" borderId="19" xfId="1" applyFont="1" applyBorder="1" applyAlignment="1">
      <alignment horizontal="center" vertical="center"/>
    </xf>
    <xf numFmtId="0" fontId="4" fillId="0" borderId="52" xfId="1" applyFont="1" applyBorder="1" applyAlignment="1">
      <alignment horizontal="center" vertical="center"/>
    </xf>
    <xf numFmtId="0" fontId="4" fillId="0" borderId="71" xfId="1" applyFont="1" applyBorder="1" applyAlignment="1">
      <alignment horizontal="center" vertical="center"/>
    </xf>
    <xf numFmtId="0" fontId="4" fillId="0" borderId="148" xfId="1" applyFont="1" applyBorder="1" applyAlignment="1">
      <alignment horizontal="center" vertical="center"/>
    </xf>
    <xf numFmtId="38" fontId="4" fillId="0" borderId="141" xfId="1" applyNumberFormat="1" applyFont="1" applyBorder="1" applyAlignment="1">
      <alignment vertical="center"/>
    </xf>
    <xf numFmtId="38" fontId="4" fillId="0" borderId="142" xfId="1" applyNumberFormat="1" applyFont="1" applyBorder="1" applyAlignment="1">
      <alignment vertical="center"/>
    </xf>
    <xf numFmtId="0" fontId="10" fillId="0" borderId="65" xfId="1" applyFont="1" applyBorder="1" applyAlignment="1">
      <alignment vertical="center" wrapText="1"/>
    </xf>
    <xf numFmtId="0" fontId="10" fillId="0" borderId="0" xfId="1" applyFont="1" applyBorder="1" applyAlignment="1">
      <alignment vertical="center" wrapText="1"/>
    </xf>
    <xf numFmtId="0" fontId="10" fillId="0" borderId="63" xfId="1" applyFont="1" applyBorder="1" applyAlignment="1">
      <alignment vertical="center" wrapText="1"/>
    </xf>
    <xf numFmtId="0" fontId="10" fillId="0" borderId="67" xfId="1" applyFont="1" applyBorder="1" applyAlignment="1">
      <alignment vertical="center" wrapText="1"/>
    </xf>
    <xf numFmtId="0" fontId="10" fillId="0" borderId="2" xfId="1" applyFont="1" applyBorder="1" applyAlignment="1">
      <alignment vertical="center" wrapText="1"/>
    </xf>
    <xf numFmtId="0" fontId="10" fillId="0" borderId="66" xfId="1" applyFont="1" applyBorder="1" applyAlignment="1">
      <alignment vertical="center" wrapText="1"/>
    </xf>
    <xf numFmtId="38" fontId="4" fillId="0" borderId="127" xfId="1" applyNumberFormat="1" applyFont="1" applyBorder="1" applyAlignment="1">
      <alignment vertical="center"/>
    </xf>
    <xf numFmtId="38" fontId="4" fillId="0" borderId="73" xfId="1" applyNumberFormat="1" applyFont="1" applyBorder="1" applyAlignment="1">
      <alignment vertical="center"/>
    </xf>
    <xf numFmtId="0" fontId="4" fillId="0" borderId="47" xfId="1" applyFont="1" applyBorder="1" applyAlignment="1">
      <alignment vertical="center"/>
    </xf>
    <xf numFmtId="0" fontId="4" fillId="0" borderId="51" xfId="1" applyFont="1" applyBorder="1" applyAlignment="1">
      <alignment vertical="center"/>
    </xf>
    <xf numFmtId="0" fontId="4" fillId="0" borderId="153" xfId="1" applyFont="1" applyBorder="1" applyAlignment="1">
      <alignment horizontal="center" vertical="center"/>
    </xf>
    <xf numFmtId="0" fontId="4" fillId="0" borderId="4" xfId="1" applyFont="1" applyBorder="1" applyAlignment="1">
      <alignment horizontal="center" vertical="center"/>
    </xf>
    <xf numFmtId="0" fontId="4" fillId="0" borderId="81" xfId="1" applyFont="1" applyBorder="1" applyAlignment="1">
      <alignment horizontal="center" vertical="center"/>
    </xf>
    <xf numFmtId="38" fontId="4" fillId="0" borderId="99" xfId="2" applyFont="1" applyFill="1" applyBorder="1" applyAlignment="1">
      <alignment horizontal="right" vertical="center"/>
    </xf>
    <xf numFmtId="38" fontId="4" fillId="0" borderId="123" xfId="2" applyFont="1" applyFill="1" applyBorder="1" applyAlignment="1">
      <alignment horizontal="right" vertical="center"/>
    </xf>
    <xf numFmtId="38" fontId="4" fillId="0" borderId="83" xfId="2" applyFont="1" applyFill="1" applyBorder="1" applyAlignment="1">
      <alignment horizontal="center" vertical="center"/>
    </xf>
    <xf numFmtId="38" fontId="4" fillId="0" borderId="82" xfId="2" applyFont="1" applyFill="1" applyBorder="1" applyAlignment="1">
      <alignment horizontal="center" vertical="center"/>
    </xf>
    <xf numFmtId="0" fontId="4" fillId="0" borderId="141" xfId="1" applyFont="1" applyBorder="1" applyAlignment="1">
      <alignment horizontal="center" vertical="center"/>
    </xf>
    <xf numFmtId="0" fontId="4" fillId="0" borderId="138" xfId="1" applyFont="1" applyBorder="1" applyAlignment="1">
      <alignment horizontal="center" vertical="center"/>
    </xf>
    <xf numFmtId="0" fontId="4" fillId="0" borderId="142" xfId="1" applyFont="1" applyBorder="1" applyAlignment="1">
      <alignment horizontal="center" vertical="center"/>
    </xf>
    <xf numFmtId="0" fontId="4" fillId="0" borderId="49" xfId="1" applyFont="1" applyBorder="1" applyAlignment="1">
      <alignment vertical="center"/>
    </xf>
    <xf numFmtId="0" fontId="16" fillId="0" borderId="6" xfId="1" applyFont="1" applyBorder="1" applyAlignment="1">
      <alignment horizontal="left" vertical="center"/>
    </xf>
    <xf numFmtId="38" fontId="4" fillId="0" borderId="68" xfId="2" applyFont="1" applyFill="1" applyBorder="1" applyAlignment="1">
      <alignment horizontal="right" vertical="center"/>
    </xf>
    <xf numFmtId="38" fontId="4" fillId="0" borderId="69" xfId="2" applyFont="1" applyFill="1" applyBorder="1" applyAlignment="1">
      <alignment horizontal="right" vertical="center"/>
    </xf>
    <xf numFmtId="0" fontId="10" fillId="0" borderId="72" xfId="1" applyFont="1" applyBorder="1" applyAlignment="1">
      <alignment vertical="center" wrapText="1"/>
    </xf>
    <xf numFmtId="0" fontId="10" fillId="0" borderId="4" xfId="1" applyFont="1" applyBorder="1" applyAlignment="1">
      <alignment vertical="center" wrapText="1"/>
    </xf>
    <xf numFmtId="0" fontId="10" fillId="0" borderId="81" xfId="1" applyFont="1" applyBorder="1" applyAlignment="1">
      <alignment vertical="center" wrapText="1"/>
    </xf>
    <xf numFmtId="0" fontId="4" fillId="0" borderId="94" xfId="1" applyFont="1" applyBorder="1" applyAlignment="1">
      <alignment vertical="center"/>
    </xf>
    <xf numFmtId="0" fontId="4" fillId="0" borderId="130" xfId="1" applyFont="1" applyBorder="1" applyAlignment="1">
      <alignment vertical="center"/>
    </xf>
    <xf numFmtId="0" fontId="4" fillId="0" borderId="149" xfId="1" applyFont="1" applyBorder="1" applyAlignment="1">
      <alignment horizontal="center" vertical="center"/>
    </xf>
    <xf numFmtId="0" fontId="4" fillId="0" borderId="128" xfId="1" applyFont="1" applyBorder="1" applyAlignment="1">
      <alignment horizontal="center" vertical="center"/>
    </xf>
    <xf numFmtId="38" fontId="4" fillId="0" borderId="150" xfId="2" applyFont="1" applyFill="1" applyBorder="1" applyAlignment="1">
      <alignment horizontal="right" vertical="center"/>
    </xf>
    <xf numFmtId="38" fontId="4" fillId="0" borderId="95" xfId="2" applyFont="1" applyFill="1" applyBorder="1" applyAlignment="1">
      <alignment horizontal="right" vertical="center"/>
    </xf>
    <xf numFmtId="0" fontId="4" fillId="0" borderId="122" xfId="1" applyFont="1" applyBorder="1" applyAlignment="1">
      <alignment horizontal="center" vertical="center"/>
    </xf>
    <xf numFmtId="0" fontId="4" fillId="0" borderId="18" xfId="1" applyFont="1" applyBorder="1" applyAlignment="1">
      <alignment horizontal="center" vertical="center"/>
    </xf>
    <xf numFmtId="0" fontId="4" fillId="0" borderId="16" xfId="1" applyFont="1" applyBorder="1" applyAlignment="1">
      <alignment horizontal="center" vertical="center"/>
    </xf>
    <xf numFmtId="0" fontId="4" fillId="3" borderId="20" xfId="1" applyFont="1" applyFill="1" applyBorder="1" applyAlignment="1">
      <alignment horizontal="center" vertical="center"/>
    </xf>
    <xf numFmtId="0" fontId="4" fillId="3" borderId="17" xfId="1" applyFont="1" applyFill="1" applyBorder="1" applyAlignment="1">
      <alignment horizontal="center" vertical="center"/>
    </xf>
    <xf numFmtId="0" fontId="4" fillId="3" borderId="15" xfId="1" applyFont="1" applyFill="1" applyBorder="1" applyAlignment="1">
      <alignment horizontal="center" vertical="center"/>
    </xf>
    <xf numFmtId="0" fontId="4" fillId="0" borderId="21" xfId="1" applyFont="1" applyBorder="1" applyAlignment="1">
      <alignment horizontal="center" vertical="center"/>
    </xf>
    <xf numFmtId="0" fontId="4" fillId="0" borderId="29" xfId="1" applyFont="1" applyBorder="1" applyAlignment="1">
      <alignment horizontal="center" vertical="center"/>
    </xf>
    <xf numFmtId="0" fontId="4" fillId="3" borderId="33" xfId="1" applyFont="1" applyFill="1" applyBorder="1" applyAlignment="1">
      <alignment horizontal="center" vertical="center"/>
    </xf>
    <xf numFmtId="0" fontId="4" fillId="3" borderId="27" xfId="1" applyFont="1" applyFill="1" applyBorder="1" applyAlignment="1">
      <alignment horizontal="center" vertical="center"/>
    </xf>
    <xf numFmtId="0" fontId="4" fillId="3" borderId="28" xfId="1" applyFont="1" applyFill="1" applyBorder="1" applyAlignment="1">
      <alignment horizontal="center" vertical="center"/>
    </xf>
    <xf numFmtId="0" fontId="4" fillId="0" borderId="2" xfId="1" applyFont="1" applyBorder="1" applyAlignment="1">
      <alignment vertical="center" shrinkToFit="1"/>
    </xf>
    <xf numFmtId="0" fontId="4" fillId="0" borderId="54" xfId="1" applyFont="1" applyBorder="1" applyAlignment="1">
      <alignment horizontal="center" vertical="center"/>
    </xf>
    <xf numFmtId="0" fontId="4" fillId="0" borderId="31" xfId="1" applyFont="1" applyBorder="1" applyAlignment="1">
      <alignment horizontal="center" vertical="center"/>
    </xf>
    <xf numFmtId="0" fontId="4" fillId="0" borderId="67" xfId="1" applyFont="1" applyBorder="1" applyAlignment="1">
      <alignment horizontal="center" vertical="center"/>
    </xf>
    <xf numFmtId="0" fontId="4" fillId="0" borderId="3" xfId="1" applyFont="1" applyBorder="1" applyAlignment="1">
      <alignment horizontal="center" vertical="center"/>
    </xf>
    <xf numFmtId="38" fontId="4" fillId="0" borderId="92" xfId="2" applyFont="1" applyBorder="1" applyAlignment="1">
      <alignment horizontal="center" vertical="center"/>
    </xf>
    <xf numFmtId="38" fontId="4" fillId="0" borderId="87" xfId="2" applyFont="1" applyBorder="1" applyAlignment="1">
      <alignment horizontal="center" vertical="center"/>
    </xf>
    <xf numFmtId="0" fontId="10" fillId="0" borderId="92" xfId="1" applyFont="1" applyBorder="1" applyAlignment="1">
      <alignment vertical="center" shrinkToFit="1"/>
    </xf>
    <xf numFmtId="0" fontId="10" fillId="0" borderId="93" xfId="1" applyFont="1" applyBorder="1" applyAlignment="1">
      <alignment vertical="center" shrinkToFit="1"/>
    </xf>
    <xf numFmtId="0" fontId="10" fillId="0" borderId="87" xfId="1" applyFont="1" applyBorder="1" applyAlignment="1">
      <alignment vertical="center" shrinkToFit="1"/>
    </xf>
    <xf numFmtId="38" fontId="4" fillId="0" borderId="133" xfId="2" applyFont="1" applyBorder="1" applyAlignment="1">
      <alignment horizontal="center" vertical="center"/>
    </xf>
    <xf numFmtId="38" fontId="4" fillId="0" borderId="131" xfId="2" applyFont="1" applyBorder="1" applyAlignment="1">
      <alignment horizontal="center" vertical="center"/>
    </xf>
    <xf numFmtId="0" fontId="4" fillId="0" borderId="102" xfId="1" applyFont="1" applyBorder="1" applyAlignment="1">
      <alignment horizontal="center" vertical="center"/>
    </xf>
    <xf numFmtId="0" fontId="4" fillId="0" borderId="117" xfId="1" applyFont="1" applyBorder="1" applyAlignment="1">
      <alignment horizontal="center" vertical="center"/>
    </xf>
    <xf numFmtId="0" fontId="4" fillId="3" borderId="121" xfId="1" applyFont="1" applyFill="1" applyBorder="1" applyAlignment="1">
      <alignment horizontal="center" vertical="center"/>
    </xf>
    <xf numFmtId="0" fontId="4" fillId="3" borderId="62" xfId="1" applyFont="1" applyFill="1" applyBorder="1" applyAlignment="1">
      <alignment horizontal="center" vertical="center"/>
    </xf>
    <xf numFmtId="0" fontId="4" fillId="3" borderId="103" xfId="1" applyFont="1" applyFill="1" applyBorder="1" applyAlignment="1">
      <alignment horizontal="center" vertical="center"/>
    </xf>
    <xf numFmtId="0" fontId="4" fillId="0" borderId="70" xfId="1" applyFont="1" applyBorder="1" applyAlignment="1">
      <alignment horizontal="center" vertical="center"/>
    </xf>
    <xf numFmtId="0" fontId="4" fillId="0" borderId="22" xfId="1" applyFont="1" applyBorder="1" applyAlignment="1">
      <alignment horizontal="center" vertical="center"/>
    </xf>
    <xf numFmtId="181" fontId="4" fillId="0" borderId="70" xfId="1" applyNumberFormat="1" applyFont="1" applyFill="1" applyBorder="1" applyAlignment="1">
      <alignment horizontal="center" vertical="center"/>
    </xf>
    <xf numFmtId="181" fontId="4" fillId="0" borderId="22" xfId="1" applyNumberFormat="1" applyFont="1" applyFill="1" applyBorder="1" applyAlignment="1">
      <alignment horizontal="center" vertical="center"/>
    </xf>
    <xf numFmtId="181" fontId="4" fillId="0" borderId="71" xfId="1" applyNumberFormat="1" applyFont="1" applyFill="1" applyBorder="1" applyAlignment="1">
      <alignment horizontal="center" vertical="center"/>
    </xf>
    <xf numFmtId="181" fontId="4" fillId="0" borderId="68" xfId="1" applyNumberFormat="1" applyFont="1" applyFill="1" applyBorder="1" applyAlignment="1">
      <alignment horizontal="center" vertical="center"/>
    </xf>
    <xf numFmtId="181" fontId="4" fillId="0" borderId="6" xfId="1" applyNumberFormat="1" applyFont="1" applyFill="1" applyBorder="1" applyAlignment="1">
      <alignment horizontal="center" vertical="center"/>
    </xf>
    <xf numFmtId="181" fontId="4" fillId="0" borderId="69" xfId="1" applyNumberFormat="1" applyFont="1" applyFill="1" applyBorder="1" applyAlignment="1">
      <alignment horizontal="center" vertical="center"/>
    </xf>
    <xf numFmtId="0" fontId="10" fillId="0" borderId="70" xfId="1" applyFont="1" applyBorder="1" applyAlignment="1">
      <alignment vertical="center" shrinkToFit="1"/>
    </xf>
    <xf numFmtId="0" fontId="10" fillId="0" borderId="22" xfId="1" applyFont="1" applyBorder="1" applyAlignment="1">
      <alignment vertical="center" shrinkToFit="1"/>
    </xf>
    <xf numFmtId="0" fontId="10" fillId="0" borderId="71" xfId="1" applyFont="1" applyBorder="1" applyAlignment="1">
      <alignment vertical="center" shrinkToFit="1"/>
    </xf>
    <xf numFmtId="0" fontId="4" fillId="0" borderId="44" xfId="1" applyFont="1" applyBorder="1" applyAlignment="1">
      <alignment horizontal="center" vertical="center" wrapText="1"/>
    </xf>
    <xf numFmtId="0" fontId="4" fillId="0" borderId="47" xfId="1" applyFont="1" applyBorder="1" applyAlignment="1">
      <alignment horizontal="center" vertical="center"/>
    </xf>
    <xf numFmtId="0" fontId="4" fillId="0" borderId="51" xfId="1" applyFont="1" applyBorder="1" applyAlignment="1">
      <alignment horizontal="center" vertical="center"/>
    </xf>
    <xf numFmtId="0" fontId="4" fillId="0" borderId="86" xfId="1" applyFont="1" applyBorder="1" applyAlignment="1">
      <alignment horizontal="center" vertical="center"/>
    </xf>
    <xf numFmtId="0" fontId="4" fillId="0" borderId="94" xfId="1" applyFont="1" applyBorder="1" applyAlignment="1">
      <alignment horizontal="center" vertical="center"/>
    </xf>
    <xf numFmtId="180" fontId="4" fillId="0" borderId="91" xfId="2" applyNumberFormat="1" applyFont="1" applyBorder="1" applyAlignment="1">
      <alignment horizontal="center" vertical="center"/>
    </xf>
    <xf numFmtId="180" fontId="4" fillId="0" borderId="98" xfId="2" applyNumberFormat="1" applyFont="1" applyBorder="1" applyAlignment="1">
      <alignment horizontal="center" vertical="center"/>
    </xf>
    <xf numFmtId="0" fontId="4" fillId="0" borderId="116" xfId="1" applyFont="1" applyBorder="1" applyAlignment="1">
      <alignment horizontal="center" vertical="center"/>
    </xf>
    <xf numFmtId="0" fontId="4" fillId="0" borderId="119" xfId="1" applyFont="1" applyBorder="1" applyAlignment="1">
      <alignment horizontal="center" vertical="center"/>
    </xf>
    <xf numFmtId="0" fontId="4" fillId="0" borderId="41" xfId="1" applyFont="1" applyBorder="1" applyAlignment="1">
      <alignment horizontal="center" vertical="center"/>
    </xf>
    <xf numFmtId="180" fontId="4" fillId="0" borderId="114" xfId="2" applyNumberFormat="1" applyFont="1" applyBorder="1" applyAlignment="1">
      <alignment horizontal="center" vertical="center"/>
    </xf>
    <xf numFmtId="180" fontId="4" fillId="0" borderId="41" xfId="2" applyNumberFormat="1" applyFont="1" applyBorder="1" applyAlignment="1">
      <alignment horizontal="center" vertical="center"/>
    </xf>
    <xf numFmtId="180" fontId="4" fillId="0" borderId="115" xfId="2" applyNumberFormat="1" applyFont="1" applyBorder="1" applyAlignment="1">
      <alignment horizontal="center" vertical="center"/>
    </xf>
    <xf numFmtId="180" fontId="4" fillId="0" borderId="25" xfId="2" applyNumberFormat="1" applyFont="1" applyBorder="1" applyAlignment="1">
      <alignment horizontal="center" vertical="center"/>
    </xf>
    <xf numFmtId="0" fontId="4" fillId="0" borderId="70" xfId="1" applyFont="1" applyBorder="1" applyAlignment="1">
      <alignment horizontal="center" vertical="center" shrinkToFit="1"/>
    </xf>
    <xf numFmtId="0" fontId="4" fillId="0" borderId="22" xfId="1" applyFont="1" applyBorder="1" applyAlignment="1">
      <alignment horizontal="center" vertical="center" shrinkToFit="1"/>
    </xf>
    <xf numFmtId="181" fontId="4" fillId="0" borderId="55" xfId="1" applyNumberFormat="1" applyFont="1" applyFill="1" applyBorder="1" applyAlignment="1">
      <alignment horizontal="center" vertical="center"/>
    </xf>
    <xf numFmtId="181" fontId="4" fillId="0" borderId="17" xfId="1" applyNumberFormat="1" applyFont="1" applyFill="1" applyBorder="1" applyAlignment="1">
      <alignment horizontal="center" vertical="center"/>
    </xf>
    <xf numFmtId="181" fontId="4" fillId="0" borderId="53" xfId="1" applyNumberFormat="1" applyFont="1" applyFill="1" applyBorder="1" applyAlignment="1">
      <alignment horizontal="center" vertical="center"/>
    </xf>
    <xf numFmtId="0" fontId="10" fillId="0" borderId="55" xfId="1" applyFont="1" applyBorder="1" applyAlignment="1">
      <alignment vertical="center" shrinkToFit="1"/>
    </xf>
    <xf numFmtId="0" fontId="10" fillId="0" borderId="17" xfId="1" applyFont="1" applyBorder="1" applyAlignment="1">
      <alignment vertical="center" shrinkToFit="1"/>
    </xf>
    <xf numFmtId="0" fontId="10" fillId="0" borderId="53" xfId="1" applyFont="1" applyBorder="1" applyAlignment="1">
      <alignment vertical="center" shrinkToFit="1"/>
    </xf>
    <xf numFmtId="38" fontId="4" fillId="0" borderId="114" xfId="2" applyNumberFormat="1" applyFont="1" applyBorder="1" applyAlignment="1">
      <alignment horizontal="center" vertical="center"/>
    </xf>
    <xf numFmtId="38" fontId="4" fillId="0" borderId="41" xfId="2" applyNumberFormat="1" applyFont="1" applyBorder="1" applyAlignment="1">
      <alignment horizontal="center" vertical="center"/>
    </xf>
    <xf numFmtId="38" fontId="4" fillId="0" borderId="115" xfId="2" applyNumberFormat="1" applyFont="1" applyBorder="1" applyAlignment="1">
      <alignment horizontal="center" vertical="center"/>
    </xf>
    <xf numFmtId="38" fontId="4" fillId="0" borderId="25" xfId="2" applyNumberFormat="1" applyFont="1" applyBorder="1" applyAlignment="1">
      <alignment horizontal="center" vertical="center"/>
    </xf>
    <xf numFmtId="0" fontId="4" fillId="0" borderId="43" xfId="1" applyFont="1" applyBorder="1" applyAlignment="1">
      <alignment horizontal="center" vertical="center" wrapText="1"/>
    </xf>
    <xf numFmtId="0" fontId="4" fillId="0" borderId="43" xfId="1" applyFont="1" applyBorder="1" applyAlignment="1">
      <alignment horizontal="center" vertical="center"/>
    </xf>
    <xf numFmtId="0" fontId="4" fillId="0" borderId="107" xfId="1" applyFont="1" applyBorder="1" applyAlignment="1">
      <alignment horizontal="center" vertical="center"/>
    </xf>
    <xf numFmtId="0" fontId="4" fillId="0" borderId="109" xfId="1" applyFont="1" applyBorder="1" applyAlignment="1">
      <alignment horizontal="center" vertical="center"/>
    </xf>
    <xf numFmtId="180" fontId="4" fillId="0" borderId="47" xfId="2" applyNumberFormat="1" applyFont="1" applyBorder="1" applyAlignment="1">
      <alignment horizontal="center" vertical="center"/>
    </xf>
    <xf numFmtId="180" fontId="4" fillId="0" borderId="46" xfId="2" applyNumberFormat="1" applyFont="1" applyBorder="1" applyAlignment="1">
      <alignment horizontal="center" vertical="center"/>
    </xf>
    <xf numFmtId="176" fontId="4" fillId="0" borderId="110" xfId="1" applyNumberFormat="1" applyFont="1" applyBorder="1" applyAlignment="1">
      <alignment horizontal="center" vertical="center"/>
    </xf>
    <xf numFmtId="176" fontId="4" fillId="0" borderId="70" xfId="1" applyNumberFormat="1" applyFont="1" applyBorder="1" applyAlignment="1">
      <alignment horizontal="center" vertical="center"/>
    </xf>
    <xf numFmtId="176" fontId="4" fillId="0" borderId="91" xfId="1" applyNumberFormat="1" applyFont="1" applyBorder="1" applyAlignment="1">
      <alignment horizontal="center" vertical="center"/>
    </xf>
    <xf numFmtId="176" fontId="4" fillId="0" borderId="98" xfId="1" applyNumberFormat="1" applyFont="1" applyBorder="1" applyAlignment="1">
      <alignment horizontal="center" vertical="center"/>
    </xf>
    <xf numFmtId="38" fontId="4" fillId="0" borderId="102" xfId="2" applyFont="1" applyBorder="1" applyAlignment="1">
      <alignment horizontal="center" vertical="center"/>
    </xf>
    <xf numFmtId="38" fontId="4" fillId="0" borderId="117" xfId="2" applyFont="1" applyBorder="1" applyAlignment="1">
      <alignment horizontal="center" vertical="center"/>
    </xf>
    <xf numFmtId="38" fontId="4" fillId="0" borderId="37" xfId="2" applyFont="1" applyBorder="1" applyAlignment="1">
      <alignment horizontal="center" vertical="center"/>
    </xf>
    <xf numFmtId="38" fontId="4" fillId="0" borderId="35" xfId="2" applyFont="1" applyBorder="1" applyAlignment="1">
      <alignment horizontal="center" vertical="center"/>
    </xf>
    <xf numFmtId="38" fontId="4" fillId="0" borderId="116" xfId="2" applyFont="1" applyBorder="1" applyAlignment="1">
      <alignment horizontal="center" vertical="center"/>
    </xf>
    <xf numFmtId="38" fontId="4" fillId="0" borderId="119" xfId="2" applyFont="1" applyBorder="1" applyAlignment="1">
      <alignment horizontal="center" vertical="center"/>
    </xf>
    <xf numFmtId="38" fontId="4" fillId="0" borderId="85" xfId="2" applyFont="1" applyBorder="1" applyAlignment="1">
      <alignment horizontal="center" vertical="center"/>
    </xf>
    <xf numFmtId="38" fontId="4" fillId="0" borderId="12" xfId="2" applyFont="1" applyBorder="1" applyAlignment="1">
      <alignment horizontal="center" vertical="center"/>
    </xf>
    <xf numFmtId="0" fontId="4" fillId="0" borderId="55" xfId="1" applyFont="1" applyBorder="1" applyAlignment="1">
      <alignment horizontal="center" vertical="center"/>
    </xf>
    <xf numFmtId="0" fontId="4" fillId="0" borderId="17" xfId="1" applyFont="1" applyBorder="1" applyAlignment="1">
      <alignment horizontal="center" vertical="center"/>
    </xf>
    <xf numFmtId="0" fontId="4" fillId="0" borderId="53" xfId="1" applyFont="1" applyBorder="1" applyAlignment="1">
      <alignment horizontal="center" vertical="center"/>
    </xf>
    <xf numFmtId="38" fontId="4" fillId="0" borderId="115" xfId="2" applyFont="1" applyBorder="1" applyAlignment="1">
      <alignment horizontal="center" vertical="center"/>
    </xf>
    <xf numFmtId="38" fontId="4" fillId="0" borderId="25" xfId="2" applyFont="1" applyBorder="1" applyAlignment="1">
      <alignment horizontal="center" vertical="center"/>
    </xf>
    <xf numFmtId="38" fontId="4" fillId="0" borderId="77" xfId="2" applyFont="1" applyBorder="1" applyAlignment="1">
      <alignment horizontal="center" vertical="center"/>
    </xf>
    <xf numFmtId="38" fontId="4" fillId="0" borderId="136" xfId="2" applyFont="1" applyBorder="1" applyAlignment="1">
      <alignment horizontal="center" vertical="center"/>
    </xf>
    <xf numFmtId="0" fontId="4" fillId="0" borderId="49" xfId="1" applyFont="1" applyBorder="1" applyAlignment="1">
      <alignment horizontal="center" vertical="center"/>
    </xf>
    <xf numFmtId="0" fontId="4" fillId="3" borderId="68" xfId="1" applyFont="1" applyFill="1" applyBorder="1" applyAlignment="1">
      <alignment horizontal="center" vertical="center"/>
    </xf>
    <xf numFmtId="0" fontId="4" fillId="3" borderId="6" xfId="1" applyFont="1" applyFill="1" applyBorder="1" applyAlignment="1">
      <alignment horizontal="center" vertical="center"/>
    </xf>
    <xf numFmtId="0" fontId="4" fillId="3" borderId="69" xfId="1" applyFont="1" applyFill="1" applyBorder="1" applyAlignment="1">
      <alignment horizontal="center" vertical="center"/>
    </xf>
    <xf numFmtId="0" fontId="14" fillId="0" borderId="80" xfId="1" applyFont="1" applyBorder="1" applyAlignment="1">
      <alignment vertical="center"/>
    </xf>
    <xf numFmtId="0" fontId="14" fillId="0" borderId="78" xfId="1" applyFont="1" applyBorder="1" applyAlignment="1">
      <alignment vertical="center"/>
    </xf>
    <xf numFmtId="0" fontId="14" fillId="0" borderId="79" xfId="1" applyFont="1" applyBorder="1" applyAlignment="1">
      <alignment vertical="center"/>
    </xf>
    <xf numFmtId="0" fontId="4" fillId="2" borderId="55" xfId="1" applyFont="1" applyFill="1" applyBorder="1" applyAlignment="1">
      <alignment horizontal="center" vertical="center"/>
    </xf>
    <xf numFmtId="0" fontId="4" fillId="2" borderId="17" xfId="1" applyFont="1" applyFill="1" applyBorder="1" applyAlignment="1">
      <alignment horizontal="center" vertical="center"/>
    </xf>
    <xf numFmtId="0" fontId="4" fillId="2" borderId="53" xfId="1" applyFont="1" applyFill="1" applyBorder="1" applyAlignment="1">
      <alignment horizontal="center" vertical="center"/>
    </xf>
    <xf numFmtId="0" fontId="4" fillId="3" borderId="55" xfId="1" applyFont="1" applyFill="1" applyBorder="1" applyAlignment="1">
      <alignment horizontal="center" vertical="center"/>
    </xf>
    <xf numFmtId="0" fontId="4" fillId="3" borderId="53" xfId="1" applyFont="1" applyFill="1" applyBorder="1" applyAlignment="1">
      <alignment horizontal="center" vertical="center"/>
    </xf>
    <xf numFmtId="0" fontId="15" fillId="0" borderId="83" xfId="1" applyFont="1" applyBorder="1" applyAlignment="1">
      <alignment vertical="center"/>
    </xf>
    <xf numFmtId="0" fontId="15" fillId="0" borderId="84" xfId="1" applyFont="1" applyBorder="1" applyAlignment="1">
      <alignment vertical="center"/>
    </xf>
    <xf numFmtId="0" fontId="15" fillId="0" borderId="82" xfId="1" applyFont="1" applyBorder="1" applyAlignment="1">
      <alignment vertical="center"/>
    </xf>
    <xf numFmtId="38" fontId="4" fillId="0" borderId="46" xfId="2" applyFont="1" applyBorder="1" applyAlignment="1">
      <alignment horizontal="center" vertical="center"/>
    </xf>
    <xf numFmtId="0" fontId="4" fillId="0" borderId="47" xfId="1" applyFont="1" applyBorder="1" applyAlignment="1">
      <alignment horizontal="center" vertical="center" wrapText="1"/>
    </xf>
    <xf numFmtId="0" fontId="4" fillId="0" borderId="41" xfId="1" applyFont="1" applyBorder="1" applyAlignment="1">
      <alignment horizontal="center" vertical="center" wrapText="1"/>
    </xf>
    <xf numFmtId="0" fontId="4" fillId="0" borderId="55" xfId="1" applyFont="1" applyFill="1" applyBorder="1" applyAlignment="1">
      <alignment horizontal="center" vertical="center"/>
    </xf>
    <xf numFmtId="0" fontId="4" fillId="0" borderId="17" xfId="1" applyFont="1" applyFill="1" applyBorder="1" applyAlignment="1">
      <alignment horizontal="center" vertical="center"/>
    </xf>
    <xf numFmtId="0" fontId="4" fillId="0" borderId="53" xfId="1" applyFont="1" applyFill="1" applyBorder="1" applyAlignment="1">
      <alignment horizontal="center" vertical="center"/>
    </xf>
    <xf numFmtId="38" fontId="4" fillId="0" borderId="137" xfId="2" applyFont="1" applyBorder="1" applyAlignment="1">
      <alignment horizontal="center" vertical="center"/>
    </xf>
    <xf numFmtId="38" fontId="4" fillId="0" borderId="6" xfId="2" applyFont="1" applyBorder="1" applyAlignment="1">
      <alignment horizontal="center" vertical="center"/>
    </xf>
    <xf numFmtId="38" fontId="4" fillId="0" borderId="5" xfId="2" applyFont="1" applyBorder="1" applyAlignment="1">
      <alignment horizontal="center" vertical="center"/>
    </xf>
    <xf numFmtId="0" fontId="4" fillId="3" borderId="16" xfId="1" applyFont="1" applyFill="1" applyBorder="1" applyAlignment="1">
      <alignment horizontal="center" vertical="center"/>
    </xf>
    <xf numFmtId="0" fontId="4" fillId="3" borderId="141" xfId="1" applyFont="1" applyFill="1" applyBorder="1" applyAlignment="1">
      <alignment horizontal="center" vertical="center"/>
    </xf>
    <xf numFmtId="0" fontId="4" fillId="3" borderId="138" xfId="1" applyFont="1" applyFill="1" applyBorder="1" applyAlignment="1">
      <alignment horizontal="center" vertical="center"/>
    </xf>
    <xf numFmtId="0" fontId="4" fillId="3" borderId="142" xfId="1" applyFont="1" applyFill="1" applyBorder="1" applyAlignment="1">
      <alignment horizontal="center" vertical="center"/>
    </xf>
    <xf numFmtId="0" fontId="4" fillId="4" borderId="6" xfId="1" applyFont="1" applyFill="1" applyBorder="1" applyAlignment="1">
      <alignment horizontal="center" vertical="center"/>
    </xf>
    <xf numFmtId="0" fontId="4" fillId="4" borderId="69" xfId="1" applyFont="1" applyFill="1" applyBorder="1" applyAlignment="1">
      <alignment horizontal="center" vertical="center"/>
    </xf>
    <xf numFmtId="0" fontId="4" fillId="4" borderId="68" xfId="1" applyFont="1" applyFill="1" applyBorder="1" applyAlignment="1">
      <alignment horizontal="center" vertical="center"/>
    </xf>
    <xf numFmtId="0" fontId="4" fillId="4" borderId="72" xfId="1" applyFont="1" applyFill="1" applyBorder="1" applyAlignment="1">
      <alignment horizontal="center" vertical="center"/>
    </xf>
    <xf numFmtId="0" fontId="4" fillId="4" borderId="81" xfId="1" applyFont="1" applyFill="1" applyBorder="1" applyAlignment="1">
      <alignment horizontal="center" vertical="center"/>
    </xf>
    <xf numFmtId="0" fontId="4" fillId="4" borderId="67" xfId="1" applyFont="1" applyFill="1" applyBorder="1" applyAlignment="1">
      <alignment horizontal="center" vertical="center"/>
    </xf>
    <xf numFmtId="0" fontId="4" fillId="4" borderId="66" xfId="1" applyFont="1" applyFill="1" applyBorder="1" applyAlignment="1">
      <alignment horizontal="center" vertical="center"/>
    </xf>
    <xf numFmtId="0" fontId="4" fillId="0" borderId="62" xfId="1" applyFont="1" applyBorder="1" applyAlignment="1">
      <alignment horizontal="center" vertical="center"/>
    </xf>
    <xf numFmtId="0" fontId="4" fillId="0" borderId="103" xfId="1" applyFont="1" applyBorder="1" applyAlignment="1">
      <alignment horizontal="center" vertical="center"/>
    </xf>
    <xf numFmtId="0" fontId="4" fillId="0" borderId="140" xfId="1" applyFont="1" applyBorder="1" applyAlignment="1">
      <alignment horizontal="center" vertical="center"/>
    </xf>
    <xf numFmtId="0" fontId="4" fillId="0" borderId="143" xfId="1" applyFont="1" applyBorder="1" applyAlignment="1">
      <alignment horizontal="center" vertical="center"/>
    </xf>
    <xf numFmtId="0" fontId="4" fillId="0" borderId="144" xfId="1" applyFont="1" applyBorder="1" applyAlignment="1">
      <alignment horizontal="center" vertical="center"/>
    </xf>
    <xf numFmtId="0" fontId="4" fillId="0" borderId="25" xfId="1" applyFont="1" applyBorder="1" applyAlignment="1">
      <alignment horizontal="center" vertical="center"/>
    </xf>
    <xf numFmtId="0" fontId="4" fillId="0" borderId="19" xfId="1" applyFont="1" applyBorder="1" applyAlignment="1">
      <alignment horizontal="center" vertical="center"/>
    </xf>
    <xf numFmtId="0" fontId="4" fillId="0" borderId="70" xfId="1" applyFont="1" applyBorder="1" applyAlignment="1">
      <alignment horizontal="center" vertical="center" wrapText="1"/>
    </xf>
    <xf numFmtId="0" fontId="4" fillId="0" borderId="71" xfId="1" applyFont="1" applyBorder="1" applyAlignment="1">
      <alignment horizontal="center" vertical="center" wrapText="1"/>
    </xf>
    <xf numFmtId="0" fontId="4" fillId="0" borderId="22" xfId="1" applyFont="1" applyBorder="1" applyAlignment="1">
      <alignment horizontal="center" vertical="center" wrapText="1"/>
    </xf>
    <xf numFmtId="0" fontId="4" fillId="0" borderId="54" xfId="1" applyFont="1" applyBorder="1" applyAlignment="1">
      <alignment horizontal="center" vertical="center" wrapText="1"/>
    </xf>
    <xf numFmtId="0" fontId="4" fillId="0" borderId="64" xfId="1" applyFont="1" applyBorder="1" applyAlignment="1">
      <alignment horizontal="center" vertical="center" wrapText="1"/>
    </xf>
    <xf numFmtId="0" fontId="4" fillId="0" borderId="65" xfId="1" applyFont="1" applyBorder="1" applyAlignment="1">
      <alignment horizontal="center" vertical="center" wrapText="1"/>
    </xf>
    <xf numFmtId="0" fontId="4" fillId="0" borderId="8" xfId="1" applyFont="1" applyBorder="1" applyAlignment="1">
      <alignment horizontal="center" vertical="center" wrapText="1"/>
    </xf>
    <xf numFmtId="0" fontId="4" fillId="0" borderId="24" xfId="1" applyFont="1" applyBorder="1" applyAlignment="1">
      <alignment horizontal="center" vertical="center" wrapText="1"/>
    </xf>
    <xf numFmtId="0" fontId="4" fillId="0" borderId="32" xfId="1" applyFont="1" applyBorder="1" applyAlignment="1">
      <alignment horizontal="center" vertical="center" wrapText="1" shrinkToFit="1"/>
    </xf>
    <xf numFmtId="0" fontId="4" fillId="0" borderId="63" xfId="1" applyFont="1" applyBorder="1" applyAlignment="1">
      <alignment horizontal="center" vertical="center" wrapText="1" shrinkToFit="1"/>
    </xf>
    <xf numFmtId="0" fontId="4" fillId="0" borderId="26" xfId="1" applyFont="1" applyBorder="1" applyAlignment="1">
      <alignment horizontal="center" vertical="center" wrapText="1" shrinkToFit="1"/>
    </xf>
    <xf numFmtId="0" fontId="4" fillId="0" borderId="71" xfId="1" applyFont="1" applyBorder="1" applyAlignment="1">
      <alignment horizontal="center" vertical="center" wrapText="1" shrinkToFit="1"/>
    </xf>
  </cellXfs>
  <cellStyles count="9">
    <cellStyle name="パーセント 2" xfId="4"/>
    <cellStyle name="桁区切り" xfId="8" builtinId="6"/>
    <cellStyle name="桁区切り 2" xfId="2"/>
    <cellStyle name="桁区切り 3" xfId="7"/>
    <cellStyle name="標準" xfId="0" builtinId="0"/>
    <cellStyle name="標準 2" xfId="1"/>
    <cellStyle name="標準 3" xfId="5"/>
    <cellStyle name="標準 4" xfId="6"/>
    <cellStyle name="未定義" xfId="3"/>
  </cellStyles>
  <dxfs count="0"/>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5"/>
  <sheetViews>
    <sheetView showZeros="0" tabSelected="1" view="pageBreakPreview" zoomScale="75" zoomScaleNormal="100" zoomScaleSheetLayoutView="75" workbookViewId="0">
      <selection activeCell="H67" sqref="H67"/>
    </sheetView>
  </sheetViews>
  <sheetFormatPr defaultColWidth="6.75" defaultRowHeight="13.5" customHeight="1" x14ac:dyDescent="0.15"/>
  <cols>
    <col min="1" max="1" width="12.125" style="1" customWidth="1"/>
    <col min="2" max="25" width="8.625" style="6" customWidth="1"/>
    <col min="26" max="16384" width="6.75" style="6"/>
  </cols>
  <sheetData>
    <row r="1" spans="1:25" ht="13.5" customHeight="1" x14ac:dyDescent="0.15">
      <c r="A1" s="2" t="s">
        <v>95</v>
      </c>
      <c r="B1" s="3"/>
      <c r="C1" s="3"/>
      <c r="D1" s="3"/>
      <c r="E1" s="258" t="s">
        <v>83</v>
      </c>
      <c r="F1" s="8"/>
      <c r="H1" s="295" t="s">
        <v>84</v>
      </c>
      <c r="I1" s="337"/>
      <c r="J1" s="448"/>
      <c r="K1" s="3"/>
      <c r="L1" s="9"/>
      <c r="M1" s="9"/>
      <c r="N1" s="10"/>
      <c r="O1" s="3"/>
      <c r="P1" s="3"/>
      <c r="Q1" s="3"/>
      <c r="R1" s="3"/>
      <c r="Y1" s="11" t="s">
        <v>82</v>
      </c>
    </row>
    <row r="2" spans="1:25" ht="13.5" customHeight="1" thickBot="1" x14ac:dyDescent="0.2">
      <c r="A2" s="2" t="s">
        <v>101</v>
      </c>
      <c r="L2" s="7" t="s">
        <v>102</v>
      </c>
    </row>
    <row r="3" spans="1:25" ht="13.5" customHeight="1" thickTop="1" thickBot="1" x14ac:dyDescent="0.2">
      <c r="A3" s="12"/>
      <c r="B3" s="318" t="s">
        <v>4</v>
      </c>
      <c r="C3" s="319"/>
      <c r="D3" s="319"/>
      <c r="E3" s="319"/>
      <c r="F3" s="320"/>
      <c r="G3" s="318" t="s">
        <v>3</v>
      </c>
      <c r="H3" s="319"/>
      <c r="I3" s="319"/>
      <c r="J3" s="319"/>
      <c r="K3" s="319"/>
      <c r="L3" s="319"/>
      <c r="M3" s="319"/>
      <c r="N3" s="320"/>
      <c r="O3" s="449" t="s">
        <v>85</v>
      </c>
      <c r="P3" s="450"/>
      <c r="Q3" s="450"/>
      <c r="R3" s="451"/>
      <c r="S3" s="461" t="s">
        <v>5</v>
      </c>
    </row>
    <row r="4" spans="1:25" ht="13.5" customHeight="1" thickTop="1" x14ac:dyDescent="0.15">
      <c r="A4" s="13"/>
      <c r="B4" s="382" t="s">
        <v>86</v>
      </c>
      <c r="C4" s="464"/>
      <c r="D4" s="464" t="s">
        <v>6</v>
      </c>
      <c r="E4" s="466" t="s">
        <v>80</v>
      </c>
      <c r="F4" s="467"/>
      <c r="G4" s="466" t="s">
        <v>79</v>
      </c>
      <c r="H4" s="468"/>
      <c r="I4" s="468"/>
      <c r="J4" s="467"/>
      <c r="K4" s="466" t="s">
        <v>78</v>
      </c>
      <c r="L4" s="468"/>
      <c r="M4" s="468"/>
      <c r="N4" s="467"/>
      <c r="O4" s="466" t="s">
        <v>77</v>
      </c>
      <c r="P4" s="468"/>
      <c r="Q4" s="468"/>
      <c r="R4" s="467"/>
      <c r="S4" s="462"/>
    </row>
    <row r="5" spans="1:25" ht="13.5" customHeight="1" x14ac:dyDescent="0.15">
      <c r="A5" s="13"/>
      <c r="B5" s="400"/>
      <c r="C5" s="465"/>
      <c r="D5" s="465"/>
      <c r="E5" s="469" t="s">
        <v>76</v>
      </c>
      <c r="F5" s="470"/>
      <c r="G5" s="471" t="s">
        <v>87</v>
      </c>
      <c r="H5" s="472"/>
      <c r="I5" s="474" t="s">
        <v>74</v>
      </c>
      <c r="J5" s="475"/>
      <c r="K5" s="471" t="s">
        <v>88</v>
      </c>
      <c r="L5" s="472"/>
      <c r="M5" s="474" t="s">
        <v>74</v>
      </c>
      <c r="N5" s="475"/>
      <c r="O5" s="471" t="s">
        <v>75</v>
      </c>
      <c r="P5" s="472"/>
      <c r="Q5" s="474" t="s">
        <v>74</v>
      </c>
      <c r="R5" s="475"/>
      <c r="S5" s="462"/>
    </row>
    <row r="6" spans="1:25" ht="13.5" customHeight="1" x14ac:dyDescent="0.15">
      <c r="A6" s="13"/>
      <c r="B6" s="400"/>
      <c r="C6" s="465"/>
      <c r="D6" s="465"/>
      <c r="E6" s="466"/>
      <c r="F6" s="467"/>
      <c r="G6" s="466"/>
      <c r="H6" s="473"/>
      <c r="I6" s="476"/>
      <c r="J6" s="477"/>
      <c r="K6" s="466"/>
      <c r="L6" s="473"/>
      <c r="M6" s="476"/>
      <c r="N6" s="477"/>
      <c r="O6" s="466"/>
      <c r="P6" s="473"/>
      <c r="Q6" s="476"/>
      <c r="R6" s="477"/>
      <c r="S6" s="462"/>
    </row>
    <row r="7" spans="1:25" ht="13.5" customHeight="1" thickBot="1" x14ac:dyDescent="0.2">
      <c r="A7" s="14"/>
      <c r="B7" s="15" t="s">
        <v>7</v>
      </c>
      <c r="C7" s="16" t="s">
        <v>8</v>
      </c>
      <c r="D7" s="16" t="s">
        <v>9</v>
      </c>
      <c r="E7" s="15" t="s">
        <v>7</v>
      </c>
      <c r="F7" s="17" t="s">
        <v>8</v>
      </c>
      <c r="G7" s="288" t="s">
        <v>7</v>
      </c>
      <c r="H7" s="4" t="s">
        <v>8</v>
      </c>
      <c r="I7" s="4" t="s">
        <v>7</v>
      </c>
      <c r="J7" s="296" t="s">
        <v>8</v>
      </c>
      <c r="K7" s="288" t="s">
        <v>7</v>
      </c>
      <c r="L7" s="4" t="s">
        <v>8</v>
      </c>
      <c r="M7" s="4" t="s">
        <v>7</v>
      </c>
      <c r="N7" s="18" t="s">
        <v>8</v>
      </c>
      <c r="O7" s="288" t="s">
        <v>7</v>
      </c>
      <c r="P7" s="4" t="s">
        <v>8</v>
      </c>
      <c r="Q7" s="4" t="s">
        <v>7</v>
      </c>
      <c r="R7" s="296" t="s">
        <v>8</v>
      </c>
      <c r="S7" s="463"/>
    </row>
    <row r="8" spans="1:25" ht="13.5" customHeight="1" thickTop="1" x14ac:dyDescent="0.15">
      <c r="A8" s="19" t="s">
        <v>10</v>
      </c>
      <c r="B8" s="20"/>
      <c r="C8" s="21"/>
      <c r="D8" s="21"/>
      <c r="E8" s="20"/>
      <c r="F8" s="22"/>
      <c r="G8" s="20"/>
      <c r="H8" s="21"/>
      <c r="I8" s="21"/>
      <c r="J8" s="21"/>
      <c r="K8" s="20"/>
      <c r="L8" s="21"/>
      <c r="M8" s="21"/>
      <c r="N8" s="21"/>
      <c r="O8" s="20"/>
      <c r="P8" s="21"/>
      <c r="Q8" s="21"/>
      <c r="R8" s="21"/>
      <c r="S8" s="23"/>
    </row>
    <row r="9" spans="1:25" ht="13.5" customHeight="1" x14ac:dyDescent="0.15">
      <c r="A9" s="24"/>
      <c r="B9" s="25"/>
      <c r="C9" s="26"/>
      <c r="D9" s="27"/>
      <c r="E9" s="28">
        <f t="shared" ref="E9:E18" si="0">+B9*D9</f>
        <v>0</v>
      </c>
      <c r="F9" s="29">
        <f t="shared" ref="F9:F18" si="1">+C9*D9</f>
        <v>0</v>
      </c>
      <c r="G9" s="30"/>
      <c r="H9" s="31"/>
      <c r="I9" s="32">
        <f>+G9*$D9</f>
        <v>0</v>
      </c>
      <c r="J9" s="33">
        <f t="shared" ref="I9:J18" si="2">+H9*$D9</f>
        <v>0</v>
      </c>
      <c r="K9" s="34"/>
      <c r="L9" s="35"/>
      <c r="M9" s="36">
        <f t="shared" ref="M9:N18" si="3">+K9*$D9</f>
        <v>0</v>
      </c>
      <c r="N9" s="37">
        <f t="shared" si="3"/>
        <v>0</v>
      </c>
      <c r="O9" s="25"/>
      <c r="P9" s="38"/>
      <c r="Q9" s="39">
        <f t="shared" ref="Q9:R18" si="4">+O9*$D9</f>
        <v>0</v>
      </c>
      <c r="R9" s="29">
        <f t="shared" si="4"/>
        <v>0</v>
      </c>
      <c r="S9" s="40"/>
    </row>
    <row r="10" spans="1:25" ht="13.5" customHeight="1" x14ac:dyDescent="0.15">
      <c r="A10" s="24"/>
      <c r="B10" s="25"/>
      <c r="C10" s="26"/>
      <c r="D10" s="27"/>
      <c r="E10" s="28">
        <f t="shared" si="0"/>
        <v>0</v>
      </c>
      <c r="F10" s="29">
        <f t="shared" si="1"/>
        <v>0</v>
      </c>
      <c r="G10" s="30"/>
      <c r="H10" s="31"/>
      <c r="I10" s="32">
        <f t="shared" si="2"/>
        <v>0</v>
      </c>
      <c r="J10" s="33">
        <f t="shared" si="2"/>
        <v>0</v>
      </c>
      <c r="K10" s="34"/>
      <c r="L10" s="35"/>
      <c r="M10" s="36">
        <f t="shared" si="3"/>
        <v>0</v>
      </c>
      <c r="N10" s="37">
        <f t="shared" si="3"/>
        <v>0</v>
      </c>
      <c r="O10" s="25"/>
      <c r="P10" s="38"/>
      <c r="Q10" s="39">
        <f t="shared" si="4"/>
        <v>0</v>
      </c>
      <c r="R10" s="29">
        <f t="shared" si="4"/>
        <v>0</v>
      </c>
      <c r="S10" s="40"/>
    </row>
    <row r="11" spans="1:25" ht="13.5" customHeight="1" x14ac:dyDescent="0.15">
      <c r="A11" s="24"/>
      <c r="B11" s="25"/>
      <c r="C11" s="26"/>
      <c r="D11" s="27"/>
      <c r="E11" s="28">
        <f t="shared" si="0"/>
        <v>0</v>
      </c>
      <c r="F11" s="29">
        <f t="shared" si="1"/>
        <v>0</v>
      </c>
      <c r="G11" s="30"/>
      <c r="H11" s="31"/>
      <c r="I11" s="32">
        <f t="shared" si="2"/>
        <v>0</v>
      </c>
      <c r="J11" s="33">
        <f t="shared" si="2"/>
        <v>0</v>
      </c>
      <c r="K11" s="34"/>
      <c r="L11" s="35"/>
      <c r="M11" s="36">
        <f t="shared" si="3"/>
        <v>0</v>
      </c>
      <c r="N11" s="37">
        <f t="shared" si="3"/>
        <v>0</v>
      </c>
      <c r="O11" s="25"/>
      <c r="P11" s="38"/>
      <c r="Q11" s="39">
        <f t="shared" si="4"/>
        <v>0</v>
      </c>
      <c r="R11" s="29">
        <f t="shared" si="4"/>
        <v>0</v>
      </c>
      <c r="S11" s="40"/>
    </row>
    <row r="12" spans="1:25" ht="13.5" customHeight="1" x14ac:dyDescent="0.15">
      <c r="A12" s="24"/>
      <c r="B12" s="25"/>
      <c r="C12" s="26"/>
      <c r="D12" s="27"/>
      <c r="E12" s="28">
        <f t="shared" si="0"/>
        <v>0</v>
      </c>
      <c r="F12" s="29">
        <f t="shared" si="1"/>
        <v>0</v>
      </c>
      <c r="G12" s="30"/>
      <c r="H12" s="31"/>
      <c r="I12" s="32">
        <f t="shared" si="2"/>
        <v>0</v>
      </c>
      <c r="J12" s="33">
        <f t="shared" si="2"/>
        <v>0</v>
      </c>
      <c r="K12" s="34"/>
      <c r="L12" s="35"/>
      <c r="M12" s="36">
        <f t="shared" si="3"/>
        <v>0</v>
      </c>
      <c r="N12" s="37">
        <f t="shared" si="3"/>
        <v>0</v>
      </c>
      <c r="O12" s="25"/>
      <c r="P12" s="38"/>
      <c r="Q12" s="39">
        <f t="shared" si="4"/>
        <v>0</v>
      </c>
      <c r="R12" s="29">
        <f t="shared" si="4"/>
        <v>0</v>
      </c>
      <c r="S12" s="40"/>
    </row>
    <row r="13" spans="1:25" ht="13.5" customHeight="1" x14ac:dyDescent="0.15">
      <c r="A13" s="24"/>
      <c r="B13" s="25"/>
      <c r="C13" s="26"/>
      <c r="D13" s="27"/>
      <c r="E13" s="28">
        <f t="shared" si="0"/>
        <v>0</v>
      </c>
      <c r="F13" s="29">
        <f t="shared" si="1"/>
        <v>0</v>
      </c>
      <c r="G13" s="30"/>
      <c r="H13" s="31"/>
      <c r="I13" s="32">
        <f t="shared" si="2"/>
        <v>0</v>
      </c>
      <c r="J13" s="33">
        <f t="shared" si="2"/>
        <v>0</v>
      </c>
      <c r="K13" s="34"/>
      <c r="L13" s="35"/>
      <c r="M13" s="36">
        <f t="shared" si="3"/>
        <v>0</v>
      </c>
      <c r="N13" s="37">
        <f t="shared" si="3"/>
        <v>0</v>
      </c>
      <c r="O13" s="25"/>
      <c r="P13" s="38"/>
      <c r="Q13" s="39">
        <f t="shared" si="4"/>
        <v>0</v>
      </c>
      <c r="R13" s="29">
        <f t="shared" si="4"/>
        <v>0</v>
      </c>
      <c r="S13" s="40"/>
    </row>
    <row r="14" spans="1:25" ht="13.5" customHeight="1" x14ac:dyDescent="0.15">
      <c r="A14" s="24"/>
      <c r="B14" s="25"/>
      <c r="C14" s="26"/>
      <c r="D14" s="27"/>
      <c r="E14" s="28">
        <f t="shared" si="0"/>
        <v>0</v>
      </c>
      <c r="F14" s="29">
        <f t="shared" si="1"/>
        <v>0</v>
      </c>
      <c r="G14" s="30"/>
      <c r="H14" s="31"/>
      <c r="I14" s="32">
        <f t="shared" si="2"/>
        <v>0</v>
      </c>
      <c r="J14" s="33">
        <f t="shared" si="2"/>
        <v>0</v>
      </c>
      <c r="K14" s="34"/>
      <c r="L14" s="35"/>
      <c r="M14" s="36">
        <f t="shared" si="3"/>
        <v>0</v>
      </c>
      <c r="N14" s="37">
        <f t="shared" si="3"/>
        <v>0</v>
      </c>
      <c r="O14" s="25"/>
      <c r="P14" s="38"/>
      <c r="Q14" s="39">
        <f t="shared" si="4"/>
        <v>0</v>
      </c>
      <c r="R14" s="29">
        <f t="shared" si="4"/>
        <v>0</v>
      </c>
      <c r="S14" s="40"/>
    </row>
    <row r="15" spans="1:25" ht="13.5" customHeight="1" x14ac:dyDescent="0.15">
      <c r="A15" s="24"/>
      <c r="B15" s="25"/>
      <c r="C15" s="26"/>
      <c r="D15" s="27"/>
      <c r="E15" s="28">
        <f t="shared" si="0"/>
        <v>0</v>
      </c>
      <c r="F15" s="29">
        <f t="shared" si="1"/>
        <v>0</v>
      </c>
      <c r="G15" s="30"/>
      <c r="H15" s="31"/>
      <c r="I15" s="32">
        <f t="shared" si="2"/>
        <v>0</v>
      </c>
      <c r="J15" s="33">
        <f t="shared" si="2"/>
        <v>0</v>
      </c>
      <c r="K15" s="34"/>
      <c r="L15" s="35"/>
      <c r="M15" s="36">
        <f t="shared" si="3"/>
        <v>0</v>
      </c>
      <c r="N15" s="37">
        <f t="shared" si="3"/>
        <v>0</v>
      </c>
      <c r="O15" s="25"/>
      <c r="P15" s="38"/>
      <c r="Q15" s="39">
        <f t="shared" si="4"/>
        <v>0</v>
      </c>
      <c r="R15" s="29">
        <f t="shared" si="4"/>
        <v>0</v>
      </c>
      <c r="S15" s="41"/>
    </row>
    <row r="16" spans="1:25" ht="13.5" customHeight="1" x14ac:dyDescent="0.15">
      <c r="A16" s="24"/>
      <c r="B16" s="25"/>
      <c r="C16" s="26"/>
      <c r="D16" s="27"/>
      <c r="E16" s="28">
        <f t="shared" si="0"/>
        <v>0</v>
      </c>
      <c r="F16" s="29">
        <f t="shared" si="1"/>
        <v>0</v>
      </c>
      <c r="G16" s="30"/>
      <c r="H16" s="31"/>
      <c r="I16" s="32">
        <f t="shared" si="2"/>
        <v>0</v>
      </c>
      <c r="J16" s="33">
        <f t="shared" si="2"/>
        <v>0</v>
      </c>
      <c r="K16" s="34"/>
      <c r="L16" s="35"/>
      <c r="M16" s="36">
        <f t="shared" si="3"/>
        <v>0</v>
      </c>
      <c r="N16" s="37">
        <f t="shared" si="3"/>
        <v>0</v>
      </c>
      <c r="O16" s="25"/>
      <c r="P16" s="38"/>
      <c r="Q16" s="39">
        <f t="shared" si="4"/>
        <v>0</v>
      </c>
      <c r="R16" s="29">
        <f t="shared" si="4"/>
        <v>0</v>
      </c>
      <c r="S16" s="40"/>
    </row>
    <row r="17" spans="1:19" ht="13.5" customHeight="1" x14ac:dyDescent="0.15">
      <c r="A17" s="24"/>
      <c r="B17" s="25"/>
      <c r="C17" s="26"/>
      <c r="D17" s="27"/>
      <c r="E17" s="28">
        <f t="shared" si="0"/>
        <v>0</v>
      </c>
      <c r="F17" s="29">
        <f t="shared" si="1"/>
        <v>0</v>
      </c>
      <c r="G17" s="30"/>
      <c r="H17" s="31"/>
      <c r="I17" s="32">
        <f t="shared" si="2"/>
        <v>0</v>
      </c>
      <c r="J17" s="33">
        <f t="shared" si="2"/>
        <v>0</v>
      </c>
      <c r="K17" s="34"/>
      <c r="L17" s="35"/>
      <c r="M17" s="36">
        <f t="shared" si="3"/>
        <v>0</v>
      </c>
      <c r="N17" s="37">
        <f t="shared" si="3"/>
        <v>0</v>
      </c>
      <c r="O17" s="25"/>
      <c r="P17" s="38"/>
      <c r="Q17" s="39">
        <f t="shared" si="4"/>
        <v>0</v>
      </c>
      <c r="R17" s="29">
        <f t="shared" si="4"/>
        <v>0</v>
      </c>
      <c r="S17" s="40"/>
    </row>
    <row r="18" spans="1:19" ht="13.5" customHeight="1" x14ac:dyDescent="0.15">
      <c r="A18" s="24"/>
      <c r="B18" s="25"/>
      <c r="C18" s="26"/>
      <c r="D18" s="27"/>
      <c r="E18" s="28">
        <f t="shared" si="0"/>
        <v>0</v>
      </c>
      <c r="F18" s="29">
        <f t="shared" si="1"/>
        <v>0</v>
      </c>
      <c r="G18" s="30"/>
      <c r="H18" s="31"/>
      <c r="I18" s="32">
        <f t="shared" si="2"/>
        <v>0</v>
      </c>
      <c r="J18" s="33">
        <f t="shared" si="2"/>
        <v>0</v>
      </c>
      <c r="K18" s="34"/>
      <c r="L18" s="35"/>
      <c r="M18" s="36">
        <f t="shared" si="3"/>
        <v>0</v>
      </c>
      <c r="N18" s="37">
        <f t="shared" si="3"/>
        <v>0</v>
      </c>
      <c r="O18" s="25"/>
      <c r="P18" s="38"/>
      <c r="Q18" s="39">
        <f t="shared" si="4"/>
        <v>0</v>
      </c>
      <c r="R18" s="29">
        <f t="shared" si="4"/>
        <v>0</v>
      </c>
      <c r="S18" s="41"/>
    </row>
    <row r="19" spans="1:19" ht="13.5" customHeight="1" thickBot="1" x14ac:dyDescent="0.2">
      <c r="A19" s="42" t="s">
        <v>11</v>
      </c>
      <c r="B19" s="43"/>
      <c r="C19" s="44"/>
      <c r="D19" s="16">
        <f>SUM(D9:D18)</f>
        <v>0</v>
      </c>
      <c r="E19" s="45">
        <f>SUM(E9:E18)</f>
        <v>0</v>
      </c>
      <c r="F19" s="46">
        <f>SUM(F9:F18)</f>
        <v>0</v>
      </c>
      <c r="G19" s="43"/>
      <c r="H19" s="44"/>
      <c r="I19" s="47">
        <f>SUM(I9:I18)</f>
        <v>0</v>
      </c>
      <c r="J19" s="48">
        <f>SUM(J9:J18)</f>
        <v>0</v>
      </c>
      <c r="K19" s="49"/>
      <c r="L19" s="50"/>
      <c r="M19" s="51">
        <f>SUM(M9:M18)</f>
        <v>0</v>
      </c>
      <c r="N19" s="52">
        <f>SUM(N9:N18)</f>
        <v>0</v>
      </c>
      <c r="O19" s="53"/>
      <c r="P19" s="54"/>
      <c r="Q19" s="55">
        <f>SUM(Q9:Q18)</f>
        <v>0</v>
      </c>
      <c r="R19" s="46">
        <f>SUM(R9:R18)</f>
        <v>0</v>
      </c>
      <c r="S19" s="41"/>
    </row>
    <row r="20" spans="1:19" ht="13.5" customHeight="1" thickTop="1" x14ac:dyDescent="0.15">
      <c r="A20" s="56" t="s">
        <v>89</v>
      </c>
      <c r="B20" s="57"/>
      <c r="C20" s="58"/>
      <c r="D20" s="58"/>
      <c r="E20" s="283"/>
      <c r="F20" s="297"/>
      <c r="G20" s="20"/>
      <c r="H20" s="21"/>
      <c r="I20" s="21"/>
      <c r="J20" s="21"/>
      <c r="K20" s="59"/>
      <c r="L20" s="60"/>
      <c r="M20" s="60"/>
      <c r="N20" s="60"/>
      <c r="O20" s="20"/>
      <c r="P20" s="21"/>
      <c r="Q20" s="21"/>
      <c r="R20" s="21"/>
      <c r="S20" s="23"/>
    </row>
    <row r="21" spans="1:19" ht="13.5" customHeight="1" x14ac:dyDescent="0.15">
      <c r="A21" s="24"/>
      <c r="B21" s="25"/>
      <c r="C21" s="26"/>
      <c r="D21" s="27"/>
      <c r="E21" s="28">
        <f t="shared" ref="E21:E30" si="5">+B21*D21</f>
        <v>0</v>
      </c>
      <c r="F21" s="29">
        <f t="shared" ref="F21:F30" si="6">+C21*D21</f>
        <v>0</v>
      </c>
      <c r="G21" s="34"/>
      <c r="H21" s="61"/>
      <c r="I21" s="36">
        <f t="shared" ref="I21:I30" si="7">+D21*G21</f>
        <v>0</v>
      </c>
      <c r="J21" s="37">
        <f t="shared" ref="J21:J30" si="8">+D21*H21</f>
        <v>0</v>
      </c>
      <c r="K21" s="34"/>
      <c r="L21" s="61"/>
      <c r="M21" s="36">
        <f t="shared" ref="M21:N30" si="9">+K21*$D21</f>
        <v>0</v>
      </c>
      <c r="N21" s="37">
        <f t="shared" si="9"/>
        <v>0</v>
      </c>
      <c r="O21" s="62"/>
      <c r="P21" s="63"/>
      <c r="Q21" s="64"/>
      <c r="R21" s="65"/>
      <c r="S21" s="294"/>
    </row>
    <row r="22" spans="1:19" ht="13.5" customHeight="1" x14ac:dyDescent="0.15">
      <c r="A22" s="24"/>
      <c r="B22" s="25"/>
      <c r="C22" s="26"/>
      <c r="D22" s="27"/>
      <c r="E22" s="28">
        <f t="shared" si="5"/>
        <v>0</v>
      </c>
      <c r="F22" s="29">
        <f t="shared" si="6"/>
        <v>0</v>
      </c>
      <c r="G22" s="34"/>
      <c r="H22" s="61"/>
      <c r="I22" s="36">
        <f t="shared" si="7"/>
        <v>0</v>
      </c>
      <c r="J22" s="37">
        <f t="shared" si="8"/>
        <v>0</v>
      </c>
      <c r="K22" s="34"/>
      <c r="L22" s="61"/>
      <c r="M22" s="36">
        <f t="shared" si="9"/>
        <v>0</v>
      </c>
      <c r="N22" s="37">
        <f t="shared" si="9"/>
        <v>0</v>
      </c>
      <c r="O22" s="62"/>
      <c r="P22" s="63"/>
      <c r="Q22" s="64"/>
      <c r="R22" s="65"/>
      <c r="S22" s="294"/>
    </row>
    <row r="23" spans="1:19" ht="13.5" customHeight="1" x14ac:dyDescent="0.15">
      <c r="A23" s="24"/>
      <c r="B23" s="25"/>
      <c r="C23" s="26"/>
      <c r="D23" s="27"/>
      <c r="E23" s="28">
        <f t="shared" si="5"/>
        <v>0</v>
      </c>
      <c r="F23" s="29">
        <f t="shared" si="6"/>
        <v>0</v>
      </c>
      <c r="G23" s="34"/>
      <c r="H23" s="61"/>
      <c r="I23" s="36">
        <f t="shared" si="7"/>
        <v>0</v>
      </c>
      <c r="J23" s="37">
        <f t="shared" si="8"/>
        <v>0</v>
      </c>
      <c r="K23" s="34"/>
      <c r="L23" s="61"/>
      <c r="M23" s="36">
        <f t="shared" si="9"/>
        <v>0</v>
      </c>
      <c r="N23" s="37">
        <f t="shared" si="9"/>
        <v>0</v>
      </c>
      <c r="O23" s="62"/>
      <c r="P23" s="63"/>
      <c r="Q23" s="64"/>
      <c r="R23" s="65"/>
      <c r="S23" s="294"/>
    </row>
    <row r="24" spans="1:19" ht="13.5" customHeight="1" x14ac:dyDescent="0.15">
      <c r="A24" s="24"/>
      <c r="B24" s="25"/>
      <c r="C24" s="26"/>
      <c r="D24" s="27"/>
      <c r="E24" s="28">
        <f t="shared" si="5"/>
        <v>0</v>
      </c>
      <c r="F24" s="29">
        <f t="shared" si="6"/>
        <v>0</v>
      </c>
      <c r="G24" s="34"/>
      <c r="H24" s="61"/>
      <c r="I24" s="36">
        <f t="shared" si="7"/>
        <v>0</v>
      </c>
      <c r="J24" s="37">
        <f t="shared" si="8"/>
        <v>0</v>
      </c>
      <c r="K24" s="34"/>
      <c r="L24" s="61"/>
      <c r="M24" s="36">
        <f t="shared" si="9"/>
        <v>0</v>
      </c>
      <c r="N24" s="37">
        <f t="shared" si="9"/>
        <v>0</v>
      </c>
      <c r="O24" s="62"/>
      <c r="P24" s="63"/>
      <c r="Q24" s="64"/>
      <c r="R24" s="65"/>
      <c r="S24" s="294"/>
    </row>
    <row r="25" spans="1:19" ht="13.5" customHeight="1" x14ac:dyDescent="0.15">
      <c r="A25" s="24"/>
      <c r="B25" s="25"/>
      <c r="C25" s="26"/>
      <c r="D25" s="27"/>
      <c r="E25" s="28">
        <f t="shared" si="5"/>
        <v>0</v>
      </c>
      <c r="F25" s="29">
        <f t="shared" si="6"/>
        <v>0</v>
      </c>
      <c r="G25" s="34"/>
      <c r="H25" s="61"/>
      <c r="I25" s="36">
        <f t="shared" si="7"/>
        <v>0</v>
      </c>
      <c r="J25" s="37">
        <f t="shared" si="8"/>
        <v>0</v>
      </c>
      <c r="K25" s="34"/>
      <c r="L25" s="61"/>
      <c r="M25" s="36">
        <f t="shared" si="9"/>
        <v>0</v>
      </c>
      <c r="N25" s="37">
        <f t="shared" si="9"/>
        <v>0</v>
      </c>
      <c r="O25" s="62"/>
      <c r="P25" s="63"/>
      <c r="Q25" s="64"/>
      <c r="R25" s="65"/>
      <c r="S25" s="294"/>
    </row>
    <row r="26" spans="1:19" ht="13.5" customHeight="1" x14ac:dyDescent="0.15">
      <c r="A26" s="24"/>
      <c r="B26" s="25"/>
      <c r="C26" s="26"/>
      <c r="D26" s="27"/>
      <c r="E26" s="28">
        <f t="shared" si="5"/>
        <v>0</v>
      </c>
      <c r="F26" s="29">
        <f t="shared" si="6"/>
        <v>0</v>
      </c>
      <c r="G26" s="34"/>
      <c r="H26" s="61"/>
      <c r="I26" s="36">
        <f t="shared" si="7"/>
        <v>0</v>
      </c>
      <c r="J26" s="37">
        <f t="shared" si="8"/>
        <v>0</v>
      </c>
      <c r="K26" s="34"/>
      <c r="L26" s="61"/>
      <c r="M26" s="36">
        <f t="shared" si="9"/>
        <v>0</v>
      </c>
      <c r="N26" s="37">
        <f t="shared" si="9"/>
        <v>0</v>
      </c>
      <c r="O26" s="62"/>
      <c r="P26" s="63"/>
      <c r="Q26" s="64"/>
      <c r="R26" s="65"/>
      <c r="S26" s="294"/>
    </row>
    <row r="27" spans="1:19" ht="13.5" customHeight="1" x14ac:dyDescent="0.15">
      <c r="A27" s="24"/>
      <c r="B27" s="25"/>
      <c r="C27" s="26"/>
      <c r="D27" s="27"/>
      <c r="E27" s="28">
        <f t="shared" si="5"/>
        <v>0</v>
      </c>
      <c r="F27" s="29">
        <f t="shared" si="6"/>
        <v>0</v>
      </c>
      <c r="G27" s="34"/>
      <c r="H27" s="61"/>
      <c r="I27" s="36">
        <f t="shared" si="7"/>
        <v>0</v>
      </c>
      <c r="J27" s="37">
        <f t="shared" si="8"/>
        <v>0</v>
      </c>
      <c r="K27" s="34"/>
      <c r="L27" s="61"/>
      <c r="M27" s="36">
        <f t="shared" si="9"/>
        <v>0</v>
      </c>
      <c r="N27" s="37">
        <f t="shared" si="9"/>
        <v>0</v>
      </c>
      <c r="O27" s="62"/>
      <c r="P27" s="63"/>
      <c r="Q27" s="64"/>
      <c r="R27" s="65"/>
      <c r="S27" s="294"/>
    </row>
    <row r="28" spans="1:19" ht="13.5" customHeight="1" x14ac:dyDescent="0.15">
      <c r="A28" s="24"/>
      <c r="B28" s="25"/>
      <c r="C28" s="26"/>
      <c r="D28" s="27"/>
      <c r="E28" s="28">
        <f t="shared" si="5"/>
        <v>0</v>
      </c>
      <c r="F28" s="29">
        <f t="shared" si="6"/>
        <v>0</v>
      </c>
      <c r="G28" s="34"/>
      <c r="H28" s="61"/>
      <c r="I28" s="36">
        <f t="shared" si="7"/>
        <v>0</v>
      </c>
      <c r="J28" s="37">
        <f t="shared" si="8"/>
        <v>0</v>
      </c>
      <c r="K28" s="34"/>
      <c r="L28" s="61"/>
      <c r="M28" s="36">
        <f t="shared" si="9"/>
        <v>0</v>
      </c>
      <c r="N28" s="37">
        <f t="shared" si="9"/>
        <v>0</v>
      </c>
      <c r="O28" s="62"/>
      <c r="P28" s="63"/>
      <c r="Q28" s="64"/>
      <c r="R28" s="65"/>
      <c r="S28" s="294"/>
    </row>
    <row r="29" spans="1:19" ht="13.5" customHeight="1" x14ac:dyDescent="0.15">
      <c r="A29" s="24"/>
      <c r="B29" s="25"/>
      <c r="C29" s="26"/>
      <c r="D29" s="27"/>
      <c r="E29" s="28">
        <f t="shared" si="5"/>
        <v>0</v>
      </c>
      <c r="F29" s="29">
        <f t="shared" si="6"/>
        <v>0</v>
      </c>
      <c r="G29" s="34"/>
      <c r="H29" s="61"/>
      <c r="I29" s="36">
        <f t="shared" si="7"/>
        <v>0</v>
      </c>
      <c r="J29" s="37">
        <f t="shared" si="8"/>
        <v>0</v>
      </c>
      <c r="K29" s="34"/>
      <c r="L29" s="61"/>
      <c r="M29" s="36">
        <f t="shared" si="9"/>
        <v>0</v>
      </c>
      <c r="N29" s="37">
        <f t="shared" si="9"/>
        <v>0</v>
      </c>
      <c r="O29" s="62"/>
      <c r="P29" s="63"/>
      <c r="Q29" s="64"/>
      <c r="R29" s="65"/>
      <c r="S29" s="294"/>
    </row>
    <row r="30" spans="1:19" ht="13.5" customHeight="1" x14ac:dyDescent="0.15">
      <c r="A30" s="24"/>
      <c r="B30" s="25"/>
      <c r="C30" s="26"/>
      <c r="D30" s="27"/>
      <c r="E30" s="28">
        <f t="shared" si="5"/>
        <v>0</v>
      </c>
      <c r="F30" s="29">
        <f t="shared" si="6"/>
        <v>0</v>
      </c>
      <c r="G30" s="34"/>
      <c r="H30" s="61"/>
      <c r="I30" s="36">
        <f t="shared" si="7"/>
        <v>0</v>
      </c>
      <c r="J30" s="37">
        <f t="shared" si="8"/>
        <v>0</v>
      </c>
      <c r="K30" s="34"/>
      <c r="L30" s="61"/>
      <c r="M30" s="36">
        <f t="shared" si="9"/>
        <v>0</v>
      </c>
      <c r="N30" s="37">
        <f t="shared" si="9"/>
        <v>0</v>
      </c>
      <c r="O30" s="62"/>
      <c r="P30" s="63"/>
      <c r="Q30" s="64"/>
      <c r="R30" s="65"/>
      <c r="S30" s="66"/>
    </row>
    <row r="31" spans="1:19" ht="13.5" customHeight="1" thickBot="1" x14ac:dyDescent="0.2">
      <c r="A31" s="67" t="s">
        <v>12</v>
      </c>
      <c r="B31" s="43"/>
      <c r="C31" s="44"/>
      <c r="D31" s="68">
        <f>SUM(D21:D30)</f>
        <v>0</v>
      </c>
      <c r="E31" s="45">
        <f>SUM(E21:E30)</f>
        <v>0</v>
      </c>
      <c r="F31" s="46">
        <f>SUM(F21:F30)</f>
        <v>0</v>
      </c>
      <c r="G31" s="49"/>
      <c r="H31" s="69"/>
      <c r="I31" s="51">
        <f>SUM(I21:I30)</f>
        <v>0</v>
      </c>
      <c r="J31" s="52">
        <f>SUM(J21:J30)</f>
        <v>0</v>
      </c>
      <c r="K31" s="49"/>
      <c r="L31" s="69"/>
      <c r="M31" s="51">
        <f>SUM(M21:M30)</f>
        <v>0</v>
      </c>
      <c r="N31" s="52">
        <f>SUM(N21:N30)</f>
        <v>0</v>
      </c>
      <c r="O31" s="70"/>
      <c r="P31" s="71"/>
      <c r="Q31" s="72"/>
      <c r="R31" s="73"/>
      <c r="S31" s="74"/>
    </row>
    <row r="32" spans="1:19" ht="13.5" customHeight="1" thickTop="1" thickBot="1" x14ac:dyDescent="0.2">
      <c r="A32" s="75" t="s">
        <v>0</v>
      </c>
      <c r="B32" s="76"/>
      <c r="C32" s="77"/>
      <c r="D32" s="78"/>
      <c r="E32" s="76"/>
      <c r="F32" s="79"/>
      <c r="G32" s="76"/>
      <c r="H32" s="77"/>
      <c r="I32" s="80">
        <f>+I19+I31</f>
        <v>0</v>
      </c>
      <c r="J32" s="80">
        <f>+J19+J31</f>
        <v>0</v>
      </c>
      <c r="K32" s="81"/>
      <c r="L32" s="82"/>
      <c r="M32" s="80">
        <f>+M19+M31</f>
        <v>0</v>
      </c>
      <c r="N32" s="80">
        <f>+N19+N31</f>
        <v>0</v>
      </c>
      <c r="O32" s="76"/>
      <c r="P32" s="77"/>
      <c r="Q32" s="83">
        <f>+Q19</f>
        <v>0</v>
      </c>
      <c r="R32" s="84">
        <f>+R19</f>
        <v>0</v>
      </c>
      <c r="S32" s="85"/>
    </row>
    <row r="33" spans="1:25" ht="13.5" customHeight="1" thickTop="1" thickBot="1" x14ac:dyDescent="0.2">
      <c r="A33" s="14" t="s">
        <v>13</v>
      </c>
      <c r="B33" s="86">
        <f>MAX(I32:J32)</f>
        <v>0</v>
      </c>
      <c r="C33" s="87" t="s">
        <v>14</v>
      </c>
      <c r="D33" s="279"/>
      <c r="E33" s="88" t="s">
        <v>113</v>
      </c>
      <c r="F33" s="279"/>
      <c r="G33" s="279"/>
      <c r="H33" s="279"/>
      <c r="I33" s="279"/>
      <c r="J33" s="279"/>
      <c r="K33" s="279"/>
      <c r="L33" s="279"/>
      <c r="M33" s="89"/>
      <c r="N33" s="89"/>
      <c r="O33" s="89"/>
      <c r="P33" s="89"/>
      <c r="Q33" s="279"/>
      <c r="R33" s="279"/>
      <c r="S33" s="280"/>
    </row>
    <row r="34" spans="1:25" ht="13.5" customHeight="1" thickTop="1" x14ac:dyDescent="0.15">
      <c r="A34" s="90" t="s">
        <v>72</v>
      </c>
      <c r="B34" s="91"/>
      <c r="C34" s="92"/>
      <c r="D34" s="3"/>
      <c r="E34" s="93"/>
      <c r="F34" s="3"/>
      <c r="G34" s="3"/>
      <c r="H34" s="3"/>
      <c r="I34" s="3"/>
      <c r="J34" s="3"/>
      <c r="K34" s="3"/>
      <c r="L34" s="3"/>
      <c r="M34" s="3"/>
      <c r="N34" s="3"/>
      <c r="O34" s="3"/>
      <c r="P34" s="3"/>
      <c r="Q34" s="3"/>
      <c r="R34" s="3"/>
      <c r="S34" s="3"/>
      <c r="T34" s="3"/>
      <c r="U34" s="3"/>
      <c r="V34" s="3"/>
      <c r="W34" s="3"/>
      <c r="X34" s="3"/>
      <c r="Y34" s="3"/>
    </row>
    <row r="35" spans="1:25" ht="13.5" customHeight="1" x14ac:dyDescent="0.15">
      <c r="A35" s="90" t="s">
        <v>90</v>
      </c>
      <c r="B35" s="91"/>
      <c r="C35" s="92"/>
      <c r="D35" s="3"/>
      <c r="E35" s="93"/>
      <c r="F35" s="3"/>
      <c r="G35" s="3"/>
      <c r="H35" s="3"/>
      <c r="I35" s="3"/>
      <c r="J35" s="3"/>
      <c r="K35" s="3"/>
      <c r="L35" s="3"/>
      <c r="M35" s="3"/>
      <c r="N35" s="3"/>
      <c r="O35" s="3"/>
      <c r="P35" s="3"/>
      <c r="Q35" s="3"/>
      <c r="R35" s="3"/>
      <c r="S35" s="3"/>
      <c r="T35" s="3"/>
      <c r="U35" s="3"/>
      <c r="V35" s="3"/>
      <c r="W35" s="3"/>
      <c r="X35" s="3"/>
      <c r="Y35" s="3"/>
    </row>
    <row r="36" spans="1:25" ht="13.5" customHeight="1" x14ac:dyDescent="0.15">
      <c r="A36" s="90" t="s">
        <v>91</v>
      </c>
      <c r="B36" s="91"/>
      <c r="C36" s="92"/>
      <c r="D36" s="3"/>
      <c r="E36" s="93"/>
      <c r="F36" s="3"/>
      <c r="G36" s="3"/>
      <c r="H36" s="3"/>
      <c r="I36" s="3"/>
      <c r="J36" s="3"/>
      <c r="K36" s="3"/>
      <c r="L36" s="3"/>
      <c r="M36" s="3"/>
      <c r="N36" s="3"/>
      <c r="O36" s="3"/>
      <c r="P36" s="3"/>
      <c r="Q36" s="3"/>
      <c r="R36" s="3"/>
      <c r="S36" s="3"/>
      <c r="T36" s="3"/>
      <c r="U36" s="3"/>
      <c r="V36" s="3"/>
      <c r="W36" s="3"/>
      <c r="X36" s="3"/>
      <c r="Y36" s="3"/>
    </row>
    <row r="37" spans="1:25" ht="7.5" customHeight="1" x14ac:dyDescent="0.15">
      <c r="A37" s="90"/>
      <c r="B37" s="91"/>
      <c r="C37" s="92"/>
      <c r="D37" s="3"/>
      <c r="E37" s="93"/>
      <c r="F37" s="3"/>
      <c r="G37" s="3"/>
      <c r="H37" s="3"/>
      <c r="I37" s="3"/>
      <c r="J37" s="3"/>
      <c r="K37" s="3"/>
      <c r="L37" s="3"/>
      <c r="M37" s="3"/>
      <c r="N37" s="3"/>
      <c r="O37" s="3"/>
      <c r="P37" s="3"/>
      <c r="Q37" s="3"/>
      <c r="R37" s="3"/>
      <c r="S37" s="3"/>
      <c r="T37" s="3"/>
      <c r="U37" s="3"/>
      <c r="V37" s="3"/>
      <c r="W37" s="3"/>
      <c r="X37" s="3"/>
      <c r="Y37" s="3"/>
    </row>
    <row r="38" spans="1:25" ht="13.5" customHeight="1" thickBot="1" x14ac:dyDescent="0.2">
      <c r="A38" s="1" t="s">
        <v>15</v>
      </c>
    </row>
    <row r="39" spans="1:25" ht="13.5" customHeight="1" thickTop="1" thickBot="1" x14ac:dyDescent="0.2">
      <c r="A39" s="94"/>
      <c r="B39" s="95"/>
      <c r="C39" s="96"/>
      <c r="D39" s="452" t="s">
        <v>71</v>
      </c>
      <c r="E39" s="452"/>
      <c r="F39" s="452"/>
      <c r="G39" s="453"/>
      <c r="H39" s="454" t="s">
        <v>70</v>
      </c>
      <c r="I39" s="452"/>
      <c r="J39" s="452"/>
      <c r="K39" s="452"/>
      <c r="L39" s="453"/>
      <c r="M39" s="454" t="s">
        <v>59</v>
      </c>
      <c r="N39" s="452"/>
      <c r="O39" s="453"/>
      <c r="P39" s="455" t="s">
        <v>2</v>
      </c>
      <c r="Q39" s="456"/>
      <c r="R39" s="94" t="s">
        <v>5</v>
      </c>
      <c r="S39" s="95"/>
      <c r="T39" s="96"/>
      <c r="V39" s="1" t="s">
        <v>33</v>
      </c>
    </row>
    <row r="40" spans="1:25" ht="13.5" customHeight="1" thickBot="1" x14ac:dyDescent="0.2">
      <c r="A40" s="97"/>
      <c r="B40" s="98"/>
      <c r="C40" s="99"/>
      <c r="D40" s="100" t="s">
        <v>17</v>
      </c>
      <c r="E40" s="101" t="s">
        <v>18</v>
      </c>
      <c r="F40" s="101" t="s">
        <v>19</v>
      </c>
      <c r="G40" s="102" t="s">
        <v>20</v>
      </c>
      <c r="H40" s="101" t="s">
        <v>27</v>
      </c>
      <c r="I40" s="101" t="s">
        <v>92</v>
      </c>
      <c r="J40" s="101" t="s">
        <v>21</v>
      </c>
      <c r="K40" s="101" t="s">
        <v>22</v>
      </c>
      <c r="L40" s="102" t="s">
        <v>23</v>
      </c>
      <c r="M40" s="103" t="s">
        <v>24</v>
      </c>
      <c r="N40" s="101" t="s">
        <v>25</v>
      </c>
      <c r="O40" s="101" t="s">
        <v>26</v>
      </c>
      <c r="P40" s="457"/>
      <c r="Q40" s="458"/>
      <c r="R40" s="97"/>
      <c r="S40" s="98"/>
      <c r="T40" s="99"/>
      <c r="V40" s="357" t="s">
        <v>34</v>
      </c>
      <c r="W40" s="459"/>
      <c r="X40" s="460"/>
    </row>
    <row r="41" spans="1:25" ht="13.5" customHeight="1" thickTop="1" x14ac:dyDescent="0.15">
      <c r="A41" s="424" t="s">
        <v>69</v>
      </c>
      <c r="B41" s="104" t="s">
        <v>7</v>
      </c>
      <c r="C41" s="105" t="s">
        <v>114</v>
      </c>
      <c r="D41" s="425"/>
      <c r="E41" s="426"/>
      <c r="F41" s="426"/>
      <c r="G41" s="427"/>
      <c r="H41" s="106"/>
      <c r="I41" s="106"/>
      <c r="J41" s="106"/>
      <c r="K41" s="106"/>
      <c r="L41" s="107"/>
      <c r="M41" s="108"/>
      <c r="N41" s="109"/>
      <c r="O41" s="109"/>
      <c r="P41" s="110"/>
      <c r="Q41" s="111"/>
      <c r="R41" s="428" t="s">
        <v>98</v>
      </c>
      <c r="S41" s="429"/>
      <c r="T41" s="430"/>
      <c r="V41" s="415" t="s">
        <v>71</v>
      </c>
      <c r="W41" s="112" t="s">
        <v>16</v>
      </c>
      <c r="X41" s="113">
        <f>+P59+P62</f>
        <v>0</v>
      </c>
    </row>
    <row r="42" spans="1:25" ht="13.5" customHeight="1" x14ac:dyDescent="0.15">
      <c r="A42" s="382"/>
      <c r="B42" s="284" t="s">
        <v>8</v>
      </c>
      <c r="C42" s="114" t="s">
        <v>115</v>
      </c>
      <c r="D42" s="431"/>
      <c r="E42" s="432"/>
      <c r="F42" s="432"/>
      <c r="G42" s="433"/>
      <c r="H42" s="434"/>
      <c r="I42" s="338"/>
      <c r="J42" s="338"/>
      <c r="K42" s="338"/>
      <c r="L42" s="435"/>
      <c r="M42" s="115"/>
      <c r="N42" s="116"/>
      <c r="O42" s="116"/>
      <c r="P42" s="117"/>
      <c r="Q42" s="118"/>
      <c r="R42" s="436" t="s">
        <v>99</v>
      </c>
      <c r="S42" s="437"/>
      <c r="T42" s="438"/>
      <c r="V42" s="416"/>
      <c r="W42" s="420" t="s">
        <v>29</v>
      </c>
      <c r="X42" s="119">
        <f>+P60+P63-X44</f>
        <v>0</v>
      </c>
    </row>
    <row r="43" spans="1:25" ht="13.5" customHeight="1" x14ac:dyDescent="0.15">
      <c r="A43" s="373" t="s">
        <v>28</v>
      </c>
      <c r="B43" s="120" t="s">
        <v>68</v>
      </c>
      <c r="C43" s="121" t="s">
        <v>67</v>
      </c>
      <c r="D43" s="122">
        <v>16</v>
      </c>
      <c r="E43" s="123">
        <v>14</v>
      </c>
      <c r="F43" s="123">
        <v>2</v>
      </c>
      <c r="G43" s="124">
        <v>14</v>
      </c>
      <c r="H43" s="123">
        <v>4</v>
      </c>
      <c r="I43" s="123">
        <v>15</v>
      </c>
      <c r="J43" s="123">
        <v>18</v>
      </c>
      <c r="K43" s="123">
        <v>19</v>
      </c>
      <c r="L43" s="124">
        <v>15</v>
      </c>
      <c r="M43" s="125"/>
      <c r="N43" s="126"/>
      <c r="O43" s="126"/>
      <c r="P43" s="127"/>
      <c r="Q43" s="128"/>
      <c r="R43" s="129"/>
      <c r="S43" s="90"/>
      <c r="T43" s="130"/>
      <c r="V43" s="131" t="s">
        <v>70</v>
      </c>
      <c r="W43" s="439"/>
      <c r="X43" s="132">
        <f>+Q61+Q64</f>
        <v>0</v>
      </c>
    </row>
    <row r="44" spans="1:25" ht="13.5" customHeight="1" x14ac:dyDescent="0.15">
      <c r="A44" s="440"/>
      <c r="B44" s="133" t="s">
        <v>66</v>
      </c>
      <c r="C44" s="114" t="s">
        <v>65</v>
      </c>
      <c r="D44" s="442">
        <v>8</v>
      </c>
      <c r="E44" s="443"/>
      <c r="F44" s="443"/>
      <c r="G44" s="444"/>
      <c r="H44" s="442">
        <v>8</v>
      </c>
      <c r="I44" s="443"/>
      <c r="J44" s="443"/>
      <c r="K44" s="443"/>
      <c r="L44" s="444"/>
      <c r="M44" s="125"/>
      <c r="N44" s="126"/>
      <c r="O44" s="126"/>
      <c r="P44" s="127"/>
      <c r="Q44" s="128"/>
      <c r="R44" s="129"/>
      <c r="S44" s="90"/>
      <c r="T44" s="130"/>
      <c r="V44" s="134" t="s">
        <v>59</v>
      </c>
      <c r="W44" s="421"/>
      <c r="X44" s="135">
        <f>SUM(M60:O64)</f>
        <v>0</v>
      </c>
      <c r="Y44" s="136"/>
    </row>
    <row r="45" spans="1:25" ht="13.5" customHeight="1" thickBot="1" x14ac:dyDescent="0.2">
      <c r="A45" s="440"/>
      <c r="B45" s="376" t="s">
        <v>7</v>
      </c>
      <c r="C45" s="121" t="s">
        <v>16</v>
      </c>
      <c r="D45" s="137"/>
      <c r="E45" s="138">
        <f>+E43*$D$44</f>
        <v>112</v>
      </c>
      <c r="F45" s="138">
        <f>+F43*$D$44</f>
        <v>16</v>
      </c>
      <c r="G45" s="139">
        <f>+G43*$D$44</f>
        <v>112</v>
      </c>
      <c r="H45" s="140"/>
      <c r="I45" s="140"/>
      <c r="J45" s="140"/>
      <c r="K45" s="140"/>
      <c r="L45" s="141"/>
      <c r="M45" s="140"/>
      <c r="N45" s="140"/>
      <c r="O45" s="140"/>
      <c r="P45" s="142">
        <f>SUM(D45:O45)</f>
        <v>240</v>
      </c>
      <c r="Q45" s="407">
        <f>+SUM(P45:P46)</f>
        <v>368</v>
      </c>
      <c r="R45" s="143"/>
      <c r="S45" s="144"/>
      <c r="T45" s="121"/>
      <c r="V45" s="411" t="s">
        <v>2</v>
      </c>
      <c r="W45" s="412"/>
      <c r="X45" s="145">
        <f>+SUM(Q59:Q64)</f>
        <v>0</v>
      </c>
      <c r="Y45" s="136"/>
    </row>
    <row r="46" spans="1:25" ht="13.5" customHeight="1" thickTop="1" x14ac:dyDescent="0.15">
      <c r="A46" s="440"/>
      <c r="B46" s="377"/>
      <c r="C46" s="146" t="s">
        <v>29</v>
      </c>
      <c r="D46" s="147">
        <f>+D43*D44</f>
        <v>128</v>
      </c>
      <c r="E46" s="148"/>
      <c r="F46" s="148"/>
      <c r="G46" s="149"/>
      <c r="H46" s="148"/>
      <c r="I46" s="148"/>
      <c r="J46" s="148"/>
      <c r="K46" s="148"/>
      <c r="L46" s="149"/>
      <c r="M46" s="148"/>
      <c r="N46" s="148"/>
      <c r="O46" s="148"/>
      <c r="P46" s="150">
        <f>SUM(D46:O46)</f>
        <v>128</v>
      </c>
      <c r="Q46" s="408"/>
      <c r="R46" s="151"/>
      <c r="S46" s="152"/>
      <c r="T46" s="153"/>
      <c r="V46" s="445" t="s">
        <v>81</v>
      </c>
      <c r="W46" s="446"/>
      <c r="X46" s="447"/>
    </row>
    <row r="47" spans="1:25" ht="13.5" customHeight="1" x14ac:dyDescent="0.15">
      <c r="A47" s="441"/>
      <c r="B47" s="154" t="s">
        <v>8</v>
      </c>
      <c r="C47" s="297" t="s">
        <v>29</v>
      </c>
      <c r="D47" s="155"/>
      <c r="E47" s="156"/>
      <c r="F47" s="156"/>
      <c r="G47" s="157"/>
      <c r="H47" s="158">
        <f>+H43*$H$44</f>
        <v>32</v>
      </c>
      <c r="I47" s="158">
        <f>+I43*$H$44</f>
        <v>120</v>
      </c>
      <c r="J47" s="158">
        <f>+J43*$H$44</f>
        <v>144</v>
      </c>
      <c r="K47" s="158">
        <f>+K43*$H$44</f>
        <v>152</v>
      </c>
      <c r="L47" s="159">
        <f>+L43*$H$44</f>
        <v>120</v>
      </c>
      <c r="M47" s="155"/>
      <c r="N47" s="156"/>
      <c r="O47" s="156"/>
      <c r="P47" s="160"/>
      <c r="Q47" s="161">
        <f>+SUM(D47:O47)</f>
        <v>568</v>
      </c>
      <c r="R47" s="162"/>
      <c r="S47" s="163"/>
      <c r="T47" s="114"/>
      <c r="V47" s="415" t="s">
        <v>71</v>
      </c>
      <c r="W47" s="112" t="s">
        <v>16</v>
      </c>
      <c r="X47" s="113">
        <f>+P65</f>
        <v>0</v>
      </c>
    </row>
    <row r="48" spans="1:25" ht="13.5" customHeight="1" x14ac:dyDescent="0.15">
      <c r="A48" s="417" t="s">
        <v>30</v>
      </c>
      <c r="B48" s="418"/>
      <c r="C48" s="419"/>
      <c r="D48" s="164">
        <v>35</v>
      </c>
      <c r="E48" s="165">
        <v>70</v>
      </c>
      <c r="F48" s="165">
        <v>80</v>
      </c>
      <c r="G48" s="166">
        <v>50</v>
      </c>
      <c r="H48" s="165">
        <v>25</v>
      </c>
      <c r="I48" s="165">
        <v>45</v>
      </c>
      <c r="J48" s="165">
        <v>60</v>
      </c>
      <c r="K48" s="165">
        <v>60</v>
      </c>
      <c r="L48" s="167">
        <v>35</v>
      </c>
      <c r="M48" s="168"/>
      <c r="N48" s="169"/>
      <c r="O48" s="169"/>
      <c r="P48" s="291"/>
      <c r="Q48" s="292"/>
      <c r="R48" s="170"/>
      <c r="S48" s="171"/>
      <c r="T48" s="172"/>
      <c r="V48" s="416"/>
      <c r="W48" s="420" t="s">
        <v>29</v>
      </c>
      <c r="X48" s="119">
        <f>+P66</f>
        <v>0</v>
      </c>
    </row>
    <row r="49" spans="1:25" ht="13.5" customHeight="1" x14ac:dyDescent="0.15">
      <c r="A49" s="373" t="s">
        <v>31</v>
      </c>
      <c r="B49" s="376" t="s">
        <v>7</v>
      </c>
      <c r="C49" s="121" t="s">
        <v>16</v>
      </c>
      <c r="D49" s="137"/>
      <c r="E49" s="173">
        <f>+E45*E48/100</f>
        <v>78.400000000000006</v>
      </c>
      <c r="F49" s="173">
        <f>+F45*F48/100</f>
        <v>12.8</v>
      </c>
      <c r="G49" s="174">
        <f>+G45*G48/100</f>
        <v>56</v>
      </c>
      <c r="H49" s="140"/>
      <c r="I49" s="140"/>
      <c r="J49" s="140"/>
      <c r="K49" s="140"/>
      <c r="L49" s="141"/>
      <c r="M49" s="140"/>
      <c r="N49" s="140"/>
      <c r="O49" s="140"/>
      <c r="P49" s="142">
        <f>SUM(D49:O49)</f>
        <v>147.19999999999999</v>
      </c>
      <c r="Q49" s="407">
        <f>+SUM(P49:P50)</f>
        <v>192</v>
      </c>
      <c r="R49" s="143"/>
      <c r="S49" s="144"/>
      <c r="T49" s="121"/>
      <c r="V49" s="131" t="s">
        <v>70</v>
      </c>
      <c r="W49" s="421"/>
      <c r="X49" s="132">
        <f>+Q67</f>
        <v>0</v>
      </c>
    </row>
    <row r="50" spans="1:25" ht="13.5" customHeight="1" thickBot="1" x14ac:dyDescent="0.2">
      <c r="A50" s="374"/>
      <c r="B50" s="377"/>
      <c r="C50" s="146" t="s">
        <v>29</v>
      </c>
      <c r="D50" s="175">
        <f>+D48*D46/100</f>
        <v>44.8</v>
      </c>
      <c r="E50" s="148"/>
      <c r="F50" s="148"/>
      <c r="G50" s="149"/>
      <c r="H50" s="148"/>
      <c r="I50" s="148"/>
      <c r="J50" s="148"/>
      <c r="K50" s="148"/>
      <c r="L50" s="149"/>
      <c r="M50" s="148"/>
      <c r="N50" s="148"/>
      <c r="O50" s="148"/>
      <c r="P50" s="150">
        <f>SUM(D50:O50)</f>
        <v>44.8</v>
      </c>
      <c r="Q50" s="408"/>
      <c r="R50" s="151"/>
      <c r="S50" s="152"/>
      <c r="T50" s="153"/>
      <c r="V50" s="411" t="s">
        <v>2</v>
      </c>
      <c r="W50" s="412"/>
      <c r="X50" s="145">
        <f>SUM(X47:X49)</f>
        <v>0</v>
      </c>
    </row>
    <row r="51" spans="1:25" ht="13.5" customHeight="1" thickTop="1" thickBot="1" x14ac:dyDescent="0.2">
      <c r="A51" s="382"/>
      <c r="B51" s="154" t="s">
        <v>8</v>
      </c>
      <c r="C51" s="297" t="s">
        <v>29</v>
      </c>
      <c r="D51" s="155"/>
      <c r="E51" s="156"/>
      <c r="F51" s="156"/>
      <c r="G51" s="157"/>
      <c r="H51" s="289">
        <f>+H47*H48/100</f>
        <v>8</v>
      </c>
      <c r="I51" s="289">
        <f>+I47*I48/100</f>
        <v>54</v>
      </c>
      <c r="J51" s="289">
        <f>+J47*J48/100</f>
        <v>86.4</v>
      </c>
      <c r="K51" s="289">
        <f>+K47*K48/100</f>
        <v>91.2</v>
      </c>
      <c r="L51" s="176">
        <f>+L47*L48/100</f>
        <v>42</v>
      </c>
      <c r="M51" s="155"/>
      <c r="N51" s="156"/>
      <c r="O51" s="156"/>
      <c r="P51" s="160"/>
      <c r="Q51" s="161">
        <f>+SUM(D51:O51)</f>
        <v>281.60000000000002</v>
      </c>
      <c r="R51" s="162"/>
      <c r="S51" s="163"/>
      <c r="T51" s="114"/>
      <c r="V51" s="413" t="s">
        <v>73</v>
      </c>
      <c r="W51" s="422"/>
      <c r="X51" s="423"/>
    </row>
    <row r="52" spans="1:25" ht="13.5" customHeight="1" x14ac:dyDescent="0.15">
      <c r="A52" s="399" t="s">
        <v>32</v>
      </c>
      <c r="B52" s="376" t="s">
        <v>7</v>
      </c>
      <c r="C52" s="121" t="s">
        <v>16</v>
      </c>
      <c r="D52" s="137"/>
      <c r="E52" s="173">
        <f>+D41*E49</f>
        <v>0</v>
      </c>
      <c r="F52" s="173">
        <f>+D41*F49</f>
        <v>0</v>
      </c>
      <c r="G52" s="174">
        <f>+D41*G49</f>
        <v>0</v>
      </c>
      <c r="H52" s="140"/>
      <c r="I52" s="140"/>
      <c r="J52" s="140"/>
      <c r="K52" s="140"/>
      <c r="L52" s="141"/>
      <c r="M52" s="140"/>
      <c r="N52" s="140"/>
      <c r="O52" s="140"/>
      <c r="P52" s="142">
        <f>SUM(D52:O52)</f>
        <v>0</v>
      </c>
      <c r="Q52" s="407">
        <f>+SUM(P52:P53)</f>
        <v>0</v>
      </c>
      <c r="R52" s="143"/>
      <c r="S52" s="144"/>
      <c r="T52" s="121"/>
      <c r="V52" s="409" t="s">
        <v>71</v>
      </c>
      <c r="W52" s="410"/>
      <c r="X52" s="177">
        <f>+X41+X42+X47+X48</f>
        <v>0</v>
      </c>
    </row>
    <row r="53" spans="1:25" ht="13.5" customHeight="1" thickBot="1" x14ac:dyDescent="0.2">
      <c r="A53" s="400"/>
      <c r="B53" s="377"/>
      <c r="C53" s="146" t="s">
        <v>29</v>
      </c>
      <c r="D53" s="175">
        <f>+D41*D50</f>
        <v>0</v>
      </c>
      <c r="E53" s="148"/>
      <c r="F53" s="148"/>
      <c r="G53" s="149"/>
      <c r="H53" s="148"/>
      <c r="I53" s="148"/>
      <c r="J53" s="148"/>
      <c r="K53" s="148"/>
      <c r="L53" s="149"/>
      <c r="M53" s="148"/>
      <c r="N53" s="148"/>
      <c r="O53" s="148"/>
      <c r="P53" s="150">
        <f>SUM(D53:O53)</f>
        <v>0</v>
      </c>
      <c r="Q53" s="408"/>
      <c r="R53" s="151"/>
      <c r="S53" s="152"/>
      <c r="T53" s="153"/>
      <c r="V53" s="411" t="s">
        <v>70</v>
      </c>
      <c r="W53" s="412"/>
      <c r="X53" s="145">
        <f>+X43+X49</f>
        <v>0</v>
      </c>
    </row>
    <row r="54" spans="1:25" ht="13.5" customHeight="1" thickTop="1" thickBot="1" x14ac:dyDescent="0.2">
      <c r="A54" s="400"/>
      <c r="B54" s="178" t="s">
        <v>8</v>
      </c>
      <c r="C54" s="179" t="s">
        <v>29</v>
      </c>
      <c r="D54" s="180"/>
      <c r="E54" s="181"/>
      <c r="F54" s="181"/>
      <c r="G54" s="182"/>
      <c r="H54" s="183">
        <f>+$H$42*H51</f>
        <v>0</v>
      </c>
      <c r="I54" s="183">
        <f>+$H$42*I51</f>
        <v>0</v>
      </c>
      <c r="J54" s="183">
        <f>+$H$42*J51</f>
        <v>0</v>
      </c>
      <c r="K54" s="183">
        <f>+$H$42*K51</f>
        <v>0</v>
      </c>
      <c r="L54" s="184">
        <f>+$H$42*L51</f>
        <v>0</v>
      </c>
      <c r="M54" s="155"/>
      <c r="N54" s="156"/>
      <c r="O54" s="156"/>
      <c r="P54" s="160"/>
      <c r="Q54" s="185">
        <f>+SUM(D54:O54)</f>
        <v>0</v>
      </c>
      <c r="R54" s="162"/>
      <c r="S54" s="163"/>
      <c r="T54" s="114"/>
      <c r="V54" s="413" t="s">
        <v>2</v>
      </c>
      <c r="W54" s="414"/>
      <c r="X54" s="186">
        <f>SUM(X52:X53)</f>
        <v>0</v>
      </c>
      <c r="Y54" s="136"/>
    </row>
    <row r="55" spans="1:25" ht="13.5" customHeight="1" x14ac:dyDescent="0.15">
      <c r="A55" s="399" t="s">
        <v>35</v>
      </c>
      <c r="B55" s="401" t="s">
        <v>7</v>
      </c>
      <c r="C55" s="187" t="s">
        <v>16</v>
      </c>
      <c r="D55" s="137"/>
      <c r="E55" s="138">
        <f>31*24-E45</f>
        <v>632</v>
      </c>
      <c r="F55" s="138">
        <f>31*24-F45</f>
        <v>728</v>
      </c>
      <c r="G55" s="139">
        <f>30*24-G45</f>
        <v>608</v>
      </c>
      <c r="H55" s="140"/>
      <c r="I55" s="140"/>
      <c r="J55" s="140"/>
      <c r="K55" s="140"/>
      <c r="L55" s="141"/>
      <c r="M55" s="188"/>
      <c r="N55" s="189"/>
      <c r="O55" s="189"/>
      <c r="P55" s="190">
        <f>SUM(D55:O55)</f>
        <v>1968</v>
      </c>
      <c r="Q55" s="191"/>
      <c r="R55" s="192"/>
      <c r="S55" s="144"/>
      <c r="T55" s="121"/>
    </row>
    <row r="56" spans="1:25" ht="13.5" customHeight="1" x14ac:dyDescent="0.15">
      <c r="A56" s="400"/>
      <c r="B56" s="402"/>
      <c r="C56" s="146" t="s">
        <v>29</v>
      </c>
      <c r="D56" s="147">
        <f>30*24-D46</f>
        <v>592</v>
      </c>
      <c r="E56" s="148"/>
      <c r="F56" s="148"/>
      <c r="G56" s="149"/>
      <c r="H56" s="148"/>
      <c r="I56" s="148"/>
      <c r="J56" s="148"/>
      <c r="K56" s="148"/>
      <c r="L56" s="149"/>
      <c r="M56" s="403">
        <f>30*24</f>
        <v>720</v>
      </c>
      <c r="N56" s="404">
        <f>31*24</f>
        <v>744</v>
      </c>
      <c r="O56" s="404">
        <f>31*24</f>
        <v>744</v>
      </c>
      <c r="P56" s="405">
        <f>SUM(D56:O57)</f>
        <v>5880</v>
      </c>
      <c r="Q56" s="193"/>
      <c r="R56" s="151"/>
      <c r="S56" s="152"/>
      <c r="T56" s="153"/>
    </row>
    <row r="57" spans="1:25" ht="13.5" customHeight="1" x14ac:dyDescent="0.15">
      <c r="A57" s="400"/>
      <c r="B57" s="154" t="s">
        <v>8</v>
      </c>
      <c r="C57" s="297" t="s">
        <v>29</v>
      </c>
      <c r="D57" s="155"/>
      <c r="E57" s="156"/>
      <c r="F57" s="156"/>
      <c r="G57" s="157"/>
      <c r="H57" s="158">
        <f>31*24-H47</f>
        <v>712</v>
      </c>
      <c r="I57" s="158">
        <f>31*24-I47</f>
        <v>624</v>
      </c>
      <c r="J57" s="158">
        <f>31*24-J47</f>
        <v>600</v>
      </c>
      <c r="K57" s="158">
        <f>28*24-K47</f>
        <v>520</v>
      </c>
      <c r="L57" s="159">
        <f>31*24-L47</f>
        <v>624</v>
      </c>
      <c r="M57" s="384"/>
      <c r="N57" s="386"/>
      <c r="O57" s="386"/>
      <c r="P57" s="406"/>
      <c r="Q57" s="194"/>
      <c r="R57" s="162"/>
      <c r="S57" s="163"/>
      <c r="T57" s="114"/>
    </row>
    <row r="58" spans="1:25" ht="13.5" customHeight="1" thickBot="1" x14ac:dyDescent="0.2">
      <c r="A58" s="387" t="s">
        <v>36</v>
      </c>
      <c r="B58" s="388"/>
      <c r="C58" s="297" t="s">
        <v>96</v>
      </c>
      <c r="D58" s="364">
        <f>IF(E19&gt;0,I19/E19,0)</f>
        <v>0</v>
      </c>
      <c r="E58" s="365"/>
      <c r="F58" s="365"/>
      <c r="G58" s="366"/>
      <c r="H58" s="389">
        <f>IF(F19&gt;0,J19/F19,0)</f>
        <v>0</v>
      </c>
      <c r="I58" s="390"/>
      <c r="J58" s="390"/>
      <c r="K58" s="390"/>
      <c r="L58" s="391"/>
      <c r="M58" s="195"/>
      <c r="N58" s="196"/>
      <c r="O58" s="196"/>
      <c r="P58" s="117"/>
      <c r="Q58" s="118"/>
      <c r="R58" s="392"/>
      <c r="S58" s="393"/>
      <c r="T58" s="394"/>
      <c r="V58" s="1" t="s">
        <v>103</v>
      </c>
    </row>
    <row r="59" spans="1:25" ht="13.5" customHeight="1" x14ac:dyDescent="0.15">
      <c r="A59" s="373" t="s">
        <v>37</v>
      </c>
      <c r="B59" s="376" t="s">
        <v>7</v>
      </c>
      <c r="C59" s="121" t="s">
        <v>16</v>
      </c>
      <c r="D59" s="137"/>
      <c r="E59" s="197">
        <f>+E52*1000*$D$58+E55*$M$19</f>
        <v>0</v>
      </c>
      <c r="F59" s="197">
        <f>+F52*1000*$D$58+F55*$M$19</f>
        <v>0</v>
      </c>
      <c r="G59" s="198">
        <f>+G52*1000*$D$58+G55*$M$19</f>
        <v>0</v>
      </c>
      <c r="H59" s="140"/>
      <c r="I59" s="140"/>
      <c r="J59" s="140"/>
      <c r="K59" s="140"/>
      <c r="L59" s="141"/>
      <c r="M59" s="199"/>
      <c r="N59" s="199"/>
      <c r="O59" s="199"/>
      <c r="P59" s="200">
        <f>SUM(D59:O59)</f>
        <v>0</v>
      </c>
      <c r="Q59" s="378">
        <f>+SUM(P59:P60)</f>
        <v>0</v>
      </c>
      <c r="R59" s="192"/>
      <c r="S59" s="144"/>
      <c r="T59" s="121"/>
      <c r="V59" s="286" t="s">
        <v>71</v>
      </c>
      <c r="W59" s="287"/>
      <c r="X59" s="177">
        <f>+P69</f>
        <v>0</v>
      </c>
    </row>
    <row r="60" spans="1:25" ht="13.5" customHeight="1" thickBot="1" x14ac:dyDescent="0.2">
      <c r="A60" s="374"/>
      <c r="B60" s="377"/>
      <c r="C60" s="146" t="s">
        <v>29</v>
      </c>
      <c r="D60" s="201">
        <f>+D53*1000*$D$58+D56*M19</f>
        <v>0</v>
      </c>
      <c r="E60" s="148"/>
      <c r="F60" s="148"/>
      <c r="G60" s="149"/>
      <c r="H60" s="148"/>
      <c r="I60" s="148"/>
      <c r="J60" s="148"/>
      <c r="K60" s="148"/>
      <c r="L60" s="149"/>
      <c r="M60" s="395">
        <f>+M56*$M$19</f>
        <v>0</v>
      </c>
      <c r="N60" s="397">
        <f>+N56*$M$19</f>
        <v>0</v>
      </c>
      <c r="O60" s="397">
        <f>+O56*$M$19</f>
        <v>0</v>
      </c>
      <c r="P60" s="202">
        <f>SUM(D60:O60)</f>
        <v>0</v>
      </c>
      <c r="Q60" s="379"/>
      <c r="R60" s="151"/>
      <c r="S60" s="152"/>
      <c r="T60" s="153"/>
      <c r="V60" s="203" t="s">
        <v>70</v>
      </c>
      <c r="W60" s="204"/>
      <c r="X60" s="145">
        <f>+P70</f>
        <v>0</v>
      </c>
    </row>
    <row r="61" spans="1:25" ht="13.5" customHeight="1" thickTop="1" thickBot="1" x14ac:dyDescent="0.2">
      <c r="A61" s="382"/>
      <c r="B61" s="154" t="s">
        <v>8</v>
      </c>
      <c r="C61" s="297" t="s">
        <v>29</v>
      </c>
      <c r="D61" s="205"/>
      <c r="E61" s="156"/>
      <c r="F61" s="156"/>
      <c r="G61" s="157"/>
      <c r="H61" s="290">
        <f>+H54*1000*$H$58+H57*$N$19</f>
        <v>0</v>
      </c>
      <c r="I61" s="290">
        <f>+I54*1000*$H$58+I57*$N$19</f>
        <v>0</v>
      </c>
      <c r="J61" s="290">
        <f>+J54*1000*$H$58+J57*$N$19</f>
        <v>0</v>
      </c>
      <c r="K61" s="290">
        <f>+K54*1000*$H$58+K57*$N$19</f>
        <v>0</v>
      </c>
      <c r="L61" s="206">
        <f>+L54*1000*$H$58+L57*$N$19</f>
        <v>0</v>
      </c>
      <c r="M61" s="396"/>
      <c r="N61" s="398"/>
      <c r="O61" s="398"/>
      <c r="P61" s="207"/>
      <c r="Q61" s="176">
        <f>+SUM(D61:L61)</f>
        <v>0</v>
      </c>
      <c r="R61" s="162"/>
      <c r="S61" s="163"/>
      <c r="T61" s="114"/>
      <c r="V61" s="380" t="s">
        <v>2</v>
      </c>
      <c r="W61" s="381"/>
      <c r="X61" s="186">
        <f>SUM(X59:X60)</f>
        <v>0</v>
      </c>
    </row>
    <row r="62" spans="1:25" ht="13.5" customHeight="1" x14ac:dyDescent="0.15">
      <c r="A62" s="373" t="s">
        <v>38</v>
      </c>
      <c r="B62" s="376" t="s">
        <v>7</v>
      </c>
      <c r="C62" s="121" t="s">
        <v>16</v>
      </c>
      <c r="D62" s="137"/>
      <c r="E62" s="173">
        <f>+E45*$I$31+E55*$M$31</f>
        <v>0</v>
      </c>
      <c r="F62" s="173">
        <f>+F45*$I$31+F55*$M$31</f>
        <v>0</v>
      </c>
      <c r="G62" s="174">
        <f>+G45*$I$31+G55*$M$31</f>
        <v>0</v>
      </c>
      <c r="H62" s="140"/>
      <c r="I62" s="140"/>
      <c r="J62" s="140"/>
      <c r="K62" s="140"/>
      <c r="L62" s="141"/>
      <c r="M62" s="199"/>
      <c r="N62" s="199"/>
      <c r="O62" s="199"/>
      <c r="P62" s="200">
        <f>SUM(D62:O62)</f>
        <v>0</v>
      </c>
      <c r="Q62" s="378">
        <f>+SUM(P62:P63)</f>
        <v>0</v>
      </c>
      <c r="R62" s="143"/>
      <c r="S62" s="144"/>
      <c r="T62" s="121"/>
    </row>
    <row r="63" spans="1:25" ht="13.5" customHeight="1" thickBot="1" x14ac:dyDescent="0.2">
      <c r="A63" s="374"/>
      <c r="B63" s="377"/>
      <c r="C63" s="146" t="s">
        <v>29</v>
      </c>
      <c r="D63" s="175">
        <f>+D46*$I$31+D56*$M$31</f>
        <v>0</v>
      </c>
      <c r="E63" s="148"/>
      <c r="F63" s="148"/>
      <c r="G63" s="149"/>
      <c r="H63" s="148"/>
      <c r="I63" s="148"/>
      <c r="J63" s="148"/>
      <c r="K63" s="148"/>
      <c r="L63" s="149"/>
      <c r="M63" s="383">
        <f>+M56*$M$31</f>
        <v>0</v>
      </c>
      <c r="N63" s="385">
        <f>+N56*$M$31</f>
        <v>0</v>
      </c>
      <c r="O63" s="385">
        <f>+O56*$M$31</f>
        <v>0</v>
      </c>
      <c r="P63" s="202">
        <f>SUM(D63:O63)</f>
        <v>0</v>
      </c>
      <c r="Q63" s="379"/>
      <c r="R63" s="151"/>
      <c r="S63" s="152"/>
      <c r="T63" s="153"/>
      <c r="V63" s="1" t="s">
        <v>104</v>
      </c>
      <c r="Y63" s="136"/>
    </row>
    <row r="64" spans="1:25" ht="13.5" customHeight="1" x14ac:dyDescent="0.15">
      <c r="A64" s="382"/>
      <c r="B64" s="154" t="s">
        <v>8</v>
      </c>
      <c r="C64" s="297" t="s">
        <v>29</v>
      </c>
      <c r="D64" s="208"/>
      <c r="E64" s="156"/>
      <c r="F64" s="156"/>
      <c r="G64" s="157"/>
      <c r="H64" s="289">
        <f>+H47*$J$31+H57*$N$31</f>
        <v>0</v>
      </c>
      <c r="I64" s="289">
        <f>+I47*$J$31+I57*$N$31</f>
        <v>0</v>
      </c>
      <c r="J64" s="289">
        <f>+J47*$J$31+J57*$N$31</f>
        <v>0</v>
      </c>
      <c r="K64" s="289">
        <f>+K47*$J$31+K57*$N$31</f>
        <v>0</v>
      </c>
      <c r="L64" s="176">
        <f>+L47*$J$31+L57*$N$31</f>
        <v>0</v>
      </c>
      <c r="M64" s="384"/>
      <c r="N64" s="386"/>
      <c r="O64" s="386"/>
      <c r="P64" s="207"/>
      <c r="Q64" s="176">
        <f>+SUM(D64:L64)</f>
        <v>0</v>
      </c>
      <c r="R64" s="162"/>
      <c r="S64" s="163"/>
      <c r="T64" s="114"/>
      <c r="V64" s="286" t="s">
        <v>71</v>
      </c>
      <c r="W64" s="287"/>
      <c r="X64" s="177">
        <f>+P72</f>
        <v>0</v>
      </c>
    </row>
    <row r="65" spans="1:24" ht="13.5" customHeight="1" thickBot="1" x14ac:dyDescent="0.2">
      <c r="A65" s="373" t="s">
        <v>93</v>
      </c>
      <c r="B65" s="376" t="s">
        <v>7</v>
      </c>
      <c r="C65" s="121" t="s">
        <v>16</v>
      </c>
      <c r="D65" s="137"/>
      <c r="E65" s="209"/>
      <c r="F65" s="209"/>
      <c r="G65" s="210"/>
      <c r="H65" s="140"/>
      <c r="I65" s="140"/>
      <c r="J65" s="140"/>
      <c r="K65" s="140"/>
      <c r="L65" s="141"/>
      <c r="M65" s="199"/>
      <c r="N65" s="199"/>
      <c r="O65" s="199"/>
      <c r="P65" s="200">
        <f>SUM(D65:O65)</f>
        <v>0</v>
      </c>
      <c r="Q65" s="378">
        <f>+SUM(P65:P66)</f>
        <v>0</v>
      </c>
      <c r="R65" s="352" t="s">
        <v>64</v>
      </c>
      <c r="S65" s="353"/>
      <c r="T65" s="354"/>
      <c r="V65" s="203" t="s">
        <v>70</v>
      </c>
      <c r="W65" s="204"/>
      <c r="X65" s="145">
        <f>+P73</f>
        <v>0</v>
      </c>
    </row>
    <row r="66" spans="1:24" ht="13.5" customHeight="1" thickTop="1" thickBot="1" x14ac:dyDescent="0.2">
      <c r="A66" s="374"/>
      <c r="B66" s="377"/>
      <c r="C66" s="146" t="s">
        <v>29</v>
      </c>
      <c r="D66" s="211"/>
      <c r="E66" s="148"/>
      <c r="F66" s="148"/>
      <c r="G66" s="149"/>
      <c r="H66" s="148"/>
      <c r="I66" s="148"/>
      <c r="J66" s="148"/>
      <c r="K66" s="148"/>
      <c r="L66" s="149"/>
      <c r="M66" s="148"/>
      <c r="N66" s="148"/>
      <c r="O66" s="148"/>
      <c r="P66" s="202">
        <f>SUM(D66:O66)</f>
        <v>0</v>
      </c>
      <c r="Q66" s="379"/>
      <c r="R66" s="151"/>
      <c r="S66" s="152"/>
      <c r="T66" s="153"/>
      <c r="V66" s="380" t="s">
        <v>2</v>
      </c>
      <c r="W66" s="381"/>
      <c r="X66" s="186">
        <f>SUM(X64:X65)</f>
        <v>0</v>
      </c>
    </row>
    <row r="67" spans="1:24" ht="13.5" customHeight="1" thickBot="1" x14ac:dyDescent="0.2">
      <c r="A67" s="375"/>
      <c r="B67" s="212" t="s">
        <v>8</v>
      </c>
      <c r="C67" s="5" t="s">
        <v>29</v>
      </c>
      <c r="D67" s="213"/>
      <c r="E67" s="214"/>
      <c r="F67" s="214"/>
      <c r="G67" s="215"/>
      <c r="H67" s="216"/>
      <c r="I67" s="216"/>
      <c r="J67" s="216"/>
      <c r="K67" s="216"/>
      <c r="L67" s="217"/>
      <c r="M67" s="213"/>
      <c r="N67" s="214"/>
      <c r="O67" s="214"/>
      <c r="P67" s="218"/>
      <c r="Q67" s="219">
        <f>+SUM(D67:O67)</f>
        <v>0</v>
      </c>
      <c r="R67" s="220"/>
      <c r="S67" s="221"/>
      <c r="T67" s="222"/>
    </row>
    <row r="68" spans="1:24" ht="13.5" customHeight="1" thickTop="1" x14ac:dyDescent="0.15">
      <c r="A68" s="362" t="s">
        <v>105</v>
      </c>
      <c r="B68" s="363"/>
      <c r="C68" s="297" t="s">
        <v>116</v>
      </c>
      <c r="D68" s="364">
        <f>IF(E19&gt;0,+Q19/E19*3.6/46,0)</f>
        <v>0</v>
      </c>
      <c r="E68" s="365"/>
      <c r="F68" s="365"/>
      <c r="G68" s="366"/>
      <c r="H68" s="367">
        <f>IF(F19&gt;0,+R19/F19*3.6/46,0)</f>
        <v>0</v>
      </c>
      <c r="I68" s="368"/>
      <c r="J68" s="368"/>
      <c r="K68" s="368"/>
      <c r="L68" s="369"/>
      <c r="M68" s="223"/>
      <c r="N68" s="223"/>
      <c r="O68" s="223"/>
      <c r="P68" s="117"/>
      <c r="Q68" s="118"/>
      <c r="R68" s="370"/>
      <c r="S68" s="371"/>
      <c r="T68" s="372"/>
    </row>
    <row r="69" spans="1:24" ht="13.5" customHeight="1" x14ac:dyDescent="0.15">
      <c r="A69" s="346" t="s">
        <v>106</v>
      </c>
      <c r="B69" s="347"/>
      <c r="C69" s="224" t="s">
        <v>63</v>
      </c>
      <c r="D69" s="112">
        <f>+D53*1000*$D$68</f>
        <v>0</v>
      </c>
      <c r="E69" s="112">
        <f>+E52*1000*$D$68</f>
        <v>0</v>
      </c>
      <c r="F69" s="112">
        <f>+F52*1000*$D$68</f>
        <v>0</v>
      </c>
      <c r="G69" s="285">
        <f>+G52*1000*$D$68</f>
        <v>0</v>
      </c>
      <c r="H69" s="199"/>
      <c r="I69" s="199"/>
      <c r="J69" s="199"/>
      <c r="K69" s="199"/>
      <c r="L69" s="225"/>
      <c r="M69" s="148"/>
      <c r="N69" s="148"/>
      <c r="O69" s="148"/>
      <c r="P69" s="350">
        <f>SUM(D69:O69)</f>
        <v>0</v>
      </c>
      <c r="Q69" s="351"/>
      <c r="R69" s="352" t="s">
        <v>62</v>
      </c>
      <c r="S69" s="353"/>
      <c r="T69" s="354"/>
    </row>
    <row r="70" spans="1:24" ht="13.5" customHeight="1" thickBot="1" x14ac:dyDescent="0.2">
      <c r="A70" s="348"/>
      <c r="B70" s="349"/>
      <c r="C70" s="5" t="s">
        <v>51</v>
      </c>
      <c r="D70" s="226"/>
      <c r="E70" s="227"/>
      <c r="F70" s="227"/>
      <c r="G70" s="228"/>
      <c r="H70" s="229">
        <f>+H54*1000*$H$68</f>
        <v>0</v>
      </c>
      <c r="I70" s="229">
        <f>+I54*1000*$H$68</f>
        <v>0</v>
      </c>
      <c r="J70" s="229">
        <f>+J54*1000*$H$68</f>
        <v>0</v>
      </c>
      <c r="K70" s="229">
        <f>+K54*1000*$H$68</f>
        <v>0</v>
      </c>
      <c r="L70" s="230">
        <f>+L54*1000*$H$68</f>
        <v>0</v>
      </c>
      <c r="M70" s="213"/>
      <c r="N70" s="214"/>
      <c r="O70" s="214"/>
      <c r="P70" s="355">
        <f>SUM(D70:O70)</f>
        <v>0</v>
      </c>
      <c r="Q70" s="356"/>
      <c r="R70" s="220"/>
      <c r="S70" s="221"/>
      <c r="T70" s="222"/>
    </row>
    <row r="71" spans="1:24" ht="13.5" customHeight="1" thickTop="1" x14ac:dyDescent="0.15">
      <c r="A71" s="362" t="s">
        <v>107</v>
      </c>
      <c r="B71" s="363"/>
      <c r="C71" s="297" t="s">
        <v>117</v>
      </c>
      <c r="D71" s="364">
        <f>IF(E19&gt;0,+Q19/E19*3.6/99,0)</f>
        <v>0</v>
      </c>
      <c r="E71" s="365"/>
      <c r="F71" s="365"/>
      <c r="G71" s="366"/>
      <c r="H71" s="367">
        <f>IF(F19&gt;0,+R19/F19*3.6/99,0)</f>
        <v>0</v>
      </c>
      <c r="I71" s="368"/>
      <c r="J71" s="368"/>
      <c r="K71" s="368"/>
      <c r="L71" s="369"/>
      <c r="M71" s="223"/>
      <c r="N71" s="223"/>
      <c r="O71" s="223"/>
      <c r="P71" s="117"/>
      <c r="Q71" s="118"/>
      <c r="R71" s="370"/>
      <c r="S71" s="371"/>
      <c r="T71" s="372"/>
    </row>
    <row r="72" spans="1:24" ht="13.5" customHeight="1" x14ac:dyDescent="0.15">
      <c r="A72" s="346" t="s">
        <v>108</v>
      </c>
      <c r="B72" s="347"/>
      <c r="C72" s="224" t="s">
        <v>63</v>
      </c>
      <c r="D72" s="112">
        <f>+D53*1000*$D$71</f>
        <v>0</v>
      </c>
      <c r="E72" s="112">
        <f>+E52*1000*$D$71</f>
        <v>0</v>
      </c>
      <c r="F72" s="112">
        <f>+F52*1000*$D$71</f>
        <v>0</v>
      </c>
      <c r="G72" s="285">
        <f>+G52*1000*$D$71</f>
        <v>0</v>
      </c>
      <c r="H72" s="199"/>
      <c r="I72" s="199"/>
      <c r="J72" s="199"/>
      <c r="K72" s="199"/>
      <c r="L72" s="225"/>
      <c r="M72" s="148"/>
      <c r="N72" s="148"/>
      <c r="O72" s="148"/>
      <c r="P72" s="350">
        <f>SUM(D72:O72)</f>
        <v>0</v>
      </c>
      <c r="Q72" s="351"/>
      <c r="R72" s="352" t="s">
        <v>62</v>
      </c>
      <c r="S72" s="353"/>
      <c r="T72" s="354"/>
    </row>
    <row r="73" spans="1:24" ht="13.5" customHeight="1" thickBot="1" x14ac:dyDescent="0.2">
      <c r="A73" s="348"/>
      <c r="B73" s="349"/>
      <c r="C73" s="5" t="s">
        <v>51</v>
      </c>
      <c r="D73" s="226"/>
      <c r="E73" s="227"/>
      <c r="F73" s="227"/>
      <c r="G73" s="228"/>
      <c r="H73" s="229">
        <f>+H54*1000*$H$71</f>
        <v>0</v>
      </c>
      <c r="I73" s="229">
        <f>+I54*1000*$H$71</f>
        <v>0</v>
      </c>
      <c r="J73" s="229">
        <f>+J54*1000*$H$71</f>
        <v>0</v>
      </c>
      <c r="K73" s="229">
        <f>+K54*1000*$H$71</f>
        <v>0</v>
      </c>
      <c r="L73" s="230">
        <f>+L54*1000*$H$71</f>
        <v>0</v>
      </c>
      <c r="M73" s="213"/>
      <c r="N73" s="214"/>
      <c r="O73" s="214"/>
      <c r="P73" s="355">
        <f>SUM(D73:O73)</f>
        <v>0</v>
      </c>
      <c r="Q73" s="356"/>
      <c r="R73" s="220"/>
      <c r="S73" s="221"/>
      <c r="T73" s="222"/>
    </row>
    <row r="74" spans="1:24" s="256" customFormat="1" ht="13.5" customHeight="1" thickTop="1" x14ac:dyDescent="0.15">
      <c r="A74" s="235"/>
      <c r="B74" s="235"/>
      <c r="C74" s="235"/>
      <c r="D74" s="265"/>
      <c r="E74" s="265"/>
      <c r="F74" s="265"/>
      <c r="G74" s="265"/>
      <c r="H74" s="266"/>
      <c r="I74" s="266"/>
      <c r="J74" s="266"/>
      <c r="K74" s="266"/>
      <c r="L74" s="266"/>
      <c r="M74" s="267"/>
      <c r="N74" s="267"/>
      <c r="O74" s="267"/>
      <c r="P74" s="266"/>
      <c r="Q74" s="266"/>
      <c r="R74" s="235"/>
      <c r="S74" s="235"/>
      <c r="T74" s="235"/>
    </row>
    <row r="75" spans="1:24" ht="13.5" customHeight="1" thickBot="1" x14ac:dyDescent="0.2">
      <c r="A75" s="1" t="s">
        <v>39</v>
      </c>
      <c r="D75" s="231"/>
      <c r="H75" s="1"/>
    </row>
    <row r="76" spans="1:24" ht="13.5" customHeight="1" x14ac:dyDescent="0.15">
      <c r="A76" s="357" t="s">
        <v>40</v>
      </c>
      <c r="B76" s="358"/>
      <c r="C76" s="359"/>
      <c r="D76" s="360"/>
      <c r="E76" s="360"/>
      <c r="F76" s="361"/>
      <c r="H76" s="232"/>
      <c r="I76" s="232"/>
      <c r="J76" s="232"/>
      <c r="K76" s="232"/>
      <c r="L76" s="233"/>
      <c r="M76" s="233"/>
      <c r="N76" s="233"/>
      <c r="O76" s="234"/>
      <c r="P76" s="234"/>
      <c r="Q76" s="234"/>
      <c r="R76" s="234"/>
      <c r="S76" s="232"/>
      <c r="T76" s="232"/>
      <c r="U76" s="232"/>
      <c r="V76" s="232"/>
      <c r="W76" s="232"/>
    </row>
    <row r="77" spans="1:24" ht="13.5" customHeight="1" x14ac:dyDescent="0.15">
      <c r="A77" s="335" t="s">
        <v>109</v>
      </c>
      <c r="B77" s="336"/>
      <c r="C77" s="337"/>
      <c r="D77" s="338"/>
      <c r="E77" s="338"/>
      <c r="F77" s="339"/>
      <c r="H77" s="232"/>
      <c r="I77" s="232"/>
      <c r="J77" s="235"/>
      <c r="K77" s="235"/>
      <c r="L77" s="235"/>
      <c r="M77" s="235"/>
      <c r="N77" s="235"/>
      <c r="O77" s="235"/>
      <c r="P77" s="235"/>
      <c r="Q77" s="235"/>
      <c r="R77" s="235"/>
      <c r="S77" s="235"/>
      <c r="T77" s="236"/>
      <c r="U77" s="236"/>
      <c r="V77" s="236"/>
      <c r="W77" s="236"/>
    </row>
    <row r="78" spans="1:24" ht="13.5" customHeight="1" thickBot="1" x14ac:dyDescent="0.2">
      <c r="A78" s="340" t="s">
        <v>110</v>
      </c>
      <c r="B78" s="341"/>
      <c r="C78" s="342"/>
      <c r="D78" s="343"/>
      <c r="E78" s="343"/>
      <c r="F78" s="344"/>
      <c r="H78" s="232"/>
      <c r="I78" s="232"/>
      <c r="J78" s="235"/>
      <c r="K78" s="235"/>
      <c r="L78" s="235"/>
      <c r="M78" s="235"/>
      <c r="N78" s="235"/>
      <c r="O78" s="235"/>
      <c r="P78" s="235"/>
      <c r="Q78" s="235"/>
      <c r="R78" s="235"/>
      <c r="S78" s="235"/>
      <c r="T78" s="236"/>
      <c r="U78" s="236"/>
      <c r="V78" s="236"/>
      <c r="W78" s="236"/>
    </row>
    <row r="79" spans="1:24" s="256" customFormat="1" ht="13.5" customHeight="1" x14ac:dyDescent="0.15">
      <c r="A79" s="268"/>
      <c r="B79" s="268"/>
      <c r="C79" s="235"/>
      <c r="D79" s="235"/>
      <c r="E79" s="235"/>
      <c r="F79" s="235"/>
      <c r="H79" s="232"/>
      <c r="I79" s="232"/>
      <c r="J79" s="235"/>
      <c r="K79" s="235"/>
      <c r="L79" s="235"/>
      <c r="M79" s="235"/>
      <c r="N79" s="235"/>
      <c r="O79" s="235"/>
      <c r="P79" s="235"/>
      <c r="Q79" s="235"/>
      <c r="R79" s="235"/>
      <c r="S79" s="235"/>
      <c r="T79" s="236"/>
      <c r="U79" s="236"/>
      <c r="V79" s="236"/>
      <c r="W79" s="236"/>
    </row>
    <row r="80" spans="1:24" ht="13.5" customHeight="1" thickBot="1" x14ac:dyDescent="0.2">
      <c r="A80" s="345" t="s">
        <v>41</v>
      </c>
      <c r="B80" s="345"/>
      <c r="C80" s="231" t="s">
        <v>61</v>
      </c>
      <c r="I80" s="237"/>
      <c r="V80" s="237"/>
    </row>
    <row r="81" spans="1:25" ht="13.5" customHeight="1" thickTop="1" thickBot="1" x14ac:dyDescent="0.2">
      <c r="A81" s="238" t="s">
        <v>42</v>
      </c>
      <c r="B81" s="239" t="s">
        <v>43</v>
      </c>
      <c r="C81" s="239"/>
      <c r="D81" s="240"/>
      <c r="E81" s="239" t="s">
        <v>44</v>
      </c>
      <c r="F81" s="239"/>
      <c r="G81" s="239"/>
      <c r="H81" s="239"/>
      <c r="I81" s="239"/>
      <c r="J81" s="239"/>
      <c r="K81" s="239"/>
      <c r="L81" s="239"/>
      <c r="M81" s="239"/>
      <c r="N81" s="239"/>
      <c r="O81" s="239"/>
      <c r="P81" s="239"/>
      <c r="Q81" s="239"/>
      <c r="R81" s="239"/>
      <c r="S81" s="239"/>
      <c r="T81" s="240"/>
      <c r="U81" s="318" t="s">
        <v>45</v>
      </c>
      <c r="V81" s="320"/>
      <c r="W81" s="318" t="s">
        <v>5</v>
      </c>
      <c r="X81" s="319"/>
      <c r="Y81" s="320"/>
    </row>
    <row r="82" spans="1:25" ht="13.5" customHeight="1" thickTop="1" x14ac:dyDescent="0.15">
      <c r="A82" s="321" t="s">
        <v>46</v>
      </c>
      <c r="B82" s="263" t="s">
        <v>47</v>
      </c>
      <c r="C82" s="21"/>
      <c r="D82" s="22"/>
      <c r="E82" s="269">
        <v>1809.26</v>
      </c>
      <c r="F82" s="270" t="s">
        <v>52</v>
      </c>
      <c r="G82" s="264">
        <f>+B33</f>
        <v>0</v>
      </c>
      <c r="H82" s="293" t="s">
        <v>118</v>
      </c>
      <c r="I82" s="271"/>
      <c r="J82" s="293" t="s">
        <v>119</v>
      </c>
      <c r="K82" s="293">
        <v>12</v>
      </c>
      <c r="L82" s="21" t="s">
        <v>53</v>
      </c>
      <c r="M82" s="271"/>
      <c r="N82" s="322"/>
      <c r="O82" s="322"/>
      <c r="P82" s="21"/>
      <c r="Q82" s="21"/>
      <c r="R82" s="21"/>
      <c r="S82" s="21"/>
      <c r="T82" s="22"/>
      <c r="U82" s="323">
        <f>E82*G82*K82</f>
        <v>0</v>
      </c>
      <c r="V82" s="324"/>
      <c r="W82" s="325" t="s">
        <v>60</v>
      </c>
      <c r="X82" s="326"/>
      <c r="Y82" s="327"/>
    </row>
    <row r="83" spans="1:25" ht="13.5" customHeight="1" x14ac:dyDescent="0.15">
      <c r="A83" s="309"/>
      <c r="B83" s="328" t="s">
        <v>48</v>
      </c>
      <c r="C83" s="330" t="s">
        <v>7</v>
      </c>
      <c r="D83" s="259" t="s">
        <v>16</v>
      </c>
      <c r="E83" s="260" t="s">
        <v>120</v>
      </c>
      <c r="F83" s="272">
        <v>15.84</v>
      </c>
      <c r="G83" s="273" t="s">
        <v>121</v>
      </c>
      <c r="H83" s="273">
        <v>-2.69</v>
      </c>
      <c r="I83" s="273" t="s">
        <v>121</v>
      </c>
      <c r="J83" s="273">
        <v>2.9</v>
      </c>
      <c r="K83" s="274" t="s">
        <v>54</v>
      </c>
      <c r="L83" s="262">
        <f>INT(+X41)</f>
        <v>0</v>
      </c>
      <c r="M83" s="261" t="s">
        <v>122</v>
      </c>
      <c r="N83" s="261"/>
      <c r="O83" s="261"/>
      <c r="P83" s="261"/>
      <c r="Q83" s="261"/>
      <c r="R83" s="261"/>
      <c r="S83" s="261"/>
      <c r="T83" s="146"/>
      <c r="U83" s="332">
        <f>+(F83+H83+J83)*L83</f>
        <v>0</v>
      </c>
      <c r="V83" s="333"/>
      <c r="W83" s="301"/>
      <c r="X83" s="302"/>
      <c r="Y83" s="303"/>
    </row>
    <row r="84" spans="1:25" ht="13.5" customHeight="1" x14ac:dyDescent="0.15">
      <c r="A84" s="309"/>
      <c r="B84" s="329"/>
      <c r="C84" s="331"/>
      <c r="D84" s="282" t="s">
        <v>49</v>
      </c>
      <c r="E84" s="241" t="s">
        <v>120</v>
      </c>
      <c r="F84" s="275">
        <v>14.86</v>
      </c>
      <c r="G84" s="243" t="s">
        <v>121</v>
      </c>
      <c r="H84" s="243">
        <v>-2.69</v>
      </c>
      <c r="I84" s="243" t="s">
        <v>121</v>
      </c>
      <c r="J84" s="243">
        <v>2.9</v>
      </c>
      <c r="K84" s="276" t="s">
        <v>54</v>
      </c>
      <c r="L84" s="242">
        <f>INT(+X42)</f>
        <v>0</v>
      </c>
      <c r="M84" s="152" t="s">
        <v>123</v>
      </c>
      <c r="N84" s="152"/>
      <c r="O84" s="152"/>
      <c r="P84" s="152"/>
      <c r="Q84" s="152"/>
      <c r="R84" s="152"/>
      <c r="S84" s="152"/>
      <c r="T84" s="153"/>
      <c r="U84" s="314">
        <f>+(F84+H84+J84)*L84</f>
        <v>0</v>
      </c>
      <c r="V84" s="315"/>
      <c r="W84" s="301"/>
      <c r="X84" s="302"/>
      <c r="Y84" s="303"/>
    </row>
    <row r="85" spans="1:25" ht="13.5" customHeight="1" x14ac:dyDescent="0.15">
      <c r="A85" s="309"/>
      <c r="B85" s="329"/>
      <c r="C85" s="281" t="s">
        <v>8</v>
      </c>
      <c r="D85" s="334" t="s">
        <v>49</v>
      </c>
      <c r="E85" s="241" t="s">
        <v>124</v>
      </c>
      <c r="F85" s="275">
        <v>14.86</v>
      </c>
      <c r="G85" s="243" t="s">
        <v>125</v>
      </c>
      <c r="H85" s="243">
        <v>-2.69</v>
      </c>
      <c r="I85" s="243" t="s">
        <v>125</v>
      </c>
      <c r="J85" s="243">
        <v>2.9</v>
      </c>
      <c r="K85" s="276" t="s">
        <v>54</v>
      </c>
      <c r="L85" s="242">
        <f>INT(+X43)</f>
        <v>0</v>
      </c>
      <c r="M85" s="152" t="s">
        <v>123</v>
      </c>
      <c r="N85" s="152"/>
      <c r="O85" s="152"/>
      <c r="P85" s="152"/>
      <c r="Q85" s="152"/>
      <c r="R85" s="152"/>
      <c r="S85" s="152"/>
      <c r="T85" s="153"/>
      <c r="U85" s="314">
        <f>+(F85+H85+J85)*L85</f>
        <v>0</v>
      </c>
      <c r="V85" s="315"/>
      <c r="W85" s="301"/>
      <c r="X85" s="302"/>
      <c r="Y85" s="303"/>
    </row>
    <row r="86" spans="1:25" ht="13.5" customHeight="1" x14ac:dyDescent="0.15">
      <c r="A86" s="309"/>
      <c r="B86" s="329"/>
      <c r="C86" s="281" t="s">
        <v>59</v>
      </c>
      <c r="D86" s="334"/>
      <c r="E86" s="241" t="s">
        <v>124</v>
      </c>
      <c r="F86" s="275">
        <v>14.86</v>
      </c>
      <c r="G86" s="243" t="s">
        <v>125</v>
      </c>
      <c r="H86" s="243">
        <v>-2.69</v>
      </c>
      <c r="I86" s="243" t="s">
        <v>125</v>
      </c>
      <c r="J86" s="243">
        <v>2.9</v>
      </c>
      <c r="K86" s="276" t="s">
        <v>54</v>
      </c>
      <c r="L86" s="242">
        <f>INT(+X44)</f>
        <v>0</v>
      </c>
      <c r="M86" s="152" t="s">
        <v>123</v>
      </c>
      <c r="N86" s="244"/>
      <c r="O86" s="244"/>
      <c r="P86" s="244"/>
      <c r="Q86" s="244"/>
      <c r="R86" s="244"/>
      <c r="S86" s="244"/>
      <c r="T86" s="245"/>
      <c r="U86" s="314">
        <f>+(F86+H86+J86)*L86</f>
        <v>0</v>
      </c>
      <c r="V86" s="315"/>
      <c r="W86" s="301"/>
      <c r="X86" s="302"/>
      <c r="Y86" s="303"/>
    </row>
    <row r="87" spans="1:25" ht="13.5" customHeight="1" x14ac:dyDescent="0.15">
      <c r="A87" s="309"/>
      <c r="B87" s="246"/>
      <c r="C87" s="247"/>
      <c r="D87" s="245"/>
      <c r="E87" s="248"/>
      <c r="F87" s="248" t="s">
        <v>55</v>
      </c>
      <c r="G87" s="3"/>
      <c r="H87" s="3" t="s">
        <v>56</v>
      </c>
      <c r="I87" s="3"/>
      <c r="J87" s="3" t="s">
        <v>57</v>
      </c>
      <c r="K87" s="3"/>
      <c r="L87" s="249"/>
      <c r="M87" s="3"/>
      <c r="N87" s="244"/>
      <c r="O87" s="244"/>
      <c r="P87" s="244"/>
      <c r="Q87" s="244"/>
      <c r="R87" s="244"/>
      <c r="S87" s="244"/>
      <c r="T87" s="245"/>
      <c r="U87" s="316"/>
      <c r="V87" s="317"/>
      <c r="W87" s="301"/>
      <c r="X87" s="302"/>
      <c r="Y87" s="303"/>
    </row>
    <row r="88" spans="1:25" ht="13.5" customHeight="1" thickBot="1" x14ac:dyDescent="0.2">
      <c r="A88" s="310"/>
      <c r="B88" s="250" t="s">
        <v>50</v>
      </c>
      <c r="C88" s="251"/>
      <c r="D88" s="252"/>
      <c r="E88" s="253"/>
      <c r="F88" s="253"/>
      <c r="G88" s="253"/>
      <c r="H88" s="253"/>
      <c r="I88" s="253"/>
      <c r="J88" s="253"/>
      <c r="K88" s="253"/>
      <c r="L88" s="253"/>
      <c r="M88" s="253"/>
      <c r="N88" s="253"/>
      <c r="O88" s="253"/>
      <c r="P88" s="253"/>
      <c r="Q88" s="253"/>
      <c r="R88" s="253"/>
      <c r="S88" s="253"/>
      <c r="T88" s="254"/>
      <c r="U88" s="307">
        <f>SUM(U82:U87)</f>
        <v>0</v>
      </c>
      <c r="V88" s="308"/>
      <c r="W88" s="304"/>
      <c r="X88" s="305"/>
      <c r="Y88" s="306"/>
    </row>
    <row r="89" spans="1:25" ht="13.5" customHeight="1" thickTop="1" x14ac:dyDescent="0.15">
      <c r="A89" s="309" t="s">
        <v>111</v>
      </c>
      <c r="B89" s="311" t="s">
        <v>1</v>
      </c>
      <c r="C89" s="312"/>
      <c r="D89" s="313"/>
      <c r="E89" s="277">
        <v>87.74</v>
      </c>
      <c r="F89" s="152" t="s">
        <v>94</v>
      </c>
      <c r="G89" s="278">
        <f>X61</f>
        <v>0</v>
      </c>
      <c r="H89" s="152" t="s">
        <v>126</v>
      </c>
      <c r="I89" s="243"/>
      <c r="J89" s="243"/>
      <c r="K89" s="278"/>
      <c r="L89" s="243"/>
      <c r="M89" s="243"/>
      <c r="N89" s="243"/>
      <c r="O89" s="278"/>
      <c r="P89" s="152"/>
      <c r="Q89" s="152"/>
      <c r="R89" s="152"/>
      <c r="S89" s="152"/>
      <c r="T89" s="153"/>
      <c r="U89" s="314">
        <f>+E89*G89+I89*K89+M89*O89</f>
        <v>0</v>
      </c>
      <c r="V89" s="315"/>
      <c r="W89" s="301"/>
      <c r="X89" s="302"/>
      <c r="Y89" s="303"/>
    </row>
    <row r="90" spans="1:25" ht="13.5" customHeight="1" thickBot="1" x14ac:dyDescent="0.2">
      <c r="A90" s="310"/>
      <c r="B90" s="250" t="s">
        <v>50</v>
      </c>
      <c r="C90" s="251"/>
      <c r="D90" s="252"/>
      <c r="E90" s="253"/>
      <c r="F90" s="253"/>
      <c r="G90" s="253"/>
      <c r="H90" s="253"/>
      <c r="I90" s="253"/>
      <c r="J90" s="253"/>
      <c r="K90" s="253"/>
      <c r="L90" s="253"/>
      <c r="M90" s="253"/>
      <c r="N90" s="253"/>
      <c r="O90" s="253"/>
      <c r="P90" s="253"/>
      <c r="Q90" s="253"/>
      <c r="R90" s="253"/>
      <c r="S90" s="253"/>
      <c r="T90" s="254"/>
      <c r="U90" s="307">
        <f>SUM(U89:V89)</f>
        <v>0</v>
      </c>
      <c r="V90" s="308"/>
      <c r="W90" s="304"/>
      <c r="X90" s="305"/>
      <c r="Y90" s="306"/>
    </row>
    <row r="91" spans="1:25" ht="13.5" customHeight="1" thickTop="1" x14ac:dyDescent="0.15">
      <c r="A91" s="309" t="s">
        <v>112</v>
      </c>
      <c r="B91" s="311" t="s">
        <v>1</v>
      </c>
      <c r="C91" s="312"/>
      <c r="D91" s="313"/>
      <c r="E91" s="277">
        <v>310</v>
      </c>
      <c r="F91" s="152" t="s">
        <v>94</v>
      </c>
      <c r="G91" s="278">
        <f>X66</f>
        <v>0</v>
      </c>
      <c r="H91" s="152" t="s">
        <v>126</v>
      </c>
      <c r="I91" s="243"/>
      <c r="J91" s="243"/>
      <c r="K91" s="278"/>
      <c r="L91" s="243"/>
      <c r="M91" s="243"/>
      <c r="N91" s="243"/>
      <c r="O91" s="278"/>
      <c r="P91" s="243"/>
      <c r="Q91" s="152"/>
      <c r="R91" s="152"/>
      <c r="S91" s="152"/>
      <c r="T91" s="153"/>
      <c r="U91" s="314">
        <f>+E91*G91+I91*K91+M91*O91</f>
        <v>0</v>
      </c>
      <c r="V91" s="315"/>
      <c r="W91" s="301"/>
      <c r="X91" s="302"/>
      <c r="Y91" s="303"/>
    </row>
    <row r="92" spans="1:25" ht="13.5" customHeight="1" thickBot="1" x14ac:dyDescent="0.2">
      <c r="A92" s="310"/>
      <c r="B92" s="250" t="s">
        <v>50</v>
      </c>
      <c r="C92" s="251"/>
      <c r="D92" s="252"/>
      <c r="E92" s="253"/>
      <c r="F92" s="253"/>
      <c r="G92" s="253"/>
      <c r="H92" s="253"/>
      <c r="I92" s="253"/>
      <c r="J92" s="253"/>
      <c r="K92" s="253"/>
      <c r="L92" s="253"/>
      <c r="M92" s="253"/>
      <c r="N92" s="253"/>
      <c r="O92" s="253"/>
      <c r="P92" s="253"/>
      <c r="Q92" s="253"/>
      <c r="R92" s="253"/>
      <c r="S92" s="253"/>
      <c r="T92" s="254"/>
      <c r="U92" s="307">
        <f>SUM(U91:V91)</f>
        <v>0</v>
      </c>
      <c r="V92" s="308"/>
      <c r="W92" s="304"/>
      <c r="X92" s="305"/>
      <c r="Y92" s="306"/>
    </row>
    <row r="93" spans="1:25" ht="13.5" customHeight="1" thickTop="1" thickBot="1" x14ac:dyDescent="0.2">
      <c r="B93" s="255" t="s">
        <v>58</v>
      </c>
      <c r="S93" s="298" t="s">
        <v>0</v>
      </c>
      <c r="T93" s="298"/>
      <c r="U93" s="299">
        <f>+U88+U92+U90</f>
        <v>0</v>
      </c>
      <c r="V93" s="300"/>
      <c r="W93" s="249"/>
      <c r="X93" s="249"/>
      <c r="Y93" s="249"/>
    </row>
    <row r="94" spans="1:25" ht="13.5" customHeight="1" thickTop="1" x14ac:dyDescent="0.15">
      <c r="B94" s="255" t="s">
        <v>100</v>
      </c>
      <c r="C94" s="256"/>
      <c r="D94" s="256"/>
      <c r="E94" s="256"/>
      <c r="F94" s="256"/>
      <c r="G94" s="256"/>
      <c r="H94" s="256"/>
      <c r="I94" s="256"/>
      <c r="J94" s="256"/>
      <c r="K94" s="256"/>
      <c r="L94" s="257"/>
      <c r="M94" s="256"/>
      <c r="N94" s="256"/>
      <c r="O94" s="256"/>
      <c r="P94" s="256"/>
      <c r="Q94" s="256"/>
      <c r="R94" s="256"/>
      <c r="S94" s="256"/>
      <c r="U94" s="7"/>
    </row>
    <row r="95" spans="1:25" ht="13.5" customHeight="1" x14ac:dyDescent="0.15">
      <c r="B95" s="255" t="s">
        <v>97</v>
      </c>
      <c r="S95" s="92"/>
    </row>
  </sheetData>
  <mergeCells count="130">
    <mergeCell ref="I1:J1"/>
    <mergeCell ref="B3:F3"/>
    <mergeCell ref="G3:N3"/>
    <mergeCell ref="O3:R3"/>
    <mergeCell ref="D39:G39"/>
    <mergeCell ref="H39:L39"/>
    <mergeCell ref="M39:O39"/>
    <mergeCell ref="P39:Q40"/>
    <mergeCell ref="V40:X40"/>
    <mergeCell ref="S3:S7"/>
    <mergeCell ref="B4:C6"/>
    <mergeCell ref="D4:D6"/>
    <mergeCell ref="E4:F4"/>
    <mergeCell ref="G4:J4"/>
    <mergeCell ref="K4:N4"/>
    <mergeCell ref="O4:R4"/>
    <mergeCell ref="E5:F6"/>
    <mergeCell ref="G5:H6"/>
    <mergeCell ref="I5:J6"/>
    <mergeCell ref="K5:L6"/>
    <mergeCell ref="M5:N6"/>
    <mergeCell ref="O5:P6"/>
    <mergeCell ref="Q5:R6"/>
    <mergeCell ref="A41:A42"/>
    <mergeCell ref="D41:G41"/>
    <mergeCell ref="R41:T41"/>
    <mergeCell ref="V41:V42"/>
    <mergeCell ref="D42:G42"/>
    <mergeCell ref="H42:L42"/>
    <mergeCell ref="R42:T42"/>
    <mergeCell ref="W42:W44"/>
    <mergeCell ref="A43:A47"/>
    <mergeCell ref="D44:G44"/>
    <mergeCell ref="H44:L44"/>
    <mergeCell ref="B45:B46"/>
    <mergeCell ref="Q45:Q46"/>
    <mergeCell ref="V45:W45"/>
    <mergeCell ref="V46:X46"/>
    <mergeCell ref="V52:W52"/>
    <mergeCell ref="V53:W53"/>
    <mergeCell ref="V54:W54"/>
    <mergeCell ref="V47:V48"/>
    <mergeCell ref="A48:C48"/>
    <mergeCell ref="W48:W49"/>
    <mergeCell ref="A49:A51"/>
    <mergeCell ref="B49:B50"/>
    <mergeCell ref="Q49:Q50"/>
    <mergeCell ref="V50:W50"/>
    <mergeCell ref="V51:X51"/>
    <mergeCell ref="A55:A57"/>
    <mergeCell ref="B55:B56"/>
    <mergeCell ref="M56:M57"/>
    <mergeCell ref="N56:N57"/>
    <mergeCell ref="O56:O57"/>
    <mergeCell ref="P56:P57"/>
    <mergeCell ref="A52:A54"/>
    <mergeCell ref="B52:B53"/>
    <mergeCell ref="Q52:Q53"/>
    <mergeCell ref="A58:B58"/>
    <mergeCell ref="D58:G58"/>
    <mergeCell ref="H58:L58"/>
    <mergeCell ref="R58:T58"/>
    <mergeCell ref="A59:A61"/>
    <mergeCell ref="B59:B60"/>
    <mergeCell ref="Q59:Q60"/>
    <mergeCell ref="M60:M61"/>
    <mergeCell ref="N60:N61"/>
    <mergeCell ref="O60:O61"/>
    <mergeCell ref="V66:W66"/>
    <mergeCell ref="A68:B68"/>
    <mergeCell ref="D68:G68"/>
    <mergeCell ref="H68:L68"/>
    <mergeCell ref="R68:T68"/>
    <mergeCell ref="V61:W61"/>
    <mergeCell ref="A62:A64"/>
    <mergeCell ref="B62:B63"/>
    <mergeCell ref="Q62:Q63"/>
    <mergeCell ref="M63:M64"/>
    <mergeCell ref="N63:N64"/>
    <mergeCell ref="O63:O64"/>
    <mergeCell ref="A69:B70"/>
    <mergeCell ref="P69:Q69"/>
    <mergeCell ref="R69:T69"/>
    <mergeCell ref="P70:Q70"/>
    <mergeCell ref="A71:B71"/>
    <mergeCell ref="D71:G71"/>
    <mergeCell ref="H71:L71"/>
    <mergeCell ref="R71:T71"/>
    <mergeCell ref="A65:A67"/>
    <mergeCell ref="B65:B66"/>
    <mergeCell ref="Q65:Q66"/>
    <mergeCell ref="R65:T65"/>
    <mergeCell ref="A77:B77"/>
    <mergeCell ref="C77:F77"/>
    <mergeCell ref="A78:B78"/>
    <mergeCell ref="C78:F78"/>
    <mergeCell ref="A80:B80"/>
    <mergeCell ref="U81:V81"/>
    <mergeCell ref="A72:B73"/>
    <mergeCell ref="P72:Q72"/>
    <mergeCell ref="R72:T72"/>
    <mergeCell ref="P73:Q73"/>
    <mergeCell ref="A76:B76"/>
    <mergeCell ref="C76:F76"/>
    <mergeCell ref="U85:V85"/>
    <mergeCell ref="U86:V86"/>
    <mergeCell ref="U87:V87"/>
    <mergeCell ref="U88:V88"/>
    <mergeCell ref="A89:A90"/>
    <mergeCell ref="B89:D89"/>
    <mergeCell ref="U89:V89"/>
    <mergeCell ref="W81:Y81"/>
    <mergeCell ref="A82:A88"/>
    <mergeCell ref="N82:O82"/>
    <mergeCell ref="U82:V82"/>
    <mergeCell ref="W82:Y88"/>
    <mergeCell ref="B83:B86"/>
    <mergeCell ref="C83:C84"/>
    <mergeCell ref="U83:V83"/>
    <mergeCell ref="U84:V84"/>
    <mergeCell ref="D85:D86"/>
    <mergeCell ref="S93:T93"/>
    <mergeCell ref="U93:V93"/>
    <mergeCell ref="W89:Y90"/>
    <mergeCell ref="U90:V90"/>
    <mergeCell ref="A91:A92"/>
    <mergeCell ref="B91:D91"/>
    <mergeCell ref="U91:V91"/>
    <mergeCell ref="W91:Y92"/>
    <mergeCell ref="U92:V92"/>
  </mergeCells>
  <phoneticPr fontId="1"/>
  <pageMargins left="0.74803149606299213" right="0.15748031496062992" top="0.11811023622047245" bottom="0.15748031496062992" header="0.51181102362204722" footer="0.19685039370078741"/>
  <pageSetup paperSize="8" scale="70" fitToWidth="0" orientation="landscape" r:id="rId1"/>
  <headerFooter alignWithMargins="0"/>
  <rowBreaks count="1" manualBreakCount="1">
    <brk id="74" max="24"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様式9-4</vt:lpstr>
      <vt:lpstr>'様式9-4'!Print_Area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2018-10-12T02:12:12Z</cp:lastPrinted>
  <dcterms:created xsi:type="dcterms:W3CDTF">2017-07-06T01:55:36Z</dcterms:created>
  <dcterms:modified xsi:type="dcterms:W3CDTF">2018-10-31T08:33:09Z</dcterms:modified>
</cp:coreProperties>
</file>