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24226"/>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加算届様式(R6.04.01）\"/>
    </mc:Choice>
  </mc:AlternateContent>
  <xr:revisionPtr revIDLastSave="0" documentId="13_ncr:1_{3A023CE2-C0AD-4AE3-9197-FD88353B32C1}" xr6:coauthVersionLast="36" xr6:coauthVersionMax="47" xr10:uidLastSave="{00000000-0000-0000-0000-000000000000}"/>
  <bookViews>
    <workbookView xWindow="-120" yWindow="-120" windowWidth="29040" windowHeight="15840" xr2:uid="{00000000-000D-0000-FFFF-FFFF00000000}"/>
  </bookViews>
  <sheets>
    <sheet name="別紙11緊急短期入所体制確保加算（短期入所）" sheetId="76" r:id="rId1"/>
    <sheet name="別紙12重度障害者支援体制" sheetId="75" r:id="rId2"/>
    <sheet name="別紙13夜勤職員" sheetId="74" r:id="rId3"/>
    <sheet name="別紙14夜間看護" sheetId="73" r:id="rId4"/>
    <sheet name="別紙15人員配置体制加算（GH）" sheetId="69" r:id="rId5"/>
    <sheet name="別紙15別添参考様式（人員配置体制確認表）" sheetId="71" r:id="rId6"/>
    <sheet name="別紙15別添参考様式（人員配置体制確認表 （記載例））" sheetId="72" r:id="rId7"/>
    <sheet name="参考表" sheetId="61" r:id="rId8"/>
  </sheets>
  <definedNames>
    <definedName name="___kk06" localSheetId="6">#REF!</definedName>
    <definedName name="___kk06" localSheetId="5">#REF!</definedName>
    <definedName name="___kk06">#REF!</definedName>
    <definedName name="___kk29" localSheetId="6">#REF!</definedName>
    <definedName name="___kk29" localSheetId="5">#REF!</definedName>
    <definedName name="___kk29">#REF!</definedName>
    <definedName name="__kk06" localSheetId="6">#REF!</definedName>
    <definedName name="__kk06" localSheetId="5">#REF!</definedName>
    <definedName name="__kk06">#REF!</definedName>
    <definedName name="__kk29" localSheetId="6">#REF!</definedName>
    <definedName name="__kk29" localSheetId="5">#REF!</definedName>
    <definedName name="__kk29">#REF!</definedName>
    <definedName name="_kk06" localSheetId="6">#REF!</definedName>
    <definedName name="_kk06" localSheetId="5">#REF!</definedName>
    <definedName name="_kk06">#REF!</definedName>
    <definedName name="_kk29" localSheetId="6">#REF!</definedName>
    <definedName name="_kk29" localSheetId="5">#REF!</definedName>
    <definedName name="_kk29">#REF!</definedName>
    <definedName name="Avrg" localSheetId="6">#REF!</definedName>
    <definedName name="Avrg" localSheetId="5">#REF!</definedName>
    <definedName name="Avrg">#REF!</definedName>
    <definedName name="avrg1" localSheetId="6">#REF!</definedName>
    <definedName name="avrg1" localSheetId="5">#REF!</definedName>
    <definedName name="avrg1">#REF!</definedName>
    <definedName name="jiritu" localSheetId="6">#REF!</definedName>
    <definedName name="jiritu" localSheetId="5">#REF!</definedName>
    <definedName name="jiritu">#REF!</definedName>
    <definedName name="KK_03" localSheetId="6">#REF!</definedName>
    <definedName name="KK_03" localSheetId="5">#REF!</definedName>
    <definedName name="KK_03">#REF!</definedName>
    <definedName name="kk_04" localSheetId="6">#REF!</definedName>
    <definedName name="kk_04" localSheetId="5">#REF!</definedName>
    <definedName name="kk_04">#REF!</definedName>
    <definedName name="KK_06" localSheetId="6">#REF!</definedName>
    <definedName name="KK_06" localSheetId="5">#REF!</definedName>
    <definedName name="KK_06">#REF!</definedName>
    <definedName name="kk_07" localSheetId="6">#REF!</definedName>
    <definedName name="kk_07" localSheetId="5">#REF!</definedName>
    <definedName name="kk_07">#REF!</definedName>
    <definedName name="KK2_3" localSheetId="6">#REF!</definedName>
    <definedName name="KK2_3" localSheetId="5">#REF!</definedName>
    <definedName name="KK2_3">#REF!</definedName>
    <definedName name="_xlnm.Print_Area" localSheetId="7">参考表!$A$1:$CC$38</definedName>
    <definedName name="_xlnm.Print_Area" localSheetId="0">'別紙11緊急短期入所体制確保加算（短期入所）'!$A$1:$G$21</definedName>
    <definedName name="_xlnm.Print_Area" localSheetId="1">別紙12重度障害者支援体制!$A$1:$AK$46</definedName>
    <definedName name="_xlnm.Print_Area" localSheetId="2">別紙13夜勤職員!$A$1:$G$18</definedName>
    <definedName name="_xlnm.Print_Area" localSheetId="4">'別紙15人員配置体制加算（GH）'!$A$1:$L$40</definedName>
    <definedName name="_xlnm.Print_Area" localSheetId="6">'別紙15別添参考様式（人員配置体制確認表 （記載例））'!$A$1:$BT$88</definedName>
    <definedName name="_xlnm.Print_Area" localSheetId="5">'別紙15別添参考様式（人員配置体制確認表）'!$A$1:$BT$88</definedName>
    <definedName name="Roman_01" localSheetId="6">#REF!</definedName>
    <definedName name="Roman_01" localSheetId="5">#REF!</definedName>
    <definedName name="Roman_01">#REF!</definedName>
    <definedName name="Roman_03" localSheetId="6">#REF!</definedName>
    <definedName name="Roman_03" localSheetId="5">#REF!</definedName>
    <definedName name="Roman_03">#REF!</definedName>
    <definedName name="Roman_04" localSheetId="6">#REF!</definedName>
    <definedName name="Roman_04" localSheetId="5">#REF!</definedName>
    <definedName name="Roman_04">#REF!</definedName>
    <definedName name="Roman_06" localSheetId="6">#REF!</definedName>
    <definedName name="Roman_06" localSheetId="5">#REF!</definedName>
    <definedName name="Roman_06">#REF!</definedName>
    <definedName name="roman_09" localSheetId="6">#REF!</definedName>
    <definedName name="roman_09" localSheetId="5">#REF!</definedName>
    <definedName name="roman_09">#REF!</definedName>
    <definedName name="roman_11" localSheetId="6">#REF!</definedName>
    <definedName name="roman_11" localSheetId="5">#REF!</definedName>
    <definedName name="roman_11">#REF!</definedName>
    <definedName name="roman11" localSheetId="6">#REF!</definedName>
    <definedName name="roman11" localSheetId="5">#REF!</definedName>
    <definedName name="roman11">#REF!</definedName>
    <definedName name="Roman2_1" localSheetId="6">#REF!</definedName>
    <definedName name="Roman2_1" localSheetId="5">#REF!</definedName>
    <definedName name="Roman2_1">#REF!</definedName>
    <definedName name="Roman2_3" localSheetId="6">#REF!</definedName>
    <definedName name="Roman2_3" localSheetId="5">#REF!</definedName>
    <definedName name="Roman2_3">#REF!</definedName>
    <definedName name="roman31" localSheetId="6">#REF!</definedName>
    <definedName name="roman31" localSheetId="5">#REF!</definedName>
    <definedName name="roman31">#REF!</definedName>
    <definedName name="roman33" localSheetId="6">#REF!</definedName>
    <definedName name="roman33" localSheetId="5">#REF!</definedName>
    <definedName name="roman33">#REF!</definedName>
    <definedName name="roman4_3" localSheetId="6">#REF!</definedName>
    <definedName name="roman4_3" localSheetId="5">#REF!</definedName>
    <definedName name="roman4_3">#REF!</definedName>
    <definedName name="roman7_1" localSheetId="6">#REF!</definedName>
    <definedName name="roman7_1" localSheetId="5">#REF!</definedName>
    <definedName name="roman7_1">#REF!</definedName>
    <definedName name="roman77" localSheetId="6">#REF!</definedName>
    <definedName name="roman77" localSheetId="5">#REF!</definedName>
    <definedName name="roman77">#REF!</definedName>
    <definedName name="romann_12" localSheetId="6">#REF!</definedName>
    <definedName name="romann_12" localSheetId="5">#REF!</definedName>
    <definedName name="romann_12">#REF!</definedName>
    <definedName name="romann_66" localSheetId="6">#REF!</definedName>
    <definedName name="romann_66" localSheetId="5">#REF!</definedName>
    <definedName name="romann_66">#REF!</definedName>
    <definedName name="romann33" localSheetId="6">#REF!</definedName>
    <definedName name="romann33" localSheetId="5">#REF!</definedName>
    <definedName name="romann33">#REF!</definedName>
    <definedName name="serv" localSheetId="6">#REF!</definedName>
    <definedName name="serv" localSheetId="5">#REF!</definedName>
    <definedName name="serv">#REF!</definedName>
    <definedName name="serv_" localSheetId="6">#REF!</definedName>
    <definedName name="serv_" localSheetId="5">#REF!</definedName>
    <definedName name="serv_">#REF!</definedName>
    <definedName name="Serv_LIST" localSheetId="6">#REF!</definedName>
    <definedName name="Serv_LIST" localSheetId="5">#REF!</definedName>
    <definedName name="Serv_LIST">#REF!</definedName>
    <definedName name="servo1" localSheetId="6">#REF!</definedName>
    <definedName name="servo1" localSheetId="5">#REF!</definedName>
    <definedName name="servo1">#REF!</definedName>
    <definedName name="ｔａｂｉｅ＿04" localSheetId="6">#REF!</definedName>
    <definedName name="ｔａｂｉｅ＿04" localSheetId="5">#REF!</definedName>
    <definedName name="ｔａｂｉｅ＿04">#REF!</definedName>
    <definedName name="table_03" localSheetId="6">#REF!</definedName>
    <definedName name="table_03" localSheetId="5">#REF!</definedName>
    <definedName name="table_03">#REF!</definedName>
    <definedName name="table_06" localSheetId="6">#REF!</definedName>
    <definedName name="table_06" localSheetId="5">#REF!</definedName>
    <definedName name="table_06">#REF!</definedName>
    <definedName name="table2_3" localSheetId="6">#REF!</definedName>
    <definedName name="table2_3" localSheetId="5">#REF!</definedName>
    <definedName name="table2_3">#REF!</definedName>
    <definedName name="tapi2" localSheetId="6">#REF!</definedName>
    <definedName name="tapi2" localSheetId="5">#REF!</definedName>
    <definedName name="tapi2">#REF!</definedName>
    <definedName name="tebie_o7" localSheetId="6">#REF!</definedName>
    <definedName name="tebie_o7" localSheetId="5">#REF!</definedName>
    <definedName name="tebie_o7">#REF!</definedName>
    <definedName name="tebie08" localSheetId="6">#REF!</definedName>
    <definedName name="tebie08" localSheetId="5">#REF!</definedName>
    <definedName name="tebie08">#REF!</definedName>
    <definedName name="tebie33" localSheetId="6">#REF!</definedName>
    <definedName name="tebie33" localSheetId="5">#REF!</definedName>
    <definedName name="tebie33">#REF!</definedName>
    <definedName name="tebiroo" localSheetId="6">#REF!</definedName>
    <definedName name="tebiroo" localSheetId="5">#REF!</definedName>
    <definedName name="tebiroo">#REF!</definedName>
    <definedName name="teble" localSheetId="6">#REF!</definedName>
    <definedName name="teble" localSheetId="5">#REF!</definedName>
    <definedName name="teble">#REF!</definedName>
    <definedName name="teble_09" localSheetId="6">#REF!</definedName>
    <definedName name="teble_09" localSheetId="5">#REF!</definedName>
    <definedName name="teble_09">#REF!</definedName>
    <definedName name="teble77" localSheetId="6">#REF!</definedName>
    <definedName name="teble77" localSheetId="5">#REF!</definedName>
    <definedName name="teble77">#REF!</definedName>
    <definedName name="食事" localSheetId="6">#REF!</definedName>
    <definedName name="食事" localSheetId="5">#REF!</definedName>
    <definedName name="食事">#REF!</definedName>
    <definedName name="町っ油" localSheetId="6">#REF!</definedName>
    <definedName name="町っ油" localSheetId="5">#REF!</definedName>
    <definedName name="町っ油">#REF!</definedName>
    <definedName name="利用日数記入例" localSheetId="6">#REF!</definedName>
    <definedName name="利用日数記入例" localSheetId="5">#REF!</definedName>
    <definedName name="利用日数記入例">#REF!</definedName>
  </definedNames>
  <calcPr calcId="191029"/>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E16" i="72"/>
  <c r="AI16" i="72" s="1"/>
  <c r="AV15" i="72"/>
  <c r="BC15" i="72" s="1"/>
  <c r="AE15" i="72"/>
  <c r="AL15" i="72" s="1"/>
  <c r="L15" i="72"/>
  <c r="AE14" i="72"/>
  <c r="AE17" i="72" s="1"/>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AY73" i="71" l="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M27" i="71" l="1"/>
  <c r="I27" i="71" s="1"/>
  <c r="I29" i="71" s="1"/>
  <c r="N31" i="71" s="1"/>
  <c r="BI28" i="72"/>
  <c r="AC28" i="72"/>
  <c r="Y28" i="72" s="1"/>
  <c r="Y29" i="72" s="1"/>
  <c r="AD31" i="72" s="1"/>
  <c r="BQ14" i="72"/>
  <c r="M28" i="72"/>
  <c r="I28" i="72" s="1"/>
  <c r="I29" i="72" s="1"/>
  <c r="N31" i="72" s="1"/>
  <c r="AS28" i="72"/>
  <c r="AV17" i="72"/>
  <c r="BC14" i="72"/>
  <c r="BC17" i="72" s="1"/>
  <c r="AZ14" i="72"/>
  <c r="AZ17" i="72" s="1"/>
  <c r="AC29" i="72"/>
  <c r="AC27" i="71"/>
  <c r="Y27" i="71" s="1"/>
  <c r="Y29" i="71" s="1"/>
  <c r="AD31" i="71" s="1"/>
  <c r="AS27" i="71"/>
  <c r="AO27" i="71" s="1"/>
  <c r="AO29" i="71" s="1"/>
  <c r="AT31" i="71" s="1"/>
  <c r="BI27" i="71"/>
  <c r="BE27" i="71" s="1"/>
  <c r="BE29" i="71" s="1"/>
  <c r="BJ31" i="71" s="1"/>
  <c r="BC14" i="71"/>
  <c r="BC17" i="71" s="1"/>
  <c r="AZ14" i="71"/>
  <c r="AZ17" i="71" s="1"/>
  <c r="AV17" i="71"/>
  <c r="BM15" i="71"/>
  <c r="BQ15" i="71"/>
  <c r="S30" i="61"/>
  <c r="AT30" i="61"/>
  <c r="BL30" i="61"/>
  <c r="AB30" i="61"/>
  <c r="AK30" i="61"/>
  <c r="BU29" i="61"/>
  <c r="BC30" i="61"/>
  <c r="BI29" i="71" l="1"/>
  <c r="M29" i="71"/>
  <c r="AS29" i="71"/>
  <c r="AC29" i="71"/>
  <c r="AO28" i="72"/>
  <c r="AO29" i="72" s="1"/>
  <c r="AT31" i="72" s="1"/>
  <c r="AS29" i="72"/>
  <c r="BQ15" i="72"/>
  <c r="BM14" i="72"/>
  <c r="BM15" i="72" s="1"/>
  <c r="BE28" i="72"/>
  <c r="BE29" i="72" s="1"/>
  <c r="BJ31" i="72" s="1"/>
  <c r="BI29" i="72"/>
  <c r="M29" i="72"/>
  <c r="BY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<sst xmlns="http://schemas.openxmlformats.org/spreadsheetml/2006/main" count="600" uniqueCount="244">
  <si>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</si>
  <si>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</si>
  <si>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</si>
  <si>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</si>
  <si>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</si>
  <si>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</si>
  <si>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</si>
  <si>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</si>
  <si>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</si>
  <si>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</si>
  <si>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</si>
  <si>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</si>
  <si>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</si>
  <si>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</si>
  <si>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</si>
  <si>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</si>
  <si>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</si>
  <si>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</si>
  <si>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</si>
  <si>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</si>
  <si>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</si>
  <si>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</si>
  <si>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</si>
  <si>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</si>
  <si>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</si>
  <si>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</si>
  <si>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</si>
  <si>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</si>
  <si>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</si>
  <si>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</si>
  <si>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</si>
  <si>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</si>
  <si>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</si>
  <si>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</si>
  <si>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</si>
  <si>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</si>
  <si>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</si>
  <si>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</si>
  <si>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</si>
  <si>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</si>
  <si>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</si>
  <si>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</si>
  <si>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</si>
  <si>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</si>
  <si>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</si>
  <si>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</si>
  <si>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</si>
  <si>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</si>
  <si>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</si>
  <si>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</si>
  <si>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</si>
  <si>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</si>
  <si>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</si>
  <si>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</si>
  <si>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</si>
  <si>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</si>
  <si>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</si>
  <si>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</si>
  <si>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</si>
  <si>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</si>
  <si>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</si>
  <si>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</si>
  <si>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</si>
  <si>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</si>
  <si>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</si>
  <si>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</si>
  <si>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</si>
  <si>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</si>
  <si>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</si>
  <si>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</si>
  <si>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</si>
  <si>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</si>
  <si>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</si>
  <si>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</si>
  <si>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</si>
  <si>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</si>
  <si>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</si>
  <si>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</si>
  <si>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</si>
  <si>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</si>
  <si>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</si>
  <si>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</si>
  <si>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</si>
  <si>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</si>
  <si>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</si>
  <si>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</si>
  <si>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</si>
  <si>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</si>
  <si>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</si>
  <si>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</si>
  <si>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</si>
  <si>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</si>
  <si>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</si>
  <si>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</si>
  <si>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</si>
  <si>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</si>
  <si>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</si>
  <si>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</si>
  <si>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</si>
  <si>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</si>
  <si>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</si>
  <si>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</si>
  <si>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</si>
  <si>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</si>
  <si>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</si>
  <si>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</si>
  <si>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</si>
  <si>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</si>
  <si>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</si>
  <si>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</si>
  <si>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</si>
  <si>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</si>
  <si>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</si>
  <si>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</si>
  <si>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</si>
  <si>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</si>
  <si>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</si>
  <si>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</si>
  <si>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</si>
  <si>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</si>
  <si>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</si>
  <si>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</si>
  <si>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</si>
  <si>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</si>
  <si>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</si>
  <si>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</si>
  <si>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</si>
  <si>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</si>
  <si>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</si>
  <si>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</si>
  <si>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</si>
  <si>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</si>
  <si>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</si>
  <si>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</si>
  <si>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</si>
  <si>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</si>
  <si>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</si>
  <si>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</si>
  <si>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</si>
  <si>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</si>
  <si>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</si>
  <si>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</si>
  <si>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</si>
  <si>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</si>
  <si>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</si>
  <si>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</si>
  <si>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</si>
  <si>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</si>
  <si>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</si>
  <si>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</si>
  <si>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</si>
  <si>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</si>
  <si>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</si>
  <si>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</si>
  <si>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</si>
  <si>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</si>
  <si>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</si>
  <si>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</si>
  <si>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</si>
  <si>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</si>
  <si>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</si>
  <si>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</si>
  <si>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</si>
  <si>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</si>
  <si>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</si>
  <si>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</si>
  <si>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</si>
  <si>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</si>
  <si>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</si>
  <si>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</si>
  <si>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</si>
  <si>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</si>
  <si>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別紙15</t>
    <rPh sb="0" eb="2">
      <t>ベッシ</t>
    </rPh>
    <phoneticPr fontId="5"/>
  </si>
  <si>
    <t>　　３　看護職員の総数については、常勤換算</t>
    <rPh sb="4" eb="6">
      <t>カンゴ</t>
    </rPh>
    <rPh sb="6" eb="8">
      <t>ショクイン</t>
    </rPh>
    <rPh sb="9" eb="11">
      <t>ソウスウ</t>
    </rPh>
    <rPh sb="17" eb="19">
      <t>ジョウキン</t>
    </rPh>
    <rPh sb="19" eb="21">
      <t>カンザン</t>
    </rPh>
    <phoneticPr fontId="5"/>
  </si>
  <si>
    <t>施設入所支援を提供する時間における看護体制を記載してください。</t>
    <phoneticPr fontId="5"/>
  </si>
  <si>
    <t>　　２　「看護職員配置の状況」には、当該施設における看護職員総数（実数）と</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</si>
  <si>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</si>
  <si>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人体制</t>
    <rPh sb="0" eb="1">
      <t>ニン</t>
    </rPh>
    <rPh sb="1" eb="3">
      <t>タイセイ</t>
    </rPh>
    <phoneticPr fontId="5"/>
  </si>
  <si>
    <t>うち夜勤体制</t>
    <rPh sb="2" eb="4">
      <t>ヤキン</t>
    </rPh>
    <rPh sb="4" eb="6">
      <t>タイセイ</t>
    </rPh>
    <phoneticPr fontId="5"/>
  </si>
  <si>
    <t>看護職員の総数</t>
    <rPh sb="0" eb="2">
      <t>カンゴ</t>
    </rPh>
    <rPh sb="2" eb="4">
      <t>ショクイン</t>
    </rPh>
    <rPh sb="5" eb="7">
      <t>ソウスウ</t>
    </rPh>
    <phoneticPr fontId="5"/>
  </si>
  <si>
    <t>２　看護職員の配置状況</t>
    <rPh sb="2" eb="4">
      <t>カンゴ</t>
    </rPh>
    <rPh sb="4" eb="6">
      <t>ショクイン</t>
    </rPh>
    <rPh sb="7" eb="9">
      <t>ハイチ</t>
    </rPh>
    <rPh sb="9" eb="11">
      <t>ジョウキョウ</t>
    </rPh>
    <phoneticPr fontId="5"/>
  </si>
  <si>
    <t>①　新規　　　　　　　　　②　変更　　　　　　　　　　③　終了</t>
    <rPh sb="2" eb="4">
      <t>シンキ</t>
    </rPh>
    <rPh sb="15" eb="17">
      <t>ヘンコウ</t>
    </rPh>
    <rPh sb="29" eb="31">
      <t>シュウリョウ</t>
    </rPh>
    <phoneticPr fontId="5"/>
  </si>
  <si>
    <t>　　１　異動区分</t>
    <rPh sb="4" eb="6">
      <t>イドウ</t>
    </rPh>
    <rPh sb="6" eb="8">
      <t>クブン</t>
    </rPh>
    <phoneticPr fontId="5"/>
  </si>
  <si>
    <t>事業所・施設の名称</t>
    <rPh sb="0" eb="3">
      <t>ジギョウショ</t>
    </rPh>
    <rPh sb="4" eb="6">
      <t>シセツ</t>
    </rPh>
    <rPh sb="7" eb="9">
      <t>メイショウ</t>
    </rPh>
    <phoneticPr fontId="5"/>
  </si>
  <si>
    <t>夜間看護体制加算に関する届出書（施設入所支援）</t>
    <rPh sb="0" eb="2">
      <t>ヤカン</t>
    </rPh>
    <rPh sb="2" eb="4">
      <t>カンゴ</t>
    </rPh>
    <rPh sb="4" eb="6">
      <t>タイセイ</t>
    </rPh>
    <rPh sb="6" eb="8">
      <t>カサン</t>
    </rPh>
    <rPh sb="9" eb="10">
      <t>カン</t>
    </rPh>
    <rPh sb="12" eb="14">
      <t>トドケデ</t>
    </rPh>
    <rPh sb="14" eb="15">
      <t>ショ</t>
    </rPh>
    <rPh sb="16" eb="18">
      <t>シセツ</t>
    </rPh>
    <rPh sb="18" eb="20">
      <t>ニュウショ</t>
    </rPh>
    <rPh sb="20" eb="22">
      <t>シエン</t>
    </rPh>
    <phoneticPr fontId="5"/>
  </si>
  <si>
    <t>別紙14</t>
    <rPh sb="0" eb="2">
      <t>ベッシ</t>
    </rPh>
    <phoneticPr fontId="5"/>
  </si>
  <si>
    <t>職員の数を記載してください。</t>
  </si>
  <si>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5"/>
  </si>
  <si>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5"/>
  </si>
  <si>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5"/>
  </si>
  <si>
    <t>３　夜勤職員配置の状況</t>
    <rPh sb="2" eb="4">
      <t>ヤキン</t>
    </rPh>
    <rPh sb="4" eb="6">
      <t>ショクイン</t>
    </rPh>
    <rPh sb="6" eb="8">
      <t>ハイチ</t>
    </rPh>
    <rPh sb="9" eb="11">
      <t>ジョウキョウ</t>
    </rPh>
    <phoneticPr fontId="5"/>
  </si>
  <si>
    <t>定員61人以上</t>
    <rPh sb="0" eb="2">
      <t>テイイン</t>
    </rPh>
    <rPh sb="4" eb="5">
      <t>ニン</t>
    </rPh>
    <rPh sb="5" eb="7">
      <t>イジョウ</t>
    </rPh>
    <phoneticPr fontId="5"/>
  </si>
  <si>
    <t>定員41人以上60人以下</t>
    <rPh sb="0" eb="2">
      <t>テイイン</t>
    </rPh>
    <rPh sb="4" eb="7">
      <t>ニンイジョウ</t>
    </rPh>
    <rPh sb="9" eb="10">
      <t>ニン</t>
    </rPh>
    <rPh sb="10" eb="12">
      <t>イカ</t>
    </rPh>
    <phoneticPr fontId="5"/>
  </si>
  <si>
    <t>定員21人以上40人以下</t>
    <rPh sb="0" eb="2">
      <t>テイイン</t>
    </rPh>
    <rPh sb="4" eb="7">
      <t>ニンイジョウ</t>
    </rPh>
    <rPh sb="9" eb="10">
      <t>ニン</t>
    </rPh>
    <rPh sb="10" eb="12">
      <t>イカ</t>
    </rPh>
    <phoneticPr fontId="5"/>
  </si>
  <si>
    <t>２　申請する定員区分</t>
    <rPh sb="2" eb="4">
      <t>シンセイ</t>
    </rPh>
    <rPh sb="6" eb="8">
      <t>テイイン</t>
    </rPh>
    <rPh sb="8" eb="10">
      <t>クブン</t>
    </rPh>
    <phoneticPr fontId="5"/>
  </si>
  <si>
    <t>①　新規　　　　　　②　変更　　　　　　③　終了</t>
    <rPh sb="2" eb="4">
      <t>シンキ</t>
    </rPh>
    <rPh sb="12" eb="14">
      <t>ヘンコウ</t>
    </rPh>
    <rPh sb="22" eb="24">
      <t>シュウリョウ</t>
    </rPh>
    <phoneticPr fontId="5"/>
  </si>
  <si>
    <t>１　異動区分</t>
    <rPh sb="2" eb="4">
      <t>イドウ</t>
    </rPh>
    <rPh sb="4" eb="6">
      <t>クブン</t>
    </rPh>
    <phoneticPr fontId="5"/>
  </si>
  <si>
    <t>夜勤職員配置体制加算に関する届出書（施設入所支援）</t>
    <rPh sb="0" eb="2">
      <t>ヤキン</t>
    </rPh>
    <rPh sb="2" eb="4">
      <t>ショクイン</t>
    </rPh>
    <rPh sb="4" eb="6">
      <t>ハイチ</t>
    </rPh>
    <rPh sb="6" eb="8">
      <t>タイセイ</t>
    </rPh>
    <rPh sb="8" eb="10">
      <t>カサン</t>
    </rPh>
    <rPh sb="11" eb="12">
      <t>カン</t>
    </rPh>
    <rPh sb="14" eb="16">
      <t>トドケデ</t>
    </rPh>
    <rPh sb="16" eb="17">
      <t>ショ</t>
    </rPh>
    <rPh sb="18" eb="20">
      <t>シセツ</t>
    </rPh>
    <rPh sb="20" eb="22">
      <t>ニュウショ</t>
    </rPh>
    <rPh sb="22" eb="24">
      <t>シエン</t>
    </rPh>
    <phoneticPr fontId="5"/>
  </si>
  <si>
    <t>別紙13</t>
    <rPh sb="0" eb="2">
      <t>ベッシ</t>
    </rPh>
    <phoneticPr fontId="5"/>
  </si>
  <si>
    <t>・加算（Ⅱ）を算定する場合、強度行動障がい支援者養成研修（基礎研修）（実践研修）修了者については研修修了証の写し、受講予定者については研修受講計画を添付すること</t>
    <phoneticPr fontId="5"/>
  </si>
  <si>
    <r>
      <t>・「これに準ずる者」の場合、受給者証に行動点数の記載があれば、受給者証の写しを添付すること。なお、</t>
    </r>
    <r>
      <rPr>
        <u/>
        <sz val="12"/>
        <rFont val="ＭＳ Ｐゴシック"/>
        <family val="3"/>
        <charset val="128"/>
      </rPr>
      <t>受給者証に記載がない場合には、市町村に行動点数の確認を行い、受給者番号、行動点数及び確認した市町村名・担当課名・担当者名を記載すること。</t>
    </r>
    <rPh sb="76" eb="77">
      <t>オコナ</t>
    </rPh>
    <rPh sb="98" eb="99">
      <t>メイ</t>
    </rPh>
    <rPh sb="100" eb="102">
      <t>タントウ</t>
    </rPh>
    <rPh sb="102" eb="103">
      <t>カ</t>
    </rPh>
    <rPh sb="103" eb="104">
      <t>メイ</t>
    </rPh>
    <rPh sb="105" eb="107">
      <t>タントウ</t>
    </rPh>
    <rPh sb="107" eb="109">
      <t>シャメイ</t>
    </rPh>
    <phoneticPr fontId="5"/>
  </si>
  <si>
    <t>・区分５若しくは区分６に該当する者は、受給者証の写しを添付すること</t>
    <phoneticPr fontId="5"/>
  </si>
  <si>
    <t>【添付書類】</t>
    <phoneticPr fontId="5"/>
  </si>
  <si>
    <t>○認定調査票等における行動関連項目の点数の合計が10点以上の者（加算対象者のみ記載）</t>
    <rPh sb="32" eb="34">
      <t>カサン</t>
    </rPh>
    <rPh sb="34" eb="37">
      <t>タイショウシャ</t>
    </rPh>
    <rPh sb="39" eb="41">
      <t>キサイ</t>
    </rPh>
    <phoneticPr fontId="5"/>
  </si>
  <si>
    <t>【重度障がい者支援加算（Ⅱ）を届け出る場合】</t>
    <rPh sb="1" eb="3">
      <t>ジュウド</t>
    </rPh>
    <rPh sb="7" eb="9">
      <t>シエン</t>
    </rPh>
    <rPh sb="9" eb="11">
      <t>カサン</t>
    </rPh>
    <rPh sb="15" eb="16">
      <t>トド</t>
    </rPh>
    <rPh sb="17" eb="18">
      <t>デ</t>
    </rPh>
    <rPh sb="19" eb="21">
      <t>バアイ</t>
    </rPh>
    <phoneticPr fontId="5"/>
  </si>
  <si>
    <t>③受給者証に「重度支援（身体・基本）」、「重度支援（身体・重度）」と記載のある者</t>
    <phoneticPr fontId="5"/>
  </si>
  <si>
    <t>②「医師意見書により特別な医療が必要であるとされる者」以外の者であって、経管栄養（腸ろうによる経管栄養又は経鼻経管栄養に限る。）を必要とする者とする。</t>
    <phoneticPr fontId="5"/>
  </si>
  <si>
    <t>※点滴の管理、中心静脈栄養、透析、ストーマの処置、酸素療法、レスピレーター、気管切開の処置、褥瘡の処置、疼痛の看護、経管栄養（胃ろう）、吸引処置、モニター測定、カテーテル</t>
    <phoneticPr fontId="5"/>
  </si>
  <si>
    <r>
      <t>①医師意見書における</t>
    </r>
    <r>
      <rPr>
        <sz val="12"/>
        <rFont val="ＭＳ ゴシック"/>
        <family val="3"/>
        <charset val="128"/>
      </rPr>
      <t>「特別な医療」欄に該当している者</t>
    </r>
    <r>
      <rPr>
        <sz val="12"/>
        <rFont val="ＭＳ 明朝"/>
        <family val="1"/>
        <charset val="128"/>
      </rPr>
      <t>（ただし、</t>
    </r>
    <r>
      <rPr>
        <sz val="12"/>
        <rFont val="ＭＳ ゴシック"/>
        <family val="3"/>
        <charset val="128"/>
      </rPr>
      <t>「疼痛の看護」</t>
    </r>
    <r>
      <rPr>
        <sz val="12"/>
        <rFont val="ＭＳ 明朝"/>
        <family val="1"/>
        <charset val="128"/>
      </rPr>
      <t>及び</t>
    </r>
    <r>
      <rPr>
        <sz val="12"/>
        <rFont val="ＭＳ ゴシック"/>
        <family val="3"/>
        <charset val="128"/>
      </rPr>
      <t>「褥瘡の処置」</t>
    </r>
    <r>
      <rPr>
        <sz val="12"/>
        <rFont val="ＭＳ 明朝"/>
        <family val="1"/>
        <charset val="128"/>
      </rPr>
      <t>を含む。）　</t>
    </r>
    <phoneticPr fontId="5"/>
  </si>
  <si>
    <t>【重度障がい者支援加算（Ⅰ）を届け出る場合】</t>
    <rPh sb="1" eb="3">
      <t>ジュウド</t>
    </rPh>
    <rPh sb="7" eb="9">
      <t>シエン</t>
    </rPh>
    <rPh sb="9" eb="11">
      <t>カサン</t>
    </rPh>
    <rPh sb="15" eb="16">
      <t>トド</t>
    </rPh>
    <rPh sb="17" eb="18">
      <t>デ</t>
    </rPh>
    <rPh sb="19" eb="21">
      <t>バアイ</t>
    </rPh>
    <phoneticPr fontId="5"/>
  </si>
  <si>
    <t>注）本表は次に該当する利用者を記載してください。</t>
    <rPh sb="0" eb="1">
      <t>チュウ</t>
    </rPh>
    <rPh sb="2" eb="3">
      <t>ホン</t>
    </rPh>
    <rPh sb="3" eb="4">
      <t>ヒョウ</t>
    </rPh>
    <rPh sb="5" eb="6">
      <t>ツギ</t>
    </rPh>
    <rPh sb="7" eb="9">
      <t>ガイトウ</t>
    </rPh>
    <rPh sb="11" eb="14">
      <t>リヨウシャ</t>
    </rPh>
    <rPh sb="15" eb="17">
      <t>キサイ</t>
    </rPh>
    <phoneticPr fontId="5"/>
  </si>
  <si>
    <t>　下段：担当課、担当者名</t>
    <rPh sb="1" eb="3">
      <t>ゲダン</t>
    </rPh>
    <rPh sb="4" eb="7">
      <t>タントウカ</t>
    </rPh>
    <rPh sb="8" eb="12">
      <t>タントウシャメイ</t>
    </rPh>
    <phoneticPr fontId="5"/>
  </si>
  <si>
    <t>　上段：市町村名</t>
    <rPh sb="1" eb="3">
      <t>ジョウダン</t>
    </rPh>
    <rPh sb="4" eb="8">
      <t>シチョウソンメイ</t>
    </rPh>
    <phoneticPr fontId="5"/>
  </si>
  <si>
    <t>行動点数</t>
    <rPh sb="0" eb="2">
      <t>コウドウ</t>
    </rPh>
    <rPh sb="2" eb="4">
      <t>テンスウ</t>
    </rPh>
    <phoneticPr fontId="5"/>
  </si>
  <si>
    <r>
      <rPr>
        <sz val="11"/>
        <rFont val="ＭＳ Ｐゴシック"/>
        <family val="3"/>
        <charset val="128"/>
      </rPr>
      <t>行動援護対象者にかかる行動関連項目等の合計点数</t>
    </r>
    <r>
      <rPr>
        <sz val="12"/>
        <rFont val="ＭＳ Ｐゴシック"/>
        <family val="3"/>
        <charset val="128"/>
      </rPr>
      <t>（10点以上）</t>
    </r>
    <phoneticPr fontId="5"/>
  </si>
  <si>
    <t>気管切開を伴う人工呼吸器による呼吸管理が必要な者又は重症心身障がい者の該当の有無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5" eb="37">
      <t>ガイトウ</t>
    </rPh>
    <rPh sb="38" eb="40">
      <t>ウム</t>
    </rPh>
    <phoneticPr fontId="5"/>
  </si>
  <si>
    <t>医師意見書に記載される特別な医療の内容等又は強度行動障がいの有無</t>
    <rPh sb="0" eb="2">
      <t>イシ</t>
    </rPh>
    <rPh sb="2" eb="5">
      <t>イケンショ</t>
    </rPh>
    <rPh sb="6" eb="8">
      <t>キサイ</t>
    </rPh>
    <rPh sb="11" eb="13">
      <t>トクベツ</t>
    </rPh>
    <rPh sb="14" eb="16">
      <t>イリョウ</t>
    </rPh>
    <rPh sb="17" eb="19">
      <t>ナイヨウ</t>
    </rPh>
    <rPh sb="19" eb="20">
      <t>トウ</t>
    </rPh>
    <rPh sb="20" eb="21">
      <t>マタ</t>
    </rPh>
    <rPh sb="22" eb="24">
      <t>キョウド</t>
    </rPh>
    <rPh sb="24" eb="26">
      <t>コウドウ</t>
    </rPh>
    <rPh sb="30" eb="32">
      <t>ウム</t>
    </rPh>
    <phoneticPr fontId="5"/>
  </si>
  <si>
    <t>（Ⅱ）</t>
    <phoneticPr fontId="5"/>
  </si>
  <si>
    <t>（Ⅰ）</t>
    <phoneticPr fontId="5"/>
  </si>
  <si>
    <t>障がい
支援区分</t>
    <rPh sb="4" eb="6">
      <t>シエン</t>
    </rPh>
    <phoneticPr fontId="5"/>
  </si>
  <si>
    <t>氏名
上段…氏名
下段…受給者番号</t>
    <rPh sb="8" eb="10">
      <t>シメイ</t>
    </rPh>
    <phoneticPr fontId="5"/>
  </si>
  <si>
    <t>生活介護における人員配置体制</t>
    <rPh sb="0" eb="2">
      <t>セイカツ</t>
    </rPh>
    <rPh sb="2" eb="4">
      <t>カイゴ</t>
    </rPh>
    <rPh sb="8" eb="10">
      <t>ジンイン</t>
    </rPh>
    <rPh sb="10" eb="12">
      <t>ハイチ</t>
    </rPh>
    <rPh sb="12" eb="14">
      <t>タイセイ</t>
    </rPh>
    <phoneticPr fontId="5"/>
  </si>
  <si>
    <t>うち２０％</t>
    <phoneticPr fontId="5"/>
  </si>
  <si>
    <t>当該施設の前年度の平均実利用者</t>
    <rPh sb="0" eb="2">
      <t>トウガイ</t>
    </rPh>
    <rPh sb="2" eb="4">
      <t>シセツ</t>
    </rPh>
    <rPh sb="5" eb="8">
      <t>ゼンネンド</t>
    </rPh>
    <rPh sb="9" eb="11">
      <t>ヘイキン</t>
    </rPh>
    <rPh sb="11" eb="15">
      <t>ジツリヨウシャ</t>
    </rPh>
    <phoneticPr fontId="5"/>
  </si>
  <si>
    <t>重度障がい者の状況（施設入所支援）</t>
    <rPh sb="0" eb="2">
      <t>ジュウド</t>
    </rPh>
    <rPh sb="7" eb="9">
      <t>ジョウキョウ</t>
    </rPh>
    <rPh sb="10" eb="12">
      <t>シセツ</t>
    </rPh>
    <rPh sb="12" eb="14">
      <t>ニュウショ</t>
    </rPh>
    <rPh sb="14" eb="16">
      <t>シエン</t>
    </rPh>
    <phoneticPr fontId="5"/>
  </si>
  <si>
    <t>別紙12</t>
    <rPh sb="0" eb="2">
      <t>ベッシ</t>
    </rPh>
    <phoneticPr fontId="5"/>
  </si>
  <si>
    <t>　　　</t>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</si>
  <si>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</si>
  <si>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有・無</t>
    <rPh sb="0" eb="1">
      <t>ア</t>
    </rPh>
    <rPh sb="2" eb="3">
      <t>ナ</t>
    </rPh>
    <phoneticPr fontId="5"/>
  </si>
  <si>
    <t>利用定員の100分の5に相当する空床
（緊急利用枠）を確保している。</t>
    <rPh sb="0" eb="2">
      <t>リヨウ</t>
    </rPh>
    <rPh sb="2" eb="4">
      <t>テイイン</t>
    </rPh>
    <rPh sb="8" eb="9">
      <t>ブン</t>
    </rPh>
    <rPh sb="12" eb="14">
      <t>ソウトウ</t>
    </rPh>
    <rPh sb="16" eb="18">
      <t>クウショウ</t>
    </rPh>
    <rPh sb="20" eb="22">
      <t>キンキュウ</t>
    </rPh>
    <rPh sb="22" eb="24">
      <t>リヨウ</t>
    </rPh>
    <rPh sb="24" eb="25">
      <t>ワク</t>
    </rPh>
    <rPh sb="27" eb="29">
      <t>カクホ</t>
    </rPh>
    <phoneticPr fontId="5"/>
  </si>
  <si>
    <t>緊急利用枠の確保</t>
    <rPh sb="0" eb="2">
      <t>キンキュウ</t>
    </rPh>
    <rPh sb="2" eb="4">
      <t>リヨウ</t>
    </rPh>
    <rPh sb="4" eb="5">
      <t>ワク</t>
    </rPh>
    <rPh sb="6" eb="8">
      <t>カクホ</t>
    </rPh>
    <phoneticPr fontId="5"/>
  </si>
  <si>
    <t>②</t>
    <phoneticPr fontId="5"/>
  </si>
  <si>
    <t>１日当たりの利用定員×３月間の営業日数</t>
    <rPh sb="1" eb="2">
      <t>ニチ</t>
    </rPh>
    <rPh sb="2" eb="3">
      <t>ア</t>
    </rPh>
    <rPh sb="6" eb="8">
      <t>リヨウ</t>
    </rPh>
    <rPh sb="8" eb="10">
      <t>テイイン</t>
    </rPh>
    <rPh sb="12" eb="13">
      <t>ツキ</t>
    </rPh>
    <rPh sb="13" eb="14">
      <t>アイダ</t>
    </rPh>
    <rPh sb="15" eb="17">
      <t>エイギョウ</t>
    </rPh>
    <rPh sb="17" eb="19">
      <t>ニッスウ</t>
    </rPh>
    <phoneticPr fontId="5"/>
  </si>
  <si>
    <t>３月間における利用延人員</t>
    <rPh sb="1" eb="2">
      <t>ツキ</t>
    </rPh>
    <rPh sb="2" eb="3">
      <t>カン</t>
    </rPh>
    <rPh sb="7" eb="9">
      <t>リヨウ</t>
    </rPh>
    <rPh sb="9" eb="10">
      <t>ノ</t>
    </rPh>
    <rPh sb="10" eb="12">
      <t>ジンイン</t>
    </rPh>
    <phoneticPr fontId="5"/>
  </si>
  <si>
    <t>※</t>
    <phoneticPr fontId="5"/>
  </si>
  <si>
    <t>％</t>
    <phoneticPr fontId="5"/>
  </si>
  <si>
    <t>前３カ月の稼働率　　＝</t>
    <rPh sb="0" eb="1">
      <t>マエ</t>
    </rPh>
    <rPh sb="3" eb="4">
      <t>ゲツ</t>
    </rPh>
    <rPh sb="5" eb="8">
      <t>カドウリツ</t>
    </rPh>
    <phoneticPr fontId="5"/>
  </si>
  <si>
    <t>①</t>
    <phoneticPr fontId="5"/>
  </si>
  <si>
    <t>　２　緊急短期入所の体制</t>
    <rPh sb="3" eb="5">
      <t>キンキュウ</t>
    </rPh>
    <rPh sb="5" eb="7">
      <t>タンキ</t>
    </rPh>
    <rPh sb="7" eb="9">
      <t>ニュウショ</t>
    </rPh>
    <rPh sb="10" eb="12">
      <t>タイセイ</t>
    </rPh>
    <phoneticPr fontId="5"/>
  </si>
  <si>
    <t>①　新規　　　　　　　　　　　　②　変更　　　　　　　　　　　　　③　終了</t>
    <rPh sb="2" eb="4">
      <t>シンキ</t>
    </rPh>
    <rPh sb="18" eb="20">
      <t>ヘンコウ</t>
    </rPh>
    <rPh sb="35" eb="37">
      <t>シュウリョウ</t>
    </rPh>
    <phoneticPr fontId="5"/>
  </si>
  <si>
    <t>　１　異動区分</t>
    <rPh sb="3" eb="5">
      <t>イドウ</t>
    </rPh>
    <rPh sb="5" eb="7">
      <t>クブン</t>
    </rPh>
    <phoneticPr fontId="5"/>
  </si>
  <si>
    <t>緊急短期入所体制確保加算に関する届出書（短期入所）</t>
    <rPh sb="0" eb="2">
      <t>キンキュウ</t>
    </rPh>
    <rPh sb="2" eb="4">
      <t>タンキ</t>
    </rPh>
    <rPh sb="4" eb="6">
      <t>ニュウショ</t>
    </rPh>
    <rPh sb="6" eb="8">
      <t>タイセイ</t>
    </rPh>
    <rPh sb="8" eb="10">
      <t>カクホ</t>
    </rPh>
    <rPh sb="10" eb="12">
      <t>カサン</t>
    </rPh>
    <rPh sb="13" eb="14">
      <t>カン</t>
    </rPh>
    <rPh sb="16" eb="19">
      <t>トドケデショ</t>
    </rPh>
    <rPh sb="20" eb="22">
      <t>タンキ</t>
    </rPh>
    <rPh sb="22" eb="24">
      <t>ニュウショ</t>
    </rPh>
    <phoneticPr fontId="5"/>
  </si>
  <si>
    <t>令和　　年　　月　　日</t>
    <rPh sb="0" eb="2">
      <t>レイワ</t>
    </rPh>
    <rPh sb="4" eb="5">
      <t>ネン</t>
    </rPh>
    <rPh sb="7" eb="8">
      <t>ガツ</t>
    </rPh>
    <rPh sb="10" eb="11">
      <t>ニチ</t>
    </rPh>
    <phoneticPr fontId="5"/>
  </si>
  <si>
    <t>別紙11</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</si>
</sst>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 numFmtId="189" formatCode="##########.####&quot;人&quot;"/>
    <numFmt numFmtId="190" formatCode="###########&quot;人&quot;"/>
  </numFmts>
  <fonts count="49">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12"/>
      <name val="ＭＳ Ｐゴシック"/>
      <family val="3"/>
      <charset val="128"/>
    </font>
    <font>
      <sz val="14"/>
      <name val="ＭＳ Ｐゴシック"/>
      <family val="3"/>
      <charset val="128"/>
    </font>
    <font>
      <u/>
      <sz val="12"/>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3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876">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2"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3"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4" fillId="0" borderId="0" xfId="4" applyFont="1">
      <alignment vertical="center"/>
    </xf>
    <xf numFmtId="0" fontId="25" fillId="0" borderId="0" xfId="4" applyFont="1">
      <alignment vertical="center"/>
    </xf>
    <xf numFmtId="0" fontId="34"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9" fillId="0" borderId="0" xfId="3" applyFont="1">
      <alignment vertical="center"/>
    </xf>
    <xf numFmtId="0" fontId="40" fillId="0" borderId="0" xfId="3" applyFont="1">
      <alignment vertical="center"/>
    </xf>
    <xf numFmtId="0" fontId="39" fillId="0" borderId="0" xfId="3" applyFont="1" applyAlignment="1">
      <alignment horizontal="center" vertical="center"/>
    </xf>
    <xf numFmtId="0" fontId="40" fillId="0" borderId="15" xfId="3" applyFont="1" applyBorder="1" applyAlignment="1">
      <alignment horizontal="center" vertical="center"/>
    </xf>
    <xf numFmtId="0" fontId="39" fillId="0" borderId="15" xfId="3" applyFont="1" applyBorder="1" applyAlignment="1">
      <alignment horizontal="center" vertical="center"/>
    </xf>
    <xf numFmtId="0" fontId="39" fillId="0" borderId="14" xfId="3" applyFont="1" applyBorder="1" applyAlignment="1">
      <alignment horizontal="center" vertical="center"/>
    </xf>
    <xf numFmtId="0" fontId="39" fillId="0" borderId="16" xfId="3" applyFont="1" applyBorder="1" applyAlignment="1">
      <alignment horizontal="center" vertical="center"/>
    </xf>
    <xf numFmtId="0" fontId="40" fillId="0" borderId="66" xfId="3" applyFont="1" applyBorder="1">
      <alignment vertical="center"/>
    </xf>
    <xf numFmtId="0" fontId="40" fillId="0" borderId="43" xfId="3" applyFont="1" applyBorder="1">
      <alignment vertical="center"/>
    </xf>
    <xf numFmtId="0" fontId="40" fillId="0" borderId="43" xfId="3" applyFont="1" applyBorder="1" applyAlignment="1">
      <alignment horizontal="center" vertical="center" wrapText="1" justifyLastLine="1"/>
    </xf>
    <xf numFmtId="0" fontId="40" fillId="4" borderId="18" xfId="3" applyFont="1" applyFill="1" applyBorder="1" applyAlignment="1">
      <alignment horizontal="right" vertical="center" indent="1"/>
    </xf>
    <xf numFmtId="0" fontId="40" fillId="0" borderId="18" xfId="3" applyFont="1" applyBorder="1" applyAlignment="1">
      <alignment horizontal="right" vertical="center" indent="1"/>
    </xf>
    <xf numFmtId="0" fontId="40" fillId="0" borderId="0" xfId="3" applyFont="1" applyAlignment="1">
      <alignment horizontal="right" vertical="center"/>
    </xf>
    <xf numFmtId="0" fontId="40" fillId="0" borderId="31" xfId="3" applyFont="1" applyBorder="1">
      <alignment vertical="center"/>
    </xf>
    <xf numFmtId="0" fontId="42" fillId="0" borderId="30" xfId="3" applyFont="1" applyBorder="1" applyAlignment="1">
      <alignment horizontal="centerContinuous" vertical="center"/>
    </xf>
    <xf numFmtId="0" fontId="40" fillId="0" borderId="30" xfId="3" applyFont="1" applyBorder="1">
      <alignment vertical="center"/>
    </xf>
    <xf numFmtId="0" fontId="40" fillId="0" borderId="32" xfId="3" applyFont="1" applyBorder="1">
      <alignment vertical="center"/>
    </xf>
    <xf numFmtId="0" fontId="40" fillId="0" borderId="46" xfId="3" applyFont="1" applyBorder="1">
      <alignment vertical="center"/>
    </xf>
    <xf numFmtId="0" fontId="40" fillId="0" borderId="42" xfId="3" applyFont="1" applyBorder="1">
      <alignment vertical="center"/>
    </xf>
    <xf numFmtId="0" fontId="40" fillId="0" borderId="45" xfId="3" applyFont="1" applyBorder="1">
      <alignment vertical="center"/>
    </xf>
    <xf numFmtId="0" fontId="43" fillId="0" borderId="0" xfId="3" applyFont="1">
      <alignment vertical="center"/>
    </xf>
    <xf numFmtId="0" fontId="40" fillId="3" borderId="18" xfId="3" applyFont="1" applyFill="1" applyBorder="1">
      <alignment vertical="center"/>
    </xf>
    <xf numFmtId="0" fontId="40" fillId="3" borderId="18" xfId="3" applyFont="1" applyFill="1" applyBorder="1" applyAlignment="1">
      <alignment horizontal="center" vertical="center"/>
    </xf>
    <xf numFmtId="0" fontId="40" fillId="3" borderId="15" xfId="3" applyFont="1" applyFill="1" applyBorder="1" applyAlignment="1">
      <alignment horizontal="center" vertical="center"/>
    </xf>
    <xf numFmtId="0" fontId="40" fillId="3" borderId="36" xfId="3" applyFont="1" applyFill="1" applyBorder="1" applyAlignment="1">
      <alignment horizontal="center" vertical="center"/>
    </xf>
    <xf numFmtId="0" fontId="40" fillId="3" borderId="34" xfId="3" applyFont="1" applyFill="1" applyBorder="1" applyAlignment="1">
      <alignment horizontal="center" vertical="center"/>
    </xf>
    <xf numFmtId="0" fontId="42" fillId="3" borderId="18" xfId="3" applyFont="1" applyFill="1" applyBorder="1" applyAlignment="1">
      <alignment horizontal="center" vertical="center"/>
    </xf>
    <xf numFmtId="0" fontId="40" fillId="0" borderId="18" xfId="3" applyFont="1" applyBorder="1" applyAlignment="1">
      <alignment horizontal="center" vertical="center"/>
    </xf>
    <xf numFmtId="0" fontId="40" fillId="0" borderId="19" xfId="3" applyFont="1" applyBorder="1" applyAlignment="1">
      <alignment horizontal="right" vertical="center" indent="1"/>
    </xf>
    <xf numFmtId="0" fontId="40" fillId="0" borderId="17" xfId="3" applyFont="1" applyBorder="1" applyAlignment="1">
      <alignment horizontal="center" vertical="center"/>
    </xf>
    <xf numFmtId="0" fontId="42" fillId="3" borderId="18" xfId="3" applyFont="1" applyFill="1" applyBorder="1" applyAlignment="1">
      <alignment horizontal="center" vertical="center" wrapText="1"/>
    </xf>
    <xf numFmtId="0" fontId="40" fillId="0" borderId="15" xfId="3" applyFont="1" applyBorder="1" applyAlignment="1">
      <alignment horizontal="right" vertical="center" indent="1"/>
    </xf>
    <xf numFmtId="0" fontId="40" fillId="0" borderId="75" xfId="3" applyFont="1" applyBorder="1" applyAlignment="1">
      <alignment horizontal="right" vertical="center" indent="1"/>
    </xf>
    <xf numFmtId="0" fontId="40" fillId="0" borderId="54" xfId="3" applyFont="1" applyBorder="1" applyAlignment="1">
      <alignment horizontal="right" vertical="center" indent="1"/>
    </xf>
    <xf numFmtId="0" fontId="40" fillId="0" borderId="0" xfId="3" applyFont="1" applyAlignment="1">
      <alignment horizontal="right" vertical="center" indent="1"/>
    </xf>
    <xf numFmtId="0" fontId="40" fillId="3" borderId="36" xfId="3" applyFont="1" applyFill="1" applyBorder="1">
      <alignment vertical="center"/>
    </xf>
    <xf numFmtId="0" fontId="40" fillId="3" borderId="35" xfId="3" applyFont="1" applyFill="1" applyBorder="1" applyAlignment="1">
      <alignment horizontal="center" vertical="center"/>
    </xf>
    <xf numFmtId="0" fontId="40" fillId="3" borderId="34" xfId="3" applyFont="1" applyFill="1" applyBorder="1">
      <alignment vertical="center"/>
    </xf>
    <xf numFmtId="0" fontId="40" fillId="0" borderId="0" xfId="3" applyFont="1" applyAlignment="1">
      <alignment horizontal="center" vertical="center"/>
    </xf>
    <xf numFmtId="0" fontId="42" fillId="3" borderId="19" xfId="3" applyFont="1" applyFill="1" applyBorder="1" applyAlignment="1">
      <alignment horizontal="center" vertical="center"/>
    </xf>
    <xf numFmtId="0" fontId="40" fillId="4" borderId="18" xfId="3" applyFont="1" applyFill="1" applyBorder="1" applyAlignment="1">
      <alignment horizontal="center" vertical="center"/>
    </xf>
    <xf numFmtId="0" fontId="42" fillId="3" borderId="75" xfId="3" applyFont="1" applyFill="1" applyBorder="1" applyAlignment="1">
      <alignment horizontal="center" vertical="center" wrapText="1"/>
    </xf>
    <xf numFmtId="0" fontId="40" fillId="4" borderId="47" xfId="3" applyFont="1" applyFill="1" applyBorder="1" applyAlignment="1">
      <alignment horizontal="center" vertical="center"/>
    </xf>
    <xf numFmtId="0" fontId="42" fillId="0" borderId="0" xfId="3" applyFont="1" applyAlignment="1">
      <alignment horizontal="center" vertical="center" wrapText="1"/>
    </xf>
    <xf numFmtId="0" fontId="40" fillId="0" borderId="47" xfId="3" applyFont="1" applyBorder="1" applyAlignment="1">
      <alignment horizontal="center" vertical="center"/>
    </xf>
    <xf numFmtId="0" fontId="40" fillId="0" borderId="61" xfId="3" applyFont="1" applyBorder="1">
      <alignment vertical="center"/>
    </xf>
    <xf numFmtId="0" fontId="43" fillId="0" borderId="62" xfId="3" applyFont="1" applyBorder="1">
      <alignment vertical="center"/>
    </xf>
    <xf numFmtId="0" fontId="40" fillId="0" borderId="62" xfId="3" applyFont="1" applyBorder="1" applyAlignment="1">
      <alignment horizontal="right" vertical="center" indent="1"/>
    </xf>
    <xf numFmtId="0" fontId="40" fillId="0" borderId="63" xfId="3" applyFont="1" applyBorder="1">
      <alignment vertical="center"/>
    </xf>
    <xf numFmtId="0" fontId="40" fillId="0" borderId="0" xfId="3" applyFont="1" applyFill="1" applyBorder="1">
      <alignment vertical="center"/>
    </xf>
    <xf numFmtId="0" fontId="40" fillId="3" borderId="98" xfId="3" applyFont="1" applyFill="1" applyBorder="1">
      <alignment vertical="center"/>
    </xf>
    <xf numFmtId="0" fontId="42" fillId="0" borderId="0" xfId="3" applyFont="1" applyFill="1" applyBorder="1" applyAlignment="1">
      <alignment horizontal="center" vertical="center"/>
    </xf>
    <xf numFmtId="0" fontId="42" fillId="3" borderId="84" xfId="3" applyFont="1" applyFill="1" applyBorder="1" applyAlignment="1">
      <alignment horizontal="center" vertical="center"/>
    </xf>
    <xf numFmtId="0" fontId="40" fillId="4" borderId="16" xfId="3" applyFont="1" applyFill="1" applyBorder="1" applyAlignment="1">
      <alignment horizontal="right" vertical="center" indent="1"/>
    </xf>
    <xf numFmtId="0" fontId="42" fillId="0" borderId="0" xfId="3" applyFont="1" applyFill="1" applyBorder="1" applyAlignment="1">
      <alignment horizontal="center" vertical="center" wrapText="1"/>
    </xf>
    <xf numFmtId="0" fontId="42" fillId="3" borderId="99" xfId="3" applyFont="1" applyFill="1" applyBorder="1" applyAlignment="1">
      <alignment horizontal="center" vertical="center" wrapText="1"/>
    </xf>
    <xf numFmtId="0" fontId="40" fillId="4" borderId="23" xfId="3" applyFont="1" applyFill="1" applyBorder="1" applyAlignment="1">
      <alignment horizontal="right" vertical="center" indent="1"/>
    </xf>
    <xf numFmtId="0" fontId="40" fillId="0" borderId="22" xfId="3" applyFont="1" applyBorder="1" applyAlignment="1">
      <alignment horizontal="right" vertical="center" indent="1"/>
    </xf>
    <xf numFmtId="0" fontId="40" fillId="0" borderId="15" xfId="3" applyFont="1" applyBorder="1" applyAlignment="1">
      <alignment horizontal="left" vertical="center"/>
    </xf>
    <xf numFmtId="0" fontId="40" fillId="0" borderId="44" xfId="3" applyFont="1" applyBorder="1" applyAlignment="1">
      <alignment vertical="center"/>
    </xf>
    <xf numFmtId="0" fontId="40" fillId="0" borderId="44" xfId="3" applyFont="1" applyBorder="1" applyAlignment="1">
      <alignment horizontal="left" vertical="center"/>
    </xf>
    <xf numFmtId="0" fontId="40" fillId="0" borderId="15" xfId="3" applyFont="1" applyBorder="1" applyAlignment="1">
      <alignment vertical="center"/>
    </xf>
    <xf numFmtId="0" fontId="40" fillId="0" borderId="18" xfId="3" applyFont="1" applyBorder="1" applyAlignment="1">
      <alignment vertical="center"/>
    </xf>
    <xf numFmtId="0" fontId="40" fillId="0" borderId="0" xfId="3" applyFont="1" applyBorder="1" applyAlignment="1">
      <alignment vertical="top" wrapText="1"/>
    </xf>
    <xf numFmtId="0" fontId="7" fillId="0" borderId="0" xfId="3" applyFont="1" applyAlignment="1">
      <alignment horizontal="left" vertical="center" indent="3"/>
    </xf>
    <xf numFmtId="0" fontId="45" fillId="0" borderId="32" xfId="3" applyFont="1" applyBorder="1">
      <alignment vertical="center"/>
    </xf>
    <xf numFmtId="0" fontId="45" fillId="0" borderId="30" xfId="3" applyFont="1" applyBorder="1">
      <alignment vertical="center"/>
    </xf>
    <xf numFmtId="0" fontId="45" fillId="0" borderId="24" xfId="3" applyFont="1" applyBorder="1">
      <alignment vertical="center"/>
    </xf>
    <xf numFmtId="0" fontId="45" fillId="0" borderId="43" xfId="3" applyFont="1" applyBorder="1">
      <alignment vertical="center"/>
    </xf>
    <xf numFmtId="0" fontId="45" fillId="0" borderId="0" xfId="3" applyFont="1" applyBorder="1" applyAlignment="1">
      <alignment horizontal="right" vertical="center" indent="1"/>
    </xf>
    <xf numFmtId="0" fontId="45" fillId="0" borderId="18" xfId="3" applyFont="1" applyBorder="1" applyAlignment="1">
      <alignment horizontal="right" vertical="center"/>
    </xf>
    <xf numFmtId="0" fontId="45" fillId="0" borderId="18" xfId="3" applyFont="1" applyBorder="1" applyAlignment="1">
      <alignment horizontal="right" vertical="center" indent="1"/>
    </xf>
    <xf numFmtId="0" fontId="45" fillId="0" borderId="0" xfId="3" applyFont="1" applyBorder="1">
      <alignment vertical="center"/>
    </xf>
    <xf numFmtId="0" fontId="45" fillId="0" borderId="111" xfId="3" applyFont="1" applyBorder="1">
      <alignment vertical="center"/>
    </xf>
    <xf numFmtId="0" fontId="45" fillId="0" borderId="0" xfId="3" applyFont="1" applyBorder="1" applyAlignment="1">
      <alignment horizontal="center" vertical="center"/>
    </xf>
    <xf numFmtId="0" fontId="45" fillId="0" borderId="18" xfId="3" applyFont="1" applyBorder="1" applyAlignment="1">
      <alignment horizontal="center" vertical="center"/>
    </xf>
    <xf numFmtId="0" fontId="45" fillId="0" borderId="111" xfId="3" applyFont="1" applyBorder="1" applyAlignment="1">
      <alignment horizontal="center" vertical="center"/>
    </xf>
    <xf numFmtId="0" fontId="45" fillId="0" borderId="45" xfId="3" applyFont="1" applyBorder="1">
      <alignment vertical="center"/>
    </xf>
    <xf numFmtId="0" fontId="45" fillId="0" borderId="42" xfId="3" applyFont="1" applyBorder="1">
      <alignment vertical="center"/>
    </xf>
    <xf numFmtId="0" fontId="45" fillId="0" borderId="44" xfId="3" applyFont="1" applyBorder="1" applyAlignment="1">
      <alignment horizontal="center" vertical="center"/>
    </xf>
    <xf numFmtId="0" fontId="45" fillId="0" borderId="18" xfId="3" applyFont="1" applyBorder="1" applyAlignment="1">
      <alignment horizontal="left" vertical="center"/>
    </xf>
    <xf numFmtId="0" fontId="45" fillId="0" borderId="16" xfId="3" applyFont="1" applyBorder="1" applyAlignment="1">
      <alignment horizontal="center" vertical="center"/>
    </xf>
    <xf numFmtId="0" fontId="45" fillId="0" borderId="14" xfId="3" applyFont="1" applyBorder="1" applyAlignment="1">
      <alignment horizontal="center" vertical="center"/>
    </xf>
    <xf numFmtId="0" fontId="45" fillId="0" borderId="15" xfId="3" applyFont="1" applyBorder="1" applyAlignment="1">
      <alignment horizontal="center" vertical="center"/>
    </xf>
    <xf numFmtId="0" fontId="46" fillId="0" borderId="0" xfId="3" applyFont="1" applyBorder="1" applyAlignment="1">
      <alignment horizontal="center" vertical="center"/>
    </xf>
    <xf numFmtId="0" fontId="46" fillId="0" borderId="0" xfId="3" applyFont="1">
      <alignment vertical="center"/>
    </xf>
    <xf numFmtId="0" fontId="45" fillId="0" borderId="0" xfId="3" applyFont="1">
      <alignment vertical="center"/>
    </xf>
    <xf numFmtId="0" fontId="45" fillId="0" borderId="0" xfId="3" applyFont="1" applyAlignment="1">
      <alignment horizontal="left" vertical="center" indent="3"/>
    </xf>
    <xf numFmtId="0" fontId="45" fillId="0" borderId="0" xfId="3" applyFont="1" applyAlignment="1">
      <alignment horizontal="left" vertical="center"/>
    </xf>
    <xf numFmtId="0" fontId="45" fillId="0" borderId="24" xfId="3" applyFont="1" applyBorder="1" applyAlignment="1">
      <alignment horizontal="left" vertical="center" indent="1"/>
    </xf>
    <xf numFmtId="0" fontId="45" fillId="0" borderId="0" xfId="3" applyFont="1" applyBorder="1" applyAlignment="1">
      <alignment horizontal="left" vertical="center"/>
    </xf>
    <xf numFmtId="0" fontId="45" fillId="0" borderId="0" xfId="3" applyFont="1" applyBorder="1" applyAlignment="1">
      <alignment horizontal="right" vertical="center"/>
    </xf>
    <xf numFmtId="0" fontId="45" fillId="0" borderId="111" xfId="3" applyFont="1" applyBorder="1" applyAlignment="1">
      <alignment horizontal="left" vertical="center" indent="1"/>
    </xf>
    <xf numFmtId="0" fontId="45" fillId="0" borderId="44" xfId="3" applyFont="1" applyBorder="1" applyAlignment="1">
      <alignment horizontal="left" vertical="center" indent="1"/>
    </xf>
    <xf numFmtId="0" fontId="45" fillId="0" borderId="30" xfId="3" applyFont="1" applyBorder="1" applyAlignment="1">
      <alignment horizontal="left" vertical="center" indent="1"/>
    </xf>
    <xf numFmtId="0" fontId="45" fillId="0" borderId="31" xfId="3" applyFont="1" applyBorder="1" applyAlignment="1">
      <alignment horizontal="right" vertical="center"/>
    </xf>
    <xf numFmtId="0" fontId="45" fillId="0" borderId="16" xfId="3" applyFont="1" applyBorder="1">
      <alignment vertical="center"/>
    </xf>
    <xf numFmtId="0" fontId="45" fillId="0" borderId="14" xfId="3" applyFont="1" applyBorder="1">
      <alignment vertical="center"/>
    </xf>
    <xf numFmtId="0" fontId="45" fillId="0" borderId="14" xfId="3" applyFont="1" applyBorder="1" applyAlignment="1">
      <alignment horizontal="left" vertical="center" indent="1"/>
    </xf>
    <xf numFmtId="0" fontId="45" fillId="0" borderId="15" xfId="3" applyFont="1" applyBorder="1" applyAlignment="1">
      <alignment horizontal="right" vertical="center"/>
    </xf>
    <xf numFmtId="0" fontId="45" fillId="0" borderId="0" xfId="1" applyFont="1">
      <alignment vertical="center"/>
    </xf>
    <xf numFmtId="0" fontId="45" fillId="0" borderId="0" xfId="1" applyFont="1" applyAlignment="1">
      <alignment vertical="center"/>
    </xf>
    <xf numFmtId="0" fontId="45" fillId="0" borderId="0" xfId="1" applyFont="1" applyAlignment="1"/>
    <xf numFmtId="0" fontId="32" fillId="0" borderId="0" xfId="1" applyFont="1" applyBorder="1" applyAlignment="1">
      <alignment horizontal="left" vertical="center"/>
    </xf>
    <xf numFmtId="0" fontId="6" fillId="0" borderId="0" xfId="1" applyFont="1" applyAlignment="1">
      <alignment vertical="center"/>
    </xf>
    <xf numFmtId="0" fontId="45" fillId="0" borderId="0" xfId="1" applyFont="1" applyBorder="1" applyAlignment="1">
      <alignment horizontal="left" vertical="center"/>
    </xf>
    <xf numFmtId="0" fontId="48" fillId="0" borderId="0" xfId="1" applyFont="1" applyBorder="1" applyAlignment="1">
      <alignment horizontal="left" vertical="center" wrapText="1"/>
    </xf>
    <xf numFmtId="0" fontId="45" fillId="0" borderId="112" xfId="1" applyFont="1" applyBorder="1" applyAlignment="1">
      <alignment vertical="center"/>
    </xf>
    <xf numFmtId="0" fontId="45" fillId="0" borderId="113" xfId="1" applyFont="1" applyBorder="1" applyAlignment="1">
      <alignment vertical="center"/>
    </xf>
    <xf numFmtId="0" fontId="45" fillId="0" borderId="114" xfId="1" applyFont="1" applyBorder="1" applyAlignment="1">
      <alignment vertical="center"/>
    </xf>
    <xf numFmtId="0" fontId="45" fillId="0" borderId="117" xfId="1" applyFont="1" applyBorder="1" applyAlignment="1">
      <alignment vertical="center"/>
    </xf>
    <xf numFmtId="0" fontId="45" fillId="0" borderId="118" xfId="1" applyFont="1" applyBorder="1" applyAlignment="1">
      <alignment vertical="center"/>
    </xf>
    <xf numFmtId="0" fontId="45" fillId="0" borderId="119" xfId="1" applyFont="1" applyBorder="1" applyAlignment="1">
      <alignment vertical="center"/>
    </xf>
    <xf numFmtId="0" fontId="45" fillId="0" borderId="120" xfId="1" applyFont="1" applyBorder="1" applyAlignment="1">
      <alignment vertical="center"/>
    </xf>
    <xf numFmtId="0" fontId="45" fillId="0" borderId="121" xfId="1" applyFont="1" applyBorder="1" applyAlignment="1">
      <alignment vertical="center"/>
    </xf>
    <xf numFmtId="0" fontId="45" fillId="0" borderId="122" xfId="1" applyFont="1" applyBorder="1" applyAlignment="1">
      <alignment vertical="center"/>
    </xf>
    <xf numFmtId="0" fontId="2" fillId="0" borderId="120" xfId="3" applyBorder="1" applyAlignment="1">
      <alignment vertical="center"/>
    </xf>
    <xf numFmtId="0" fontId="2" fillId="0" borderId="121" xfId="3" applyBorder="1" applyAlignment="1">
      <alignment vertical="center"/>
    </xf>
    <xf numFmtId="0" fontId="2" fillId="0" borderId="122" xfId="3" applyBorder="1" applyAlignment="1">
      <alignment vertical="center"/>
    </xf>
    <xf numFmtId="0" fontId="48" fillId="0" borderId="29" xfId="3" applyFont="1" applyBorder="1" applyAlignment="1">
      <alignment vertical="center"/>
    </xf>
    <xf numFmtId="0" fontId="48" fillId="0" borderId="30" xfId="3" applyFont="1" applyBorder="1" applyAlignment="1">
      <alignment vertical="center"/>
    </xf>
    <xf numFmtId="0" fontId="48" fillId="0" borderId="31" xfId="3" applyFont="1" applyBorder="1" applyAlignment="1">
      <alignment vertical="center"/>
    </xf>
    <xf numFmtId="0" fontId="48" fillId="0" borderId="67" xfId="3" applyFont="1" applyBorder="1" applyAlignment="1">
      <alignment vertical="center"/>
    </xf>
    <xf numFmtId="0" fontId="48" fillId="0" borderId="0" xfId="3" applyFont="1" applyBorder="1" applyAlignment="1">
      <alignment vertical="center"/>
    </xf>
    <xf numFmtId="0" fontId="48" fillId="0" borderId="66" xfId="3" applyFont="1" applyBorder="1" applyAlignment="1">
      <alignment vertical="center"/>
    </xf>
    <xf numFmtId="0" fontId="2" fillId="0" borderId="131" xfId="3" applyBorder="1" applyAlignment="1">
      <alignment vertical="center"/>
    </xf>
    <xf numFmtId="0" fontId="2" fillId="0" borderId="132" xfId="3" applyBorder="1" applyAlignment="1">
      <alignment vertical="center"/>
    </xf>
    <xf numFmtId="0" fontId="45" fillId="0" borderId="132" xfId="1" applyNumberFormat="1" applyFont="1" applyFill="1" applyBorder="1" applyAlignment="1">
      <alignment vertical="center"/>
    </xf>
    <xf numFmtId="0" fontId="45" fillId="0" borderId="133" xfId="1" applyNumberFormat="1" applyFont="1" applyFill="1" applyBorder="1" applyAlignment="1">
      <alignment vertical="center"/>
    </xf>
    <xf numFmtId="0" fontId="2" fillId="0" borderId="20" xfId="3" applyBorder="1" applyAlignment="1">
      <alignment vertical="center"/>
    </xf>
    <xf numFmtId="0" fontId="2" fillId="0" borderId="21" xfId="3" applyBorder="1" applyAlignment="1">
      <alignment vertical="center"/>
    </xf>
    <xf numFmtId="189" fontId="45" fillId="0" borderId="21" xfId="1" applyNumberFormat="1" applyFont="1" applyFill="1" applyBorder="1" applyAlignment="1">
      <alignment vertical="center"/>
    </xf>
    <xf numFmtId="189" fontId="45" fillId="0" borderId="22" xfId="1" applyNumberFormat="1" applyFont="1" applyFill="1" applyBorder="1" applyAlignment="1">
      <alignment vertical="center"/>
    </xf>
    <xf numFmtId="0" fontId="45" fillId="0" borderId="59" xfId="1" applyFont="1" applyFill="1" applyBorder="1" applyAlignment="1">
      <alignment vertical="center" shrinkToFit="1"/>
    </xf>
    <xf numFmtId="0" fontId="2" fillId="0" borderId="51" xfId="3" applyBorder="1" applyAlignment="1">
      <alignment vertical="center"/>
    </xf>
    <xf numFmtId="0" fontId="2" fillId="0" borderId="50" xfId="3" applyBorder="1" applyAlignment="1">
      <alignment vertical="center"/>
    </xf>
    <xf numFmtId="190" fontId="45" fillId="0" borderId="50" xfId="1" applyNumberFormat="1" applyFont="1" applyFill="1" applyBorder="1" applyAlignment="1">
      <alignment vertical="center"/>
    </xf>
    <xf numFmtId="190" fontId="45" fillId="0" borderId="57" xfId="1" applyNumberFormat="1" applyFont="1" applyFill="1" applyBorder="1" applyAlignment="1">
      <alignment vertical="center"/>
    </xf>
    <xf numFmtId="0" fontId="45" fillId="0" borderId="0" xfId="1" applyFont="1" applyBorder="1">
      <alignment vertical="center"/>
    </xf>
    <xf numFmtId="0" fontId="2" fillId="0" borderId="0" xfId="3" applyAlignment="1">
      <alignment horizontal="left" vertical="center" indent="3"/>
    </xf>
    <xf numFmtId="0" fontId="2" fillId="0" borderId="32" xfId="3" applyBorder="1">
      <alignment vertical="center"/>
    </xf>
    <xf numFmtId="0" fontId="2" fillId="0" borderId="30" xfId="3" applyBorder="1">
      <alignment vertical="center"/>
    </xf>
    <xf numFmtId="0" fontId="2" fillId="0" borderId="24" xfId="3" applyBorder="1">
      <alignment vertical="center"/>
    </xf>
    <xf numFmtId="0" fontId="2" fillId="0" borderId="43" xfId="3" applyBorder="1">
      <alignment vertical="center"/>
    </xf>
    <xf numFmtId="0" fontId="2" fillId="0" borderId="0" xfId="3" applyBorder="1">
      <alignment vertical="center"/>
    </xf>
    <xf numFmtId="0" fontId="2" fillId="0" borderId="111" xfId="3" applyBorder="1">
      <alignment vertical="center"/>
    </xf>
    <xf numFmtId="0" fontId="2" fillId="0" borderId="0" xfId="3" applyBorder="1" applyAlignment="1">
      <alignment horizontal="center" vertical="center"/>
    </xf>
    <xf numFmtId="0" fontId="2" fillId="0" borderId="0" xfId="3" applyBorder="1" applyAlignment="1">
      <alignment horizontal="right" vertical="top"/>
    </xf>
    <xf numFmtId="0" fontId="2" fillId="0" borderId="0" xfId="3" applyBorder="1" applyAlignment="1">
      <alignment horizontal="left" vertical="center"/>
    </xf>
    <xf numFmtId="0" fontId="2" fillId="0" borderId="18" xfId="3" applyBorder="1" applyAlignment="1">
      <alignment horizontal="right" vertical="center" indent="1"/>
    </xf>
    <xf numFmtId="0" fontId="2" fillId="0" borderId="111" xfId="3" applyBorder="1" applyAlignment="1">
      <alignment horizontal="left" vertical="center"/>
    </xf>
    <xf numFmtId="0" fontId="2" fillId="0" borderId="45" xfId="3" applyBorder="1">
      <alignment vertical="center"/>
    </xf>
    <xf numFmtId="0" fontId="2" fillId="0" borderId="42" xfId="3" applyBorder="1">
      <alignment vertical="center"/>
    </xf>
    <xf numFmtId="0" fontId="2" fillId="0" borderId="44" xfId="3" applyBorder="1" applyAlignment="1">
      <alignment horizontal="center" vertical="center"/>
    </xf>
    <xf numFmtId="0" fontId="2" fillId="0" borderId="18" xfId="3" applyBorder="1" applyAlignment="1">
      <alignment horizontal="left" vertical="center"/>
    </xf>
    <xf numFmtId="0" fontId="46" fillId="0" borderId="16" xfId="3" applyFont="1" applyBorder="1" applyAlignment="1">
      <alignment horizontal="center" vertical="center"/>
    </xf>
    <xf numFmtId="0" fontId="46" fillId="0" borderId="14" xfId="3" applyFont="1" applyBorder="1" applyAlignment="1">
      <alignment horizontal="center" vertical="center"/>
    </xf>
    <xf numFmtId="0" fontId="46" fillId="0" borderId="15" xfId="3" applyFont="1" applyBorder="1" applyAlignment="1">
      <alignment horizontal="center" vertical="center"/>
    </xf>
    <xf numFmtId="0" fontId="46" fillId="0" borderId="0" xfId="3" applyFont="1" applyAlignment="1">
      <alignment horizontal="right" vertical="center"/>
    </xf>
    <xf numFmtId="0" fontId="2" fillId="0" borderId="18" xfId="3" applyBorder="1" applyAlignment="1">
      <alignment horizontal="center" vertical="center" wrapText="1"/>
    </xf>
    <xf numFmtId="0" fontId="2" fillId="0" borderId="18" xfId="3" applyBorder="1" applyAlignment="1">
      <alignment horizontal="center" vertical="center"/>
    </xf>
    <xf numFmtId="0" fontId="2" fillId="0" borderId="0" xfId="3" applyAlignment="1">
      <alignment horizontal="right" vertical="center"/>
    </xf>
    <xf numFmtId="0" fontId="46" fillId="0" borderId="0" xfId="3" applyFont="1" applyBorder="1" applyAlignment="1">
      <alignment horizontal="center" vertical="center"/>
    </xf>
    <xf numFmtId="0" fontId="2" fillId="0" borderId="42" xfId="3" applyBorder="1" applyAlignment="1">
      <alignment horizontal="center" vertical="center"/>
    </xf>
    <xf numFmtId="0" fontId="2" fillId="0" borderId="45" xfId="3" applyBorder="1" applyAlignment="1">
      <alignment horizontal="center" vertical="center"/>
    </xf>
    <xf numFmtId="0" fontId="2" fillId="0" borderId="30" xfId="3" applyBorder="1" applyAlignment="1">
      <alignment horizontal="center" vertical="center"/>
    </xf>
    <xf numFmtId="0" fontId="2" fillId="0" borderId="0" xfId="3" applyBorder="1" applyAlignment="1">
      <alignment horizontal="center" vertical="center"/>
    </xf>
    <xf numFmtId="0" fontId="45" fillId="0" borderId="46" xfId="1" applyFont="1" applyBorder="1" applyAlignment="1">
      <alignment horizontal="center" vertical="center"/>
    </xf>
    <xf numFmtId="0" fontId="2" fillId="0" borderId="122" xfId="3" applyBorder="1" applyAlignment="1">
      <alignment horizontal="center" vertical="center"/>
    </xf>
    <xf numFmtId="0" fontId="2" fillId="0" borderId="121" xfId="3" applyBorder="1" applyAlignment="1">
      <alignment horizontal="center" vertical="center"/>
    </xf>
    <xf numFmtId="0" fontId="2" fillId="0" borderId="123" xfId="3" applyBorder="1" applyAlignment="1">
      <alignment horizontal="center" vertical="center"/>
    </xf>
    <xf numFmtId="0" fontId="45" fillId="0" borderId="0" xfId="1" applyFont="1" applyAlignment="1">
      <alignment vertical="top" wrapText="1"/>
    </xf>
    <xf numFmtId="0" fontId="2" fillId="0" borderId="0" xfId="3" applyAlignment="1">
      <alignment vertical="center" wrapText="1"/>
    </xf>
    <xf numFmtId="0" fontId="45" fillId="0" borderId="68" xfId="1" applyFont="1" applyBorder="1" applyAlignment="1">
      <alignment horizontal="center" vertical="center" shrinkToFit="1"/>
    </xf>
    <xf numFmtId="0" fontId="45" fillId="0" borderId="78" xfId="1" applyFont="1" applyBorder="1" applyAlignment="1">
      <alignment horizontal="center" vertical="center" shrinkToFit="1"/>
    </xf>
    <xf numFmtId="0" fontId="45" fillId="0" borderId="42" xfId="1" applyFont="1" applyBorder="1" applyAlignment="1">
      <alignment horizontal="center" vertical="center"/>
    </xf>
    <xf numFmtId="0" fontId="45" fillId="0" borderId="45" xfId="1" applyFont="1" applyBorder="1" applyAlignment="1">
      <alignment horizontal="center" vertical="center"/>
    </xf>
    <xf numFmtId="0" fontId="45" fillId="0" borderId="77" xfId="1" applyFont="1" applyBorder="1" applyAlignment="1">
      <alignment horizontal="center" vertical="center"/>
    </xf>
    <xf numFmtId="0" fontId="45" fillId="0" borderId="5" xfId="1" applyFont="1" applyBorder="1" applyAlignment="1">
      <alignment horizontal="center" vertical="center"/>
    </xf>
    <xf numFmtId="0" fontId="45" fillId="0" borderId="60" xfId="1" applyFont="1" applyBorder="1" applyAlignment="1">
      <alignment horizontal="center" vertical="center"/>
    </xf>
    <xf numFmtId="0" fontId="45" fillId="0" borderId="31" xfId="1" applyFont="1" applyBorder="1" applyAlignment="1">
      <alignment horizontal="center" vertical="center"/>
    </xf>
    <xf numFmtId="0" fontId="45" fillId="0" borderId="30" xfId="1" applyFont="1" applyBorder="1" applyAlignment="1">
      <alignment horizontal="center" vertical="center"/>
    </xf>
    <xf numFmtId="0" fontId="45" fillId="0" borderId="32" xfId="1" applyFont="1" applyBorder="1" applyAlignment="1">
      <alignment horizontal="center" vertical="center"/>
    </xf>
    <xf numFmtId="0" fontId="2" fillId="0" borderId="31" xfId="3" applyBorder="1" applyAlignment="1">
      <alignment horizontal="center" vertical="center"/>
    </xf>
    <xf numFmtId="0" fontId="2" fillId="0" borderId="32" xfId="3" applyBorder="1" applyAlignment="1">
      <alignment horizontal="center" vertical="center"/>
    </xf>
    <xf numFmtId="0" fontId="46" fillId="0" borderId="0" xfId="1" applyFont="1" applyAlignment="1">
      <alignment horizontal="center" vertical="center"/>
    </xf>
    <xf numFmtId="0" fontId="2" fillId="0" borderId="0" xfId="3" applyAlignment="1">
      <alignment horizontal="center" vertical="center"/>
    </xf>
    <xf numFmtId="0" fontId="45" fillId="0" borderId="130" xfId="1" applyFont="1" applyFill="1" applyBorder="1" applyAlignment="1">
      <alignment horizontal="center" vertical="center" wrapText="1"/>
    </xf>
    <xf numFmtId="0" fontId="2" fillId="0" borderId="129" xfId="3" applyBorder="1" applyAlignment="1">
      <alignment horizontal="center" vertical="center" wrapText="1"/>
    </xf>
    <xf numFmtId="0" fontId="2" fillId="0" borderId="128" xfId="3" applyBorder="1" applyAlignment="1">
      <alignment horizontal="center" vertical="center" wrapText="1"/>
    </xf>
    <xf numFmtId="0" fontId="2" fillId="0" borderId="76" xfId="3" applyBorder="1" applyAlignment="1">
      <alignment horizontal="center" vertical="center" wrapText="1"/>
    </xf>
    <xf numFmtId="0" fontId="2" fillId="0" borderId="0" xfId="3" applyBorder="1" applyAlignment="1">
      <alignment horizontal="center" vertical="center" wrapText="1"/>
    </xf>
    <xf numFmtId="0" fontId="2" fillId="0" borderId="43" xfId="3" applyBorder="1" applyAlignment="1">
      <alignment horizontal="center" vertical="center" wrapText="1"/>
    </xf>
    <xf numFmtId="0" fontId="2" fillId="0" borderId="33" xfId="3" applyBorder="1" applyAlignment="1">
      <alignment horizontal="center" vertical="center" wrapText="1"/>
    </xf>
    <xf numFmtId="0" fontId="2" fillId="0" borderId="30" xfId="3" applyBorder="1" applyAlignment="1">
      <alignment horizontal="center" vertical="center" wrapText="1"/>
    </xf>
    <xf numFmtId="0" fontId="2" fillId="0" borderId="32" xfId="3" applyBorder="1" applyAlignment="1">
      <alignment horizontal="center" vertical="center" wrapText="1"/>
    </xf>
    <xf numFmtId="0" fontId="45" fillId="0" borderId="126" xfId="1" applyNumberFormat="1" applyFont="1" applyFill="1" applyBorder="1" applyAlignment="1">
      <alignment horizontal="center" vertical="center" wrapText="1"/>
    </xf>
    <xf numFmtId="0" fontId="2" fillId="0" borderId="125" xfId="3" applyBorder="1" applyAlignment="1">
      <alignment horizontal="center" vertical="center" wrapText="1"/>
    </xf>
    <xf numFmtId="0" fontId="2" fillId="0" borderId="127" xfId="3" applyBorder="1" applyAlignment="1">
      <alignment horizontal="center" vertical="center" wrapText="1"/>
    </xf>
    <xf numFmtId="0" fontId="45" fillId="0" borderId="66" xfId="1" applyNumberFormat="1" applyFont="1" applyFill="1" applyBorder="1" applyAlignment="1">
      <alignment horizontal="center" vertical="center" wrapText="1"/>
    </xf>
    <xf numFmtId="0" fontId="2" fillId="0" borderId="66" xfId="3" applyBorder="1" applyAlignment="1">
      <alignment horizontal="center" vertical="center" wrapText="1"/>
    </xf>
    <xf numFmtId="0" fontId="2" fillId="0" borderId="31" xfId="3" applyBorder="1" applyAlignment="1">
      <alignment horizontal="center" vertical="center" wrapText="1"/>
    </xf>
    <xf numFmtId="0" fontId="45" fillId="0" borderId="41" xfId="1" applyFont="1" applyFill="1" applyBorder="1" applyAlignment="1">
      <alignment horizontal="center" vertical="center" shrinkToFit="1"/>
    </xf>
    <xf numFmtId="0" fontId="45" fillId="0" borderId="38" xfId="1" applyFont="1" applyFill="1" applyBorder="1" applyAlignment="1">
      <alignment horizontal="center" vertical="center" shrinkToFit="1"/>
    </xf>
    <xf numFmtId="0" fontId="45" fillId="0" borderId="40" xfId="1" applyFont="1" applyFill="1" applyBorder="1" applyAlignment="1">
      <alignment horizontal="center" vertical="center" shrinkToFit="1"/>
    </xf>
    <xf numFmtId="0" fontId="45" fillId="0" borderId="47" xfId="1" applyFont="1" applyFill="1" applyBorder="1" applyAlignment="1">
      <alignment horizontal="center" vertical="center" shrinkToFit="1"/>
    </xf>
    <xf numFmtId="0" fontId="2" fillId="0" borderId="41" xfId="1" applyFont="1" applyFill="1" applyBorder="1" applyAlignment="1">
      <alignment horizontal="center" vertical="center" shrinkToFit="1"/>
    </xf>
    <xf numFmtId="0" fontId="2" fillId="0" borderId="38" xfId="1" applyFont="1" applyFill="1" applyBorder="1" applyAlignment="1">
      <alignment horizontal="center" vertical="center" shrinkToFit="1"/>
    </xf>
    <xf numFmtId="0" fontId="2" fillId="0" borderId="40" xfId="1" applyFont="1" applyFill="1" applyBorder="1" applyAlignment="1">
      <alignment horizontal="center" vertical="center" shrinkToFit="1"/>
    </xf>
    <xf numFmtId="0" fontId="2" fillId="0" borderId="24"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45" fillId="0" borderId="46" xfId="1" applyFont="1" applyBorder="1" applyAlignment="1">
      <alignment horizontal="center" vertical="center" wrapText="1"/>
    </xf>
    <xf numFmtId="0" fontId="45" fillId="0" borderId="42" xfId="1" applyFont="1" applyBorder="1" applyAlignment="1">
      <alignment horizontal="center" vertical="center" wrapText="1"/>
    </xf>
    <xf numFmtId="0" fontId="45" fillId="0" borderId="56" xfId="1" applyFont="1" applyBorder="1" applyAlignment="1">
      <alignment horizontal="center" vertical="center" wrapText="1"/>
    </xf>
    <xf numFmtId="0" fontId="45" fillId="0" borderId="31" xfId="1" applyFont="1" applyBorder="1" applyAlignment="1">
      <alignment horizontal="center" vertical="center" wrapText="1"/>
    </xf>
    <xf numFmtId="0" fontId="45" fillId="0" borderId="30" xfId="1" applyFont="1" applyBorder="1" applyAlignment="1">
      <alignment horizontal="center" vertical="center" wrapText="1"/>
    </xf>
    <xf numFmtId="0" fontId="45" fillId="0" borderId="29" xfId="1" applyFont="1" applyBorder="1" applyAlignment="1">
      <alignment horizontal="center" vertical="center" wrapText="1"/>
    </xf>
    <xf numFmtId="0" fontId="6" fillId="0" borderId="0" xfId="1" applyFont="1" applyAlignment="1">
      <alignment horizontal="left" vertical="center" wrapText="1"/>
    </xf>
    <xf numFmtId="0" fontId="8" fillId="0" borderId="0" xfId="1" applyFont="1" applyAlignment="1">
      <alignment horizontal="left" vertical="center" wrapText="1"/>
    </xf>
    <xf numFmtId="0" fontId="6" fillId="0" borderId="0" xfId="1" applyFont="1" applyAlignment="1">
      <alignment vertical="center"/>
    </xf>
    <xf numFmtId="0" fontId="8" fillId="0" borderId="0" xfId="3" applyFont="1" applyAlignment="1">
      <alignment vertical="center"/>
    </xf>
    <xf numFmtId="0" fontId="2" fillId="0" borderId="0" xfId="3" applyAlignment="1">
      <alignment vertical="center"/>
    </xf>
    <xf numFmtId="0" fontId="45" fillId="0" borderId="46" xfId="1" applyFont="1" applyBorder="1" applyAlignment="1">
      <alignment vertical="center"/>
    </xf>
    <xf numFmtId="0" fontId="2" fillId="0" borderId="42" xfId="3" applyBorder="1" applyAlignment="1">
      <alignment vertical="center"/>
    </xf>
    <xf numFmtId="0" fontId="2" fillId="0" borderId="45" xfId="3" applyBorder="1" applyAlignment="1">
      <alignment vertical="center"/>
    </xf>
    <xf numFmtId="0" fontId="2" fillId="0" borderId="31" xfId="3" applyBorder="1" applyAlignment="1">
      <alignment vertical="center"/>
    </xf>
    <xf numFmtId="0" fontId="2" fillId="0" borderId="30" xfId="3" applyBorder="1" applyAlignment="1">
      <alignment vertical="center"/>
    </xf>
    <xf numFmtId="0" fontId="2" fillId="0" borderId="32" xfId="3" applyBorder="1" applyAlignment="1">
      <alignment vertical="center"/>
    </xf>
    <xf numFmtId="0" fontId="2" fillId="0" borderId="77" xfId="3" applyBorder="1" applyAlignment="1">
      <alignment vertical="center"/>
    </xf>
    <xf numFmtId="0" fontId="2" fillId="0" borderId="5" xfId="3" applyBorder="1" applyAlignment="1">
      <alignment vertical="center"/>
    </xf>
    <xf numFmtId="0" fontId="2" fillId="0" borderId="60" xfId="3" applyBorder="1" applyAlignment="1">
      <alignment vertical="center"/>
    </xf>
    <xf numFmtId="0" fontId="2" fillId="0" borderId="114" xfId="3" applyBorder="1" applyAlignment="1">
      <alignment horizontal="center" vertical="center"/>
    </xf>
    <xf numFmtId="0" fontId="2" fillId="0" borderId="113" xfId="3" applyBorder="1" applyAlignment="1">
      <alignment horizontal="center" vertical="center"/>
    </xf>
    <xf numFmtId="0" fontId="2" fillId="0" borderId="115" xfId="3" applyBorder="1" applyAlignment="1">
      <alignment horizontal="center" vertical="center"/>
    </xf>
    <xf numFmtId="0" fontId="45" fillId="0" borderId="116" xfId="1" applyFont="1" applyBorder="1" applyAlignment="1">
      <alignment horizontal="center" vertical="center" shrinkToFit="1"/>
    </xf>
    <xf numFmtId="0" fontId="45" fillId="0" borderId="126" xfId="1" applyFont="1" applyBorder="1" applyAlignment="1">
      <alignment horizontal="center" vertical="center" wrapText="1"/>
    </xf>
    <xf numFmtId="0" fontId="45" fillId="0" borderId="125" xfId="1" applyFont="1" applyBorder="1" applyAlignment="1">
      <alignment horizontal="center" vertical="center" wrapText="1"/>
    </xf>
    <xf numFmtId="0" fontId="45" fillId="0" borderId="124" xfId="1" applyFont="1" applyBorder="1" applyAlignment="1">
      <alignment horizontal="center" vertical="center" wrapText="1"/>
    </xf>
    <xf numFmtId="0" fontId="45" fillId="0" borderId="0" xfId="1" applyFont="1" applyAlignment="1">
      <alignment vertical="center" wrapText="1"/>
    </xf>
    <xf numFmtId="0" fontId="45" fillId="0" borderId="42" xfId="3" applyFont="1" applyBorder="1" applyAlignment="1">
      <alignment horizontal="center" vertical="center"/>
    </xf>
    <xf numFmtId="0" fontId="45" fillId="0" borderId="45" xfId="3" applyFont="1" applyBorder="1" applyAlignment="1">
      <alignment horizontal="center" vertical="center"/>
    </xf>
    <xf numFmtId="0" fontId="45" fillId="0" borderId="44" xfId="3" applyFont="1" applyBorder="1" applyAlignment="1">
      <alignment horizontal="left" vertical="center" indent="1"/>
    </xf>
    <xf numFmtId="0" fontId="45" fillId="0" borderId="111" xfId="3" applyFont="1" applyBorder="1" applyAlignment="1">
      <alignment horizontal="left" vertical="center" indent="1"/>
    </xf>
    <xf numFmtId="0" fontId="45" fillId="0" borderId="24" xfId="3" applyFont="1" applyBorder="1" applyAlignment="1">
      <alignment horizontal="left" vertical="center" indent="1"/>
    </xf>
    <xf numFmtId="0" fontId="40" fillId="0" borderId="0" xfId="3" applyFont="1" applyBorder="1" applyAlignment="1">
      <alignment horizontal="left" vertical="top" wrapText="1"/>
    </xf>
    <xf numFmtId="0" fontId="44" fillId="0" borderId="15" xfId="3" applyFont="1" applyBorder="1" applyAlignment="1">
      <alignment horizontal="center" vertical="center" wrapText="1"/>
    </xf>
    <xf numFmtId="0" fontId="44" fillId="0" borderId="14" xfId="3" applyFont="1" applyBorder="1" applyAlignment="1">
      <alignment horizontal="center" vertical="center" wrapText="1"/>
    </xf>
    <xf numFmtId="0" fontId="44" fillId="0" borderId="16" xfId="3" applyFont="1" applyBorder="1" applyAlignment="1">
      <alignment horizontal="center" vertical="center" wrapText="1"/>
    </xf>
    <xf numFmtId="0" fontId="44" fillId="4" borderId="15" xfId="3" applyFont="1" applyFill="1" applyBorder="1" applyAlignment="1">
      <alignment horizontal="center" vertical="center"/>
    </xf>
    <xf numFmtId="0" fontId="44" fillId="4" borderId="16" xfId="3" applyFont="1" applyFill="1" applyBorder="1" applyAlignment="1">
      <alignment horizontal="center" vertical="center"/>
    </xf>
    <xf numFmtId="0" fontId="40" fillId="0" borderId="0" xfId="3" applyFont="1" applyAlignment="1">
      <alignment horizontal="right" vertical="center"/>
    </xf>
    <xf numFmtId="0" fontId="41" fillId="0" borderId="0" xfId="3" applyFont="1" applyAlignment="1">
      <alignment horizontal="center" vertical="center"/>
    </xf>
    <xf numFmtId="0" fontId="40" fillId="0" borderId="42" xfId="3" applyFont="1" applyBorder="1" applyAlignment="1">
      <alignment horizontal="center" vertical="center"/>
    </xf>
    <xf numFmtId="0" fontId="40" fillId="0" borderId="45" xfId="3" applyFont="1" applyBorder="1" applyAlignment="1">
      <alignment horizontal="center" vertical="center"/>
    </xf>
    <xf numFmtId="0" fontId="40" fillId="0" borderId="66" xfId="3" applyFont="1" applyBorder="1" applyAlignment="1">
      <alignment vertical="center"/>
    </xf>
    <xf numFmtId="0" fontId="40" fillId="0" borderId="31" xfId="3" applyFont="1" applyBorder="1" applyAlignment="1">
      <alignment vertical="center"/>
    </xf>
    <xf numFmtId="0" fontId="40" fillId="0" borderId="0" xfId="3" applyFont="1" applyAlignment="1">
      <alignment horizontal="center" vertical="center" wrapText="1" justifyLastLine="1"/>
    </xf>
    <xf numFmtId="0" fontId="40" fillId="0" borderId="46" xfId="3" applyFont="1" applyBorder="1" applyAlignment="1">
      <alignment vertical="center" wrapText="1"/>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0" fillId="3" borderId="50" xfId="3" applyFont="1" applyFill="1" applyBorder="1" applyAlignment="1">
      <alignment horizontal="center" vertical="center"/>
    </xf>
    <xf numFmtId="0" fontId="40" fillId="3" borderId="51" xfId="3" applyFont="1" applyFill="1" applyBorder="1" applyAlignment="1">
      <alignment horizontal="center" vertical="center"/>
    </xf>
    <xf numFmtId="0" fontId="40" fillId="3" borderId="49" xfId="3" applyFont="1" applyFill="1" applyBorder="1" applyAlignment="1">
      <alignment horizontal="center" vertical="center"/>
    </xf>
    <xf numFmtId="0" fontId="40" fillId="0" borderId="15" xfId="3" applyFont="1" applyBorder="1" applyAlignment="1">
      <alignment horizontal="center" vertical="center"/>
    </xf>
    <xf numFmtId="0" fontId="40" fillId="0" borderId="14" xfId="3" applyFont="1" applyBorder="1" applyAlignment="1">
      <alignment horizontal="center" vertical="center"/>
    </xf>
    <xf numFmtId="0" fontId="40" fillId="0" borderId="16" xfId="3"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8" fillId="0" borderId="18" xfId="4" applyFont="1" applyBorder="1" applyAlignment="1">
      <alignment horizontal="center" vertical="center"/>
    </xf>
    <xf numFmtId="0" fontId="38" fillId="4" borderId="15" xfId="4" applyFont="1" applyFill="1" applyBorder="1" applyAlignment="1" applyProtection="1">
      <alignment horizontal="center" vertical="center" shrinkToFit="1"/>
      <protection locked="0"/>
    </xf>
    <xf numFmtId="0" fontId="38" fillId="4" borderId="14" xfId="4" applyFont="1" applyFill="1" applyBorder="1" applyAlignment="1" applyProtection="1">
      <alignment horizontal="center" vertical="center" shrinkToFit="1"/>
      <protection locked="0"/>
    </xf>
    <xf numFmtId="0" fontId="38" fillId="4" borderId="16" xfId="4" applyFont="1" applyFill="1" applyBorder="1" applyAlignment="1" applyProtection="1">
      <alignment horizontal="center" vertical="center" shrinkToFit="1"/>
      <protection locked="0"/>
    </xf>
    <xf numFmtId="0" fontId="38" fillId="4" borderId="18" xfId="4" applyFont="1" applyFill="1" applyBorder="1" applyAlignment="1" applyProtection="1">
      <alignment horizontal="center" vertical="center" shrinkToFit="1"/>
      <protection locked="0"/>
    </xf>
    <xf numFmtId="0" fontId="38" fillId="0" borderId="15" xfId="4" applyFont="1" applyBorder="1" applyAlignment="1">
      <alignment horizontal="center" vertical="center"/>
    </xf>
    <xf numFmtId="0" fontId="38" fillId="0" borderId="14" xfId="4" applyFont="1" applyBorder="1" applyAlignment="1">
      <alignment horizontal="center" vertical="center"/>
    </xf>
    <xf numFmtId="0" fontId="38" fillId="0" borderId="16" xfId="4" applyFont="1" applyBorder="1" applyAlignment="1">
      <alignment horizontal="center" vertical="center"/>
    </xf>
    <xf numFmtId="0" fontId="38" fillId="4" borderId="15" xfId="4" applyFont="1" applyFill="1" applyBorder="1" applyAlignment="1">
      <alignment horizontal="center" vertical="center"/>
    </xf>
    <xf numFmtId="0" fontId="38" fillId="4" borderId="14" xfId="4" applyFont="1" applyFill="1" applyBorder="1" applyAlignment="1">
      <alignment horizontal="center" vertical="center"/>
    </xf>
    <xf numFmtId="0" fontId="38"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6" fillId="0" borderId="15" xfId="1" applyNumberFormat="1" applyFont="1" applyBorder="1" applyAlignment="1">
      <alignment horizontal="center" vertical="center"/>
    </xf>
    <xf numFmtId="49" fontId="36" fillId="0" borderId="14" xfId="1" applyNumberFormat="1" applyFont="1" applyBorder="1" applyAlignment="1">
      <alignment horizontal="center" vertical="center"/>
    </xf>
    <xf numFmtId="49" fontId="36" fillId="0" borderId="16" xfId="1" applyNumberFormat="1" applyFont="1" applyBorder="1" applyAlignment="1">
      <alignment horizontal="center" vertical="center"/>
    </xf>
    <xf numFmtId="0" fontId="37" fillId="0" borderId="15" xfId="4" applyFont="1" applyBorder="1" applyAlignment="1">
      <alignment horizontal="center" vertical="center" shrinkToFit="1"/>
    </xf>
    <xf numFmtId="0" fontId="37" fillId="0" borderId="14" xfId="4" applyFont="1" applyBorder="1" applyAlignment="1">
      <alignment horizontal="center" vertical="center" shrinkToFit="1"/>
    </xf>
    <xf numFmtId="0" fontId="37"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31" fillId="0" borderId="30" xfId="4" applyFont="1" applyBorder="1" applyAlignment="1">
      <alignment horizontal="center" vertical="center" shrinkToFit="1"/>
    </xf>
    <xf numFmtId="0" fontId="31"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31"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31" fillId="0" borderId="0" xfId="4" applyFont="1" applyAlignment="1">
      <alignment horizontal="center" vertical="center" shrinkToFit="1"/>
    </xf>
    <xf numFmtId="0" fontId="31" fillId="0" borderId="43" xfId="4" applyFont="1" applyBorder="1" applyAlignment="1">
      <alignment horizontal="center" vertical="center" shrinkToFit="1"/>
    </xf>
    <xf numFmtId="0" fontId="31" fillId="0" borderId="76" xfId="4" applyFont="1" applyBorder="1" applyAlignment="1">
      <alignment horizontal="center" vertical="center" shrinkToFit="1"/>
    </xf>
    <xf numFmtId="0" fontId="31" fillId="0" borderId="66" xfId="4" applyFont="1" applyBorder="1" applyAlignment="1">
      <alignment horizontal="center" vertical="center" shrinkToFit="1"/>
    </xf>
    <xf numFmtId="0" fontId="31" fillId="0" borderId="67" xfId="4" applyFont="1" applyBorder="1" applyAlignment="1">
      <alignment horizontal="center" vertical="center" shrinkToFit="1"/>
    </xf>
    <xf numFmtId="0" fontId="31"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31" fillId="0" borderId="55" xfId="4" applyFont="1" applyBorder="1" applyAlignment="1">
      <alignment horizontal="center" vertical="center" wrapText="1" shrinkToFit="1"/>
    </xf>
    <xf numFmtId="0" fontId="31" fillId="0" borderId="42" xfId="4" applyFont="1" applyBorder="1" applyAlignment="1">
      <alignment horizontal="center" vertical="center" shrinkToFit="1"/>
    </xf>
    <xf numFmtId="0" fontId="31"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37206</xdr:colOff>
      <xdr:row>9</xdr:row>
      <xdr:rowOff>34418</xdr:rowOff>
    </xdr:from>
    <xdr:to>
      <xdr:col>36</xdr:col>
      <xdr:colOff>570056</xdr:colOff>
      <xdr:row>10</xdr:row>
      <xdr:rowOff>347383</xdr:rowOff>
    </xdr:to>
    <xdr:sp macro="" textlink="">
      <xdr:nvSpPr>
        <xdr:cNvPr id="2" name="大かっこ 1">
          <a:extLst>
            <a:ext uri="{FF2B5EF4-FFF2-40B4-BE49-F238E27FC236}">
              <a16:creationId xmlns:a16="http://schemas.microsoft.com/office/drawing/2014/main" id="{0586C50C-5663-46C1-BC50-6CF15CC05123}"/>
            </a:ext>
          </a:extLst>
        </xdr:cNvPr>
        <xdr:cNvSpPr/>
      </xdr:nvSpPr>
      <xdr:spPr>
        <a:xfrm>
          <a:off x="20405466" y="1680338"/>
          <a:ext cx="2384510" cy="328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22412</xdr:colOff>
      <xdr:row>8</xdr:row>
      <xdr:rowOff>190499</xdr:rowOff>
    </xdr:from>
    <xdr:to>
      <xdr:col>13</xdr:col>
      <xdr:colOff>0</xdr:colOff>
      <xdr:row>10</xdr:row>
      <xdr:rowOff>212911</xdr:rowOff>
    </xdr:to>
    <xdr:sp macro="" textlink="">
      <xdr:nvSpPr>
        <xdr:cNvPr id="3" name="大かっこ 2">
          <a:extLst>
            <a:ext uri="{FF2B5EF4-FFF2-40B4-BE49-F238E27FC236}">
              <a16:creationId xmlns:a16="http://schemas.microsoft.com/office/drawing/2014/main" id="{168A8F1A-11EB-4A39-AAC6-8ED2A1EEA0FA}"/>
            </a:ext>
          </a:extLst>
        </xdr:cNvPr>
        <xdr:cNvSpPr/>
      </xdr:nvSpPr>
      <xdr:spPr>
        <a:xfrm>
          <a:off x="639632" y="1645919"/>
          <a:ext cx="7384228" cy="3653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7</xdr:row>
      <xdr:rowOff>30480</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BCF3E276-2712-43EC-90D1-1A947DA99EF3}"/>
            </a:ext>
          </a:extLst>
        </xdr:cNvPr>
        <xdr:cNvSpPr>
          <a:spLocks noChangeArrowheads="1"/>
        </xdr:cNvSpPr>
      </xdr:nvSpPr>
      <xdr:spPr bwMode="auto">
        <a:xfrm>
          <a:off x="3162300" y="1203960"/>
          <a:ext cx="556260" cy="304800"/>
        </a:xfrm>
        <a:prstGeom prst="wedgeRectCallout">
          <a:avLst>
            <a:gd name="adj1" fmla="val -73870"/>
            <a:gd name="adj2" fmla="val -27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95BB-496F-4DB3-AFBD-B6AF940C7E0D}">
  <dimension ref="A1:G27"/>
  <sheetViews>
    <sheetView tabSelected="1" view="pageBreakPreview" zoomScaleNormal="70" zoomScaleSheetLayoutView="100" workbookViewId="0">
      <selection activeCell="A12" sqref="A12"/>
    </sheetView>
  </sheetViews>
  <sheetFormatPr defaultColWidth="9" defaultRowHeight="13.2"/>
  <cols>
    <col min="1" max="1" width="4.6640625" style="59" customWidth="1"/>
    <col min="2" max="2" width="25.44140625" style="59" customWidth="1"/>
    <col min="3" max="3" width="5.21875" style="59" customWidth="1"/>
    <col min="4" max="6" width="21.6640625" style="59" customWidth="1"/>
    <col min="7" max="7" width="3.109375" style="59" customWidth="1"/>
    <col min="8" max="16384" width="9" style="59"/>
  </cols>
  <sheetData>
    <row r="1" spans="1:7" ht="27.75" customHeight="1">
      <c r="A1" s="292"/>
      <c r="F1" s="365" t="s">
        <v>243</v>
      </c>
      <c r="G1" s="365"/>
    </row>
    <row r="2" spans="1:7" ht="27.75" customHeight="1">
      <c r="A2" s="292"/>
      <c r="F2" s="368" t="s">
        <v>242</v>
      </c>
      <c r="G2" s="368"/>
    </row>
    <row r="3" spans="1:7" ht="36" customHeight="1">
      <c r="A3" s="369" t="s">
        <v>241</v>
      </c>
      <c r="B3" s="369"/>
      <c r="C3" s="369"/>
      <c r="D3" s="369"/>
      <c r="E3" s="369"/>
      <c r="F3" s="369"/>
      <c r="G3" s="369"/>
    </row>
    <row r="4" spans="1:7" ht="36" customHeight="1">
      <c r="A4" s="291"/>
      <c r="B4" s="291"/>
      <c r="C4" s="291"/>
      <c r="D4" s="291"/>
      <c r="E4" s="291"/>
      <c r="F4" s="291"/>
      <c r="G4" s="291"/>
    </row>
    <row r="5" spans="1:7" ht="36" customHeight="1">
      <c r="A5" s="291"/>
      <c r="B5" s="290" t="s">
        <v>183</v>
      </c>
      <c r="C5" s="364"/>
      <c r="D5" s="363"/>
      <c r="E5" s="363"/>
      <c r="F5" s="363"/>
      <c r="G5" s="362"/>
    </row>
    <row r="6" spans="1:7" ht="46.5" customHeight="1">
      <c r="B6" s="361" t="s">
        <v>240</v>
      </c>
      <c r="C6" s="370" t="s">
        <v>239</v>
      </c>
      <c r="D6" s="370"/>
      <c r="E6" s="370"/>
      <c r="F6" s="370"/>
      <c r="G6" s="371"/>
    </row>
    <row r="7" spans="1:7" ht="30" customHeight="1">
      <c r="B7" s="360"/>
      <c r="C7" s="359"/>
      <c r="D7" s="359"/>
      <c r="E7" s="359"/>
      <c r="F7" s="359"/>
      <c r="G7" s="358"/>
    </row>
    <row r="8" spans="1:7" ht="30" customHeight="1">
      <c r="B8" s="357" t="s">
        <v>238</v>
      </c>
      <c r="C8" s="353" t="s">
        <v>237</v>
      </c>
      <c r="D8" s="59" t="s">
        <v>236</v>
      </c>
      <c r="E8" s="356"/>
      <c r="F8" s="355" t="s">
        <v>235</v>
      </c>
      <c r="G8" s="350"/>
    </row>
    <row r="9" spans="1:7" ht="30" customHeight="1">
      <c r="B9" s="352"/>
      <c r="C9" s="351"/>
      <c r="D9" s="351"/>
      <c r="E9" s="351"/>
      <c r="F9" s="351"/>
      <c r="G9" s="350"/>
    </row>
    <row r="10" spans="1:7" ht="30" customHeight="1">
      <c r="B10" s="352"/>
      <c r="C10" s="351"/>
      <c r="D10" s="354" t="s">
        <v>234</v>
      </c>
      <c r="E10" s="372" t="s">
        <v>233</v>
      </c>
      <c r="F10" s="372"/>
      <c r="G10" s="350"/>
    </row>
    <row r="11" spans="1:7" ht="30" customHeight="1">
      <c r="B11" s="352"/>
      <c r="C11" s="351"/>
      <c r="D11" s="351"/>
      <c r="E11" s="373" t="s">
        <v>232</v>
      </c>
      <c r="F11" s="373"/>
      <c r="G11" s="350"/>
    </row>
    <row r="12" spans="1:7" ht="30" customHeight="1">
      <c r="B12" s="352"/>
      <c r="C12" s="351"/>
      <c r="D12" s="353"/>
      <c r="E12" s="353"/>
      <c r="F12" s="351"/>
      <c r="G12" s="350"/>
    </row>
    <row r="13" spans="1:7" ht="30" customHeight="1">
      <c r="B13" s="352"/>
      <c r="C13" s="353" t="s">
        <v>231</v>
      </c>
      <c r="D13" s="353" t="s">
        <v>230</v>
      </c>
      <c r="E13" s="351"/>
      <c r="F13" s="351"/>
      <c r="G13" s="350"/>
    </row>
    <row r="14" spans="1:7" ht="30" customHeight="1">
      <c r="B14" s="352"/>
      <c r="C14" s="351"/>
      <c r="D14" s="366" t="s">
        <v>229</v>
      </c>
      <c r="E14" s="366"/>
      <c r="F14" s="367" t="s">
        <v>228</v>
      </c>
      <c r="G14" s="350"/>
    </row>
    <row r="15" spans="1:7" ht="30" customHeight="1">
      <c r="B15" s="352"/>
      <c r="C15" s="351"/>
      <c r="D15" s="366"/>
      <c r="E15" s="366"/>
      <c r="F15" s="367"/>
      <c r="G15" s="350"/>
    </row>
    <row r="16" spans="1:7" ht="30" customHeight="1">
      <c r="B16" s="352"/>
      <c r="C16" s="351"/>
      <c r="D16" s="351"/>
      <c r="E16" s="351"/>
      <c r="F16" s="351"/>
      <c r="G16" s="350"/>
    </row>
    <row r="17" spans="2:7" ht="30" customHeight="1">
      <c r="B17" s="352"/>
      <c r="C17" s="351"/>
      <c r="D17" s="351"/>
      <c r="E17" s="351"/>
      <c r="F17" s="351"/>
      <c r="G17" s="350"/>
    </row>
    <row r="18" spans="2:7" ht="30" customHeight="1">
      <c r="B18" s="352"/>
      <c r="C18" s="351"/>
      <c r="D18" s="351"/>
      <c r="E18" s="351"/>
      <c r="F18" s="351"/>
      <c r="G18" s="350"/>
    </row>
    <row r="19" spans="2:7" ht="30" customHeight="1">
      <c r="B19" s="349"/>
      <c r="C19" s="348"/>
      <c r="D19" s="348"/>
      <c r="E19" s="348"/>
      <c r="F19" s="348"/>
      <c r="G19" s="347"/>
    </row>
    <row r="21" spans="2:7" ht="24.75" customHeight="1">
      <c r="B21" s="59" t="s">
        <v>227</v>
      </c>
    </row>
    <row r="22" spans="2:7" ht="24.75" customHeight="1"/>
    <row r="23" spans="2:7" ht="13.5" customHeight="1">
      <c r="B23" s="346"/>
    </row>
    <row r="27" spans="2:7">
      <c r="C27" s="59" t="s">
        <v>226</v>
      </c>
    </row>
  </sheetData>
  <mergeCells count="8">
    <mergeCell ref="F1:G1"/>
    <mergeCell ref="D14:E15"/>
    <mergeCell ref="F14:F15"/>
    <mergeCell ref="F2:G2"/>
    <mergeCell ref="A3:G3"/>
    <mergeCell ref="C6:G6"/>
    <mergeCell ref="E10:F10"/>
    <mergeCell ref="E11:F11"/>
  </mergeCells>
  <phoneticPr fontId="5"/>
  <printOptions horizontalCentered="1"/>
  <pageMargins left="0.55118110236220474" right="0.70866141732283472" top="0.98425196850393704" bottom="0.98425196850393704" header="0.51181102362204722" footer="0.51181102362204722"/>
  <pageSetup paperSize="9" scale="80" orientation="portrait"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FD36-74A5-4900-B26A-CC57F1E36564}">
  <sheetPr>
    <tabColor indexed="45"/>
  </sheetPr>
  <dimension ref="A1:AL46"/>
  <sheetViews>
    <sheetView view="pageBreakPreview" zoomScaleNormal="100" zoomScaleSheetLayoutView="100" workbookViewId="0">
      <selection activeCell="S20" sqref="S20:Y21"/>
    </sheetView>
  </sheetViews>
  <sheetFormatPr defaultColWidth="9" defaultRowHeight="21" customHeight="1"/>
  <cols>
    <col min="1" max="1" width="2.6640625" style="307" customWidth="1"/>
    <col min="2" max="14" width="1.77734375" style="307" customWidth="1"/>
    <col min="15" max="18" width="2.6640625" style="307" customWidth="1"/>
    <col min="19" max="25" width="2.33203125" style="307" customWidth="1"/>
    <col min="26" max="35" width="3.21875" style="307" customWidth="1"/>
    <col min="36" max="36" width="5" style="307" customWidth="1"/>
    <col min="37" max="37" width="9" style="307"/>
    <col min="38" max="38" width="1.33203125" style="307" customWidth="1"/>
    <col min="39" max="16384" width="9" style="307"/>
  </cols>
  <sheetData>
    <row r="1" spans="1:38" ht="17.25" customHeight="1">
      <c r="AJ1" s="345" t="s">
        <v>225</v>
      </c>
      <c r="AK1" s="345"/>
      <c r="AL1" s="345"/>
    </row>
    <row r="2" spans="1:38" ht="17.25" customHeight="1">
      <c r="A2" s="392" t="s">
        <v>224</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3"/>
      <c r="AF2" s="393"/>
      <c r="AG2" s="393"/>
      <c r="AH2" s="393"/>
      <c r="AI2" s="393"/>
    </row>
    <row r="3" spans="1:38" ht="8.25" customHeight="1" thickBot="1"/>
    <row r="4" spans="1:38" ht="18" customHeight="1">
      <c r="A4" s="409" t="s">
        <v>223</v>
      </c>
      <c r="B4" s="410"/>
      <c r="C4" s="410"/>
      <c r="D4" s="410"/>
      <c r="E4" s="410"/>
      <c r="F4" s="410"/>
      <c r="G4" s="410"/>
      <c r="H4" s="410"/>
      <c r="I4" s="410"/>
      <c r="J4" s="410"/>
      <c r="K4" s="410"/>
      <c r="L4" s="410"/>
      <c r="M4" s="410"/>
      <c r="N4" s="411"/>
      <c r="O4" s="344"/>
      <c r="P4" s="343"/>
      <c r="Q4" s="343"/>
      <c r="R4" s="343"/>
      <c r="S4" s="343"/>
      <c r="T4" s="343"/>
      <c r="U4" s="343"/>
      <c r="V4" s="343"/>
      <c r="W4" s="343"/>
      <c r="X4" s="343"/>
      <c r="Y4" s="343"/>
      <c r="Z4" s="343"/>
      <c r="AA4" s="343"/>
      <c r="AB4" s="343"/>
      <c r="AC4" s="343"/>
      <c r="AD4" s="343"/>
      <c r="AE4" s="342"/>
      <c r="AF4" s="342"/>
      <c r="AG4" s="342"/>
      <c r="AH4" s="342"/>
      <c r="AI4" s="342"/>
      <c r="AJ4" s="342"/>
      <c r="AK4" s="341"/>
    </row>
    <row r="5" spans="1:38" ht="18" customHeight="1" thickBot="1">
      <c r="A5" s="340"/>
      <c r="B5" s="412" t="s">
        <v>222</v>
      </c>
      <c r="C5" s="412"/>
      <c r="D5" s="412"/>
      <c r="E5" s="412"/>
      <c r="F5" s="412"/>
      <c r="G5" s="412"/>
      <c r="H5" s="412"/>
      <c r="I5" s="412"/>
      <c r="J5" s="412"/>
      <c r="K5" s="412"/>
      <c r="L5" s="412"/>
      <c r="M5" s="412"/>
      <c r="N5" s="412"/>
      <c r="O5" s="339"/>
      <c r="P5" s="338"/>
      <c r="Q5" s="338"/>
      <c r="R5" s="338"/>
      <c r="S5" s="338"/>
      <c r="T5" s="338"/>
      <c r="U5" s="338"/>
      <c r="V5" s="338"/>
      <c r="W5" s="338"/>
      <c r="X5" s="338"/>
      <c r="Y5" s="338"/>
      <c r="Z5" s="338"/>
      <c r="AA5" s="338"/>
      <c r="AB5" s="338"/>
      <c r="AC5" s="338"/>
      <c r="AD5" s="338"/>
      <c r="AE5" s="337"/>
      <c r="AF5" s="337"/>
      <c r="AG5" s="337"/>
      <c r="AH5" s="337"/>
      <c r="AI5" s="337"/>
      <c r="AJ5" s="337"/>
      <c r="AK5" s="336"/>
    </row>
    <row r="6" spans="1:38" ht="18" customHeight="1" thickBot="1">
      <c r="A6" s="413" t="s">
        <v>221</v>
      </c>
      <c r="B6" s="414"/>
      <c r="C6" s="414"/>
      <c r="D6" s="414"/>
      <c r="E6" s="414"/>
      <c r="F6" s="414"/>
      <c r="G6" s="414"/>
      <c r="H6" s="414"/>
      <c r="I6" s="414"/>
      <c r="J6" s="414"/>
      <c r="K6" s="414"/>
      <c r="L6" s="414"/>
      <c r="M6" s="414"/>
      <c r="N6" s="415"/>
      <c r="O6" s="335"/>
      <c r="P6" s="334"/>
      <c r="Q6" s="334"/>
      <c r="R6" s="334"/>
      <c r="S6" s="334"/>
      <c r="T6" s="334"/>
      <c r="U6" s="334"/>
      <c r="V6" s="334"/>
      <c r="W6" s="334"/>
      <c r="X6" s="334"/>
      <c r="Y6" s="334"/>
      <c r="Z6" s="334"/>
      <c r="AA6" s="334"/>
      <c r="AB6" s="334"/>
      <c r="AC6" s="334"/>
      <c r="AD6" s="334"/>
      <c r="AE6" s="333"/>
      <c r="AF6" s="333"/>
      <c r="AG6" s="333"/>
      <c r="AH6" s="333"/>
      <c r="AI6" s="333"/>
      <c r="AJ6" s="333"/>
      <c r="AK6" s="332"/>
    </row>
    <row r="7" spans="1:38" ht="20.25" customHeight="1" thickTop="1">
      <c r="A7" s="394" t="s">
        <v>220</v>
      </c>
      <c r="B7" s="395"/>
      <c r="C7" s="395"/>
      <c r="D7" s="395"/>
      <c r="E7" s="395"/>
      <c r="F7" s="395"/>
      <c r="G7" s="395"/>
      <c r="H7" s="395"/>
      <c r="I7" s="395"/>
      <c r="J7" s="395"/>
      <c r="K7" s="395"/>
      <c r="L7" s="395"/>
      <c r="M7" s="395"/>
      <c r="N7" s="396"/>
      <c r="O7" s="406" t="s">
        <v>219</v>
      </c>
      <c r="P7" s="398"/>
      <c r="Q7" s="398"/>
      <c r="R7" s="399"/>
      <c r="S7" s="403" t="s">
        <v>218</v>
      </c>
      <c r="T7" s="404"/>
      <c r="U7" s="404"/>
      <c r="V7" s="404"/>
      <c r="W7" s="404"/>
      <c r="X7" s="404"/>
      <c r="Y7" s="404"/>
      <c r="Z7" s="404"/>
      <c r="AA7" s="404"/>
      <c r="AB7" s="404"/>
      <c r="AC7" s="404"/>
      <c r="AD7" s="405"/>
      <c r="AE7" s="444" t="s">
        <v>217</v>
      </c>
      <c r="AF7" s="445"/>
      <c r="AG7" s="445"/>
      <c r="AH7" s="445"/>
      <c r="AI7" s="445"/>
      <c r="AJ7" s="445"/>
      <c r="AK7" s="446"/>
    </row>
    <row r="8" spans="1:38" ht="23.25" customHeight="1">
      <c r="A8" s="397"/>
      <c r="B8" s="398"/>
      <c r="C8" s="398"/>
      <c r="D8" s="398"/>
      <c r="E8" s="398"/>
      <c r="F8" s="398"/>
      <c r="G8" s="398"/>
      <c r="H8" s="398"/>
      <c r="I8" s="398"/>
      <c r="J8" s="398"/>
      <c r="K8" s="398"/>
      <c r="L8" s="398"/>
      <c r="M8" s="398"/>
      <c r="N8" s="399"/>
      <c r="O8" s="407"/>
      <c r="P8" s="398"/>
      <c r="Q8" s="398"/>
      <c r="R8" s="399"/>
      <c r="S8" s="416" t="s">
        <v>216</v>
      </c>
      <c r="T8" s="416"/>
      <c r="U8" s="416"/>
      <c r="V8" s="416"/>
      <c r="W8" s="416"/>
      <c r="X8" s="416"/>
      <c r="Y8" s="416"/>
      <c r="Z8" s="416" t="s">
        <v>215</v>
      </c>
      <c r="AA8" s="416"/>
      <c r="AB8" s="416"/>
      <c r="AC8" s="416"/>
      <c r="AD8" s="418"/>
      <c r="AE8" s="420" t="s">
        <v>214</v>
      </c>
      <c r="AF8" s="421"/>
      <c r="AG8" s="421"/>
      <c r="AH8" s="421"/>
      <c r="AI8" s="421"/>
      <c r="AJ8" s="421"/>
      <c r="AK8" s="422"/>
    </row>
    <row r="9" spans="1:38" ht="15" customHeight="1">
      <c r="A9" s="397"/>
      <c r="B9" s="398"/>
      <c r="C9" s="398"/>
      <c r="D9" s="398"/>
      <c r="E9" s="398"/>
      <c r="F9" s="398"/>
      <c r="G9" s="398"/>
      <c r="H9" s="398"/>
      <c r="I9" s="398"/>
      <c r="J9" s="398"/>
      <c r="K9" s="398"/>
      <c r="L9" s="398"/>
      <c r="M9" s="398"/>
      <c r="N9" s="399"/>
      <c r="O9" s="407"/>
      <c r="P9" s="398"/>
      <c r="Q9" s="398"/>
      <c r="R9" s="399"/>
      <c r="S9" s="417"/>
      <c r="T9" s="417"/>
      <c r="U9" s="417"/>
      <c r="V9" s="417"/>
      <c r="W9" s="417"/>
      <c r="X9" s="417"/>
      <c r="Y9" s="417"/>
      <c r="Z9" s="417"/>
      <c r="AA9" s="417"/>
      <c r="AB9" s="417"/>
      <c r="AC9" s="417"/>
      <c r="AD9" s="419"/>
      <c r="AE9" s="423"/>
      <c r="AF9" s="424"/>
      <c r="AG9" s="424"/>
      <c r="AH9" s="424"/>
      <c r="AI9" s="424"/>
      <c r="AJ9" s="424"/>
      <c r="AK9" s="425"/>
    </row>
    <row r="10" spans="1:38" ht="24.75" customHeight="1">
      <c r="A10" s="397"/>
      <c r="B10" s="398"/>
      <c r="C10" s="398"/>
      <c r="D10" s="398"/>
      <c r="E10" s="398"/>
      <c r="F10" s="398"/>
      <c r="G10" s="398"/>
      <c r="H10" s="398"/>
      <c r="I10" s="398"/>
      <c r="J10" s="398"/>
      <c r="K10" s="398"/>
      <c r="L10" s="398"/>
      <c r="M10" s="398"/>
      <c r="N10" s="399"/>
      <c r="O10" s="407"/>
      <c r="P10" s="398"/>
      <c r="Q10" s="398"/>
      <c r="R10" s="399"/>
      <c r="S10" s="417"/>
      <c r="T10" s="417"/>
      <c r="U10" s="417"/>
      <c r="V10" s="417"/>
      <c r="W10" s="417"/>
      <c r="X10" s="417"/>
      <c r="Y10" s="417"/>
      <c r="Z10" s="417"/>
      <c r="AA10" s="417"/>
      <c r="AB10" s="417"/>
      <c r="AC10" s="417"/>
      <c r="AD10" s="419"/>
      <c r="AE10" s="407" t="s">
        <v>213</v>
      </c>
      <c r="AF10" s="398"/>
      <c r="AG10" s="399"/>
      <c r="AH10" s="331" t="s">
        <v>212</v>
      </c>
      <c r="AI10" s="330"/>
      <c r="AJ10" s="330"/>
      <c r="AK10" s="329"/>
    </row>
    <row r="11" spans="1:38" ht="30.75" customHeight="1">
      <c r="A11" s="400"/>
      <c r="B11" s="401"/>
      <c r="C11" s="401"/>
      <c r="D11" s="401"/>
      <c r="E11" s="401"/>
      <c r="F11" s="401"/>
      <c r="G11" s="401"/>
      <c r="H11" s="401"/>
      <c r="I11" s="401"/>
      <c r="J11" s="401"/>
      <c r="K11" s="401"/>
      <c r="L11" s="401"/>
      <c r="M11" s="401"/>
      <c r="N11" s="402"/>
      <c r="O11" s="408"/>
      <c r="P11" s="401"/>
      <c r="Q11" s="401"/>
      <c r="R11" s="402"/>
      <c r="S11" s="417"/>
      <c r="T11" s="417"/>
      <c r="U11" s="417"/>
      <c r="V11" s="417"/>
      <c r="W11" s="417"/>
      <c r="X11" s="417"/>
      <c r="Y11" s="417"/>
      <c r="Z11" s="417"/>
      <c r="AA11" s="417"/>
      <c r="AB11" s="417"/>
      <c r="AC11" s="417"/>
      <c r="AD11" s="419"/>
      <c r="AE11" s="408"/>
      <c r="AF11" s="401"/>
      <c r="AG11" s="402"/>
      <c r="AH11" s="328" t="s">
        <v>211</v>
      </c>
      <c r="AI11" s="327"/>
      <c r="AJ11" s="327"/>
      <c r="AK11" s="326"/>
    </row>
    <row r="12" spans="1:38" ht="16.5" customHeight="1">
      <c r="A12" s="380">
        <v>1</v>
      </c>
      <c r="B12" s="374"/>
      <c r="C12" s="370"/>
      <c r="D12" s="370"/>
      <c r="E12" s="370"/>
      <c r="F12" s="370"/>
      <c r="G12" s="370"/>
      <c r="H12" s="370"/>
      <c r="I12" s="370"/>
      <c r="J12" s="370"/>
      <c r="K12" s="370"/>
      <c r="L12" s="370"/>
      <c r="M12" s="370"/>
      <c r="N12" s="371"/>
      <c r="O12" s="374"/>
      <c r="P12" s="382"/>
      <c r="Q12" s="382"/>
      <c r="R12" s="383"/>
      <c r="S12" s="374"/>
      <c r="T12" s="382"/>
      <c r="U12" s="382"/>
      <c r="V12" s="382"/>
      <c r="W12" s="382"/>
      <c r="X12" s="382"/>
      <c r="Y12" s="383"/>
      <c r="Z12" s="374"/>
      <c r="AA12" s="382"/>
      <c r="AB12" s="382"/>
      <c r="AC12" s="382"/>
      <c r="AD12" s="383"/>
      <c r="AE12" s="431"/>
      <c r="AF12" s="432"/>
      <c r="AG12" s="433"/>
      <c r="AH12" s="319"/>
      <c r="AI12" s="318"/>
      <c r="AJ12" s="318"/>
      <c r="AK12" s="317"/>
    </row>
    <row r="13" spans="1:38" ht="16.5" customHeight="1">
      <c r="A13" s="381"/>
      <c r="B13" s="375"/>
      <c r="C13" s="376"/>
      <c r="D13" s="376"/>
      <c r="E13" s="376"/>
      <c r="F13" s="376"/>
      <c r="G13" s="376"/>
      <c r="H13" s="376"/>
      <c r="I13" s="376"/>
      <c r="J13" s="376"/>
      <c r="K13" s="376"/>
      <c r="L13" s="376"/>
      <c r="M13" s="376"/>
      <c r="N13" s="377"/>
      <c r="O13" s="390"/>
      <c r="P13" s="372"/>
      <c r="Q13" s="372"/>
      <c r="R13" s="391"/>
      <c r="S13" s="390"/>
      <c r="T13" s="372"/>
      <c r="U13" s="372"/>
      <c r="V13" s="372"/>
      <c r="W13" s="372"/>
      <c r="X13" s="372"/>
      <c r="Y13" s="391"/>
      <c r="Z13" s="390"/>
      <c r="AA13" s="372"/>
      <c r="AB13" s="372"/>
      <c r="AC13" s="372"/>
      <c r="AD13" s="391"/>
      <c r="AE13" s="434"/>
      <c r="AF13" s="435"/>
      <c r="AG13" s="436"/>
      <c r="AH13" s="325"/>
      <c r="AI13" s="324"/>
      <c r="AJ13" s="324"/>
      <c r="AK13" s="323"/>
    </row>
    <row r="14" spans="1:38" ht="16.5" customHeight="1">
      <c r="A14" s="380">
        <v>2</v>
      </c>
      <c r="B14" s="374"/>
      <c r="C14" s="370"/>
      <c r="D14" s="370"/>
      <c r="E14" s="370"/>
      <c r="F14" s="370"/>
      <c r="G14" s="370"/>
      <c r="H14" s="370"/>
      <c r="I14" s="370"/>
      <c r="J14" s="370"/>
      <c r="K14" s="370"/>
      <c r="L14" s="370"/>
      <c r="M14" s="370"/>
      <c r="N14" s="371"/>
      <c r="O14" s="374"/>
      <c r="P14" s="382"/>
      <c r="Q14" s="382"/>
      <c r="R14" s="383"/>
      <c r="S14" s="374"/>
      <c r="T14" s="382"/>
      <c r="U14" s="382"/>
      <c r="V14" s="382"/>
      <c r="W14" s="382"/>
      <c r="X14" s="382"/>
      <c r="Y14" s="383"/>
      <c r="Z14" s="374"/>
      <c r="AA14" s="382"/>
      <c r="AB14" s="382"/>
      <c r="AC14" s="382"/>
      <c r="AD14" s="383"/>
      <c r="AE14" s="431"/>
      <c r="AF14" s="432"/>
      <c r="AG14" s="433"/>
      <c r="AH14" s="319"/>
      <c r="AI14" s="318"/>
      <c r="AJ14" s="318"/>
      <c r="AK14" s="317"/>
    </row>
    <row r="15" spans="1:38" ht="16.5" customHeight="1">
      <c r="A15" s="381"/>
      <c r="B15" s="375"/>
      <c r="C15" s="376"/>
      <c r="D15" s="376"/>
      <c r="E15" s="376"/>
      <c r="F15" s="376"/>
      <c r="G15" s="376"/>
      <c r="H15" s="376"/>
      <c r="I15" s="376"/>
      <c r="J15" s="376"/>
      <c r="K15" s="376"/>
      <c r="L15" s="376"/>
      <c r="M15" s="376"/>
      <c r="N15" s="377"/>
      <c r="O15" s="390"/>
      <c r="P15" s="372"/>
      <c r="Q15" s="372"/>
      <c r="R15" s="391"/>
      <c r="S15" s="390"/>
      <c r="T15" s="372"/>
      <c r="U15" s="372"/>
      <c r="V15" s="372"/>
      <c r="W15" s="372"/>
      <c r="X15" s="372"/>
      <c r="Y15" s="391"/>
      <c r="Z15" s="390"/>
      <c r="AA15" s="372"/>
      <c r="AB15" s="372"/>
      <c r="AC15" s="372"/>
      <c r="AD15" s="391"/>
      <c r="AE15" s="434"/>
      <c r="AF15" s="435"/>
      <c r="AG15" s="436"/>
      <c r="AH15" s="325"/>
      <c r="AI15" s="324"/>
      <c r="AJ15" s="324"/>
      <c r="AK15" s="323"/>
    </row>
    <row r="16" spans="1:38" ht="16.5" customHeight="1">
      <c r="A16" s="380">
        <v>3</v>
      </c>
      <c r="B16" s="374"/>
      <c r="C16" s="370"/>
      <c r="D16" s="370"/>
      <c r="E16" s="370"/>
      <c r="F16" s="370"/>
      <c r="G16" s="370"/>
      <c r="H16" s="370"/>
      <c r="I16" s="370"/>
      <c r="J16" s="370"/>
      <c r="K16" s="370"/>
      <c r="L16" s="370"/>
      <c r="M16" s="370"/>
      <c r="N16" s="371"/>
      <c r="O16" s="374"/>
      <c r="P16" s="382"/>
      <c r="Q16" s="382"/>
      <c r="R16" s="383"/>
      <c r="S16" s="374"/>
      <c r="T16" s="382"/>
      <c r="U16" s="382"/>
      <c r="V16" s="382"/>
      <c r="W16" s="382"/>
      <c r="X16" s="382"/>
      <c r="Y16" s="383"/>
      <c r="Z16" s="374"/>
      <c r="AA16" s="382"/>
      <c r="AB16" s="382"/>
      <c r="AC16" s="382"/>
      <c r="AD16" s="383"/>
      <c r="AE16" s="431"/>
      <c r="AF16" s="432"/>
      <c r="AG16" s="433"/>
      <c r="AH16" s="319"/>
      <c r="AI16" s="318"/>
      <c r="AJ16" s="318"/>
      <c r="AK16" s="317"/>
    </row>
    <row r="17" spans="1:37" ht="16.5" customHeight="1">
      <c r="A17" s="381"/>
      <c r="B17" s="375"/>
      <c r="C17" s="376"/>
      <c r="D17" s="376"/>
      <c r="E17" s="376"/>
      <c r="F17" s="376"/>
      <c r="G17" s="376"/>
      <c r="H17" s="376"/>
      <c r="I17" s="376"/>
      <c r="J17" s="376"/>
      <c r="K17" s="376"/>
      <c r="L17" s="376"/>
      <c r="M17" s="376"/>
      <c r="N17" s="377"/>
      <c r="O17" s="390"/>
      <c r="P17" s="372"/>
      <c r="Q17" s="372"/>
      <c r="R17" s="391"/>
      <c r="S17" s="390"/>
      <c r="T17" s="372"/>
      <c r="U17" s="372"/>
      <c r="V17" s="372"/>
      <c r="W17" s="372"/>
      <c r="X17" s="372"/>
      <c r="Y17" s="391"/>
      <c r="Z17" s="390"/>
      <c r="AA17" s="372"/>
      <c r="AB17" s="372"/>
      <c r="AC17" s="372"/>
      <c r="AD17" s="391"/>
      <c r="AE17" s="434"/>
      <c r="AF17" s="435"/>
      <c r="AG17" s="436"/>
      <c r="AH17" s="325"/>
      <c r="AI17" s="324"/>
      <c r="AJ17" s="324"/>
      <c r="AK17" s="323"/>
    </row>
    <row r="18" spans="1:37" ht="16.5" customHeight="1">
      <c r="A18" s="380">
        <v>4</v>
      </c>
      <c r="B18" s="374"/>
      <c r="C18" s="370"/>
      <c r="D18" s="370"/>
      <c r="E18" s="370"/>
      <c r="F18" s="370"/>
      <c r="G18" s="370"/>
      <c r="H18" s="370"/>
      <c r="I18" s="370"/>
      <c r="J18" s="370"/>
      <c r="K18" s="370"/>
      <c r="L18" s="370"/>
      <c r="M18" s="370"/>
      <c r="N18" s="371"/>
      <c r="O18" s="374"/>
      <c r="P18" s="382"/>
      <c r="Q18" s="382"/>
      <c r="R18" s="383"/>
      <c r="S18" s="374"/>
      <c r="T18" s="382"/>
      <c r="U18" s="382"/>
      <c r="V18" s="382"/>
      <c r="W18" s="382"/>
      <c r="X18" s="382"/>
      <c r="Y18" s="383"/>
      <c r="Z18" s="374"/>
      <c r="AA18" s="382"/>
      <c r="AB18" s="382"/>
      <c r="AC18" s="382"/>
      <c r="AD18" s="383"/>
      <c r="AE18" s="431"/>
      <c r="AF18" s="432"/>
      <c r="AG18" s="433"/>
      <c r="AH18" s="319"/>
      <c r="AI18" s="318"/>
      <c r="AJ18" s="318"/>
      <c r="AK18" s="317"/>
    </row>
    <row r="19" spans="1:37" ht="16.5" customHeight="1">
      <c r="A19" s="381"/>
      <c r="B19" s="375"/>
      <c r="C19" s="376"/>
      <c r="D19" s="376"/>
      <c r="E19" s="376"/>
      <c r="F19" s="376"/>
      <c r="G19" s="376"/>
      <c r="H19" s="376"/>
      <c r="I19" s="376"/>
      <c r="J19" s="376"/>
      <c r="K19" s="376"/>
      <c r="L19" s="376"/>
      <c r="M19" s="376"/>
      <c r="N19" s="377"/>
      <c r="O19" s="390"/>
      <c r="P19" s="372"/>
      <c r="Q19" s="372"/>
      <c r="R19" s="391"/>
      <c r="S19" s="390"/>
      <c r="T19" s="372"/>
      <c r="U19" s="372"/>
      <c r="V19" s="372"/>
      <c r="W19" s="372"/>
      <c r="X19" s="372"/>
      <c r="Y19" s="391"/>
      <c r="Z19" s="390"/>
      <c r="AA19" s="372"/>
      <c r="AB19" s="372"/>
      <c r="AC19" s="372"/>
      <c r="AD19" s="391"/>
      <c r="AE19" s="434"/>
      <c r="AF19" s="435"/>
      <c r="AG19" s="436"/>
      <c r="AH19" s="325"/>
      <c r="AI19" s="324"/>
      <c r="AJ19" s="324"/>
      <c r="AK19" s="323"/>
    </row>
    <row r="20" spans="1:37" ht="16.5" customHeight="1">
      <c r="A20" s="380">
        <v>5</v>
      </c>
      <c r="B20" s="374"/>
      <c r="C20" s="370"/>
      <c r="D20" s="370"/>
      <c r="E20" s="370"/>
      <c r="F20" s="370"/>
      <c r="G20" s="370"/>
      <c r="H20" s="370"/>
      <c r="I20" s="370"/>
      <c r="J20" s="370"/>
      <c r="K20" s="370"/>
      <c r="L20" s="370"/>
      <c r="M20" s="370"/>
      <c r="N20" s="371"/>
      <c r="O20" s="374"/>
      <c r="P20" s="382"/>
      <c r="Q20" s="382"/>
      <c r="R20" s="383"/>
      <c r="S20" s="374"/>
      <c r="T20" s="382"/>
      <c r="U20" s="382"/>
      <c r="V20" s="382"/>
      <c r="W20" s="382"/>
      <c r="X20" s="382"/>
      <c r="Y20" s="383"/>
      <c r="Z20" s="374"/>
      <c r="AA20" s="382"/>
      <c r="AB20" s="382"/>
      <c r="AC20" s="382"/>
      <c r="AD20" s="383"/>
      <c r="AE20" s="431"/>
      <c r="AF20" s="432"/>
      <c r="AG20" s="433"/>
      <c r="AH20" s="319"/>
      <c r="AI20" s="318"/>
      <c r="AJ20" s="318"/>
      <c r="AK20" s="317"/>
    </row>
    <row r="21" spans="1:37" ht="16.5" customHeight="1">
      <c r="A21" s="381"/>
      <c r="B21" s="375"/>
      <c r="C21" s="376"/>
      <c r="D21" s="376"/>
      <c r="E21" s="376"/>
      <c r="F21" s="376"/>
      <c r="G21" s="376"/>
      <c r="H21" s="376"/>
      <c r="I21" s="376"/>
      <c r="J21" s="376"/>
      <c r="K21" s="376"/>
      <c r="L21" s="376"/>
      <c r="M21" s="376"/>
      <c r="N21" s="377"/>
      <c r="O21" s="390"/>
      <c r="P21" s="372"/>
      <c r="Q21" s="372"/>
      <c r="R21" s="391"/>
      <c r="S21" s="390"/>
      <c r="T21" s="372"/>
      <c r="U21" s="372"/>
      <c r="V21" s="372"/>
      <c r="W21" s="372"/>
      <c r="X21" s="372"/>
      <c r="Y21" s="391"/>
      <c r="Z21" s="390"/>
      <c r="AA21" s="372"/>
      <c r="AB21" s="372"/>
      <c r="AC21" s="372"/>
      <c r="AD21" s="391"/>
      <c r="AE21" s="434"/>
      <c r="AF21" s="435"/>
      <c r="AG21" s="436"/>
      <c r="AH21" s="325"/>
      <c r="AI21" s="324"/>
      <c r="AJ21" s="324"/>
      <c r="AK21" s="323"/>
    </row>
    <row r="22" spans="1:37" ht="16.5" customHeight="1">
      <c r="A22" s="380">
        <v>6</v>
      </c>
      <c r="B22" s="374"/>
      <c r="C22" s="370"/>
      <c r="D22" s="370"/>
      <c r="E22" s="370"/>
      <c r="F22" s="370"/>
      <c r="G22" s="370"/>
      <c r="H22" s="370"/>
      <c r="I22" s="370"/>
      <c r="J22" s="370"/>
      <c r="K22" s="370"/>
      <c r="L22" s="370"/>
      <c r="M22" s="370"/>
      <c r="N22" s="371"/>
      <c r="O22" s="374"/>
      <c r="P22" s="382"/>
      <c r="Q22" s="382"/>
      <c r="R22" s="383"/>
      <c r="S22" s="374"/>
      <c r="T22" s="382"/>
      <c r="U22" s="382"/>
      <c r="V22" s="382"/>
      <c r="W22" s="382"/>
      <c r="X22" s="382"/>
      <c r="Y22" s="383"/>
      <c r="Z22" s="374"/>
      <c r="AA22" s="382"/>
      <c r="AB22" s="382"/>
      <c r="AC22" s="382"/>
      <c r="AD22" s="383"/>
      <c r="AE22" s="431"/>
      <c r="AF22" s="432"/>
      <c r="AG22" s="433"/>
      <c r="AH22" s="319"/>
      <c r="AI22" s="318"/>
      <c r="AJ22" s="318"/>
      <c r="AK22" s="317"/>
    </row>
    <row r="23" spans="1:37" ht="16.5" customHeight="1">
      <c r="A23" s="381"/>
      <c r="B23" s="375"/>
      <c r="C23" s="376"/>
      <c r="D23" s="376"/>
      <c r="E23" s="376"/>
      <c r="F23" s="376"/>
      <c r="G23" s="376"/>
      <c r="H23" s="376"/>
      <c r="I23" s="376"/>
      <c r="J23" s="376"/>
      <c r="K23" s="376"/>
      <c r="L23" s="376"/>
      <c r="M23" s="376"/>
      <c r="N23" s="377"/>
      <c r="O23" s="387"/>
      <c r="P23" s="388"/>
      <c r="Q23" s="388"/>
      <c r="R23" s="389"/>
      <c r="S23" s="387"/>
      <c r="T23" s="388"/>
      <c r="U23" s="388"/>
      <c r="V23" s="388"/>
      <c r="W23" s="388"/>
      <c r="X23" s="388"/>
      <c r="Y23" s="389"/>
      <c r="Z23" s="387"/>
      <c r="AA23" s="388"/>
      <c r="AB23" s="388"/>
      <c r="AC23" s="388"/>
      <c r="AD23" s="389"/>
      <c r="AE23" s="434"/>
      <c r="AF23" s="435"/>
      <c r="AG23" s="436"/>
      <c r="AH23" s="322"/>
      <c r="AI23" s="321"/>
      <c r="AJ23" s="321"/>
      <c r="AK23" s="320"/>
    </row>
    <row r="24" spans="1:37" ht="16.5" customHeight="1">
      <c r="A24" s="380">
        <v>7</v>
      </c>
      <c r="B24" s="374"/>
      <c r="C24" s="370"/>
      <c r="D24" s="370"/>
      <c r="E24" s="370"/>
      <c r="F24" s="370"/>
      <c r="G24" s="370"/>
      <c r="H24" s="370"/>
      <c r="I24" s="370"/>
      <c r="J24" s="370"/>
      <c r="K24" s="370"/>
      <c r="L24" s="370"/>
      <c r="M24" s="370"/>
      <c r="N24" s="371"/>
      <c r="O24" s="374"/>
      <c r="P24" s="382"/>
      <c r="Q24" s="382"/>
      <c r="R24" s="383"/>
      <c r="S24" s="374"/>
      <c r="T24" s="382"/>
      <c r="U24" s="382"/>
      <c r="V24" s="382"/>
      <c r="W24" s="382"/>
      <c r="X24" s="382"/>
      <c r="Y24" s="383"/>
      <c r="Z24" s="374"/>
      <c r="AA24" s="382"/>
      <c r="AB24" s="382"/>
      <c r="AC24" s="382"/>
      <c r="AD24" s="383"/>
      <c r="AE24" s="431"/>
      <c r="AF24" s="432"/>
      <c r="AG24" s="433"/>
      <c r="AH24" s="319"/>
      <c r="AI24" s="318"/>
      <c r="AJ24" s="318"/>
      <c r="AK24" s="317"/>
    </row>
    <row r="25" spans="1:37" ht="16.5" customHeight="1">
      <c r="A25" s="381"/>
      <c r="B25" s="375"/>
      <c r="C25" s="376"/>
      <c r="D25" s="376"/>
      <c r="E25" s="376"/>
      <c r="F25" s="376"/>
      <c r="G25" s="376"/>
      <c r="H25" s="376"/>
      <c r="I25" s="376"/>
      <c r="J25" s="376"/>
      <c r="K25" s="376"/>
      <c r="L25" s="376"/>
      <c r="M25" s="376"/>
      <c r="N25" s="377"/>
      <c r="O25" s="387"/>
      <c r="P25" s="388"/>
      <c r="Q25" s="388"/>
      <c r="R25" s="389"/>
      <c r="S25" s="387"/>
      <c r="T25" s="388"/>
      <c r="U25" s="388"/>
      <c r="V25" s="388"/>
      <c r="W25" s="388"/>
      <c r="X25" s="388"/>
      <c r="Y25" s="389"/>
      <c r="Z25" s="387"/>
      <c r="AA25" s="388"/>
      <c r="AB25" s="388"/>
      <c r="AC25" s="388"/>
      <c r="AD25" s="389"/>
      <c r="AE25" s="434"/>
      <c r="AF25" s="435"/>
      <c r="AG25" s="436"/>
      <c r="AH25" s="322"/>
      <c r="AI25" s="321"/>
      <c r="AJ25" s="321"/>
      <c r="AK25" s="320"/>
    </row>
    <row r="26" spans="1:37" ht="16.5" customHeight="1">
      <c r="A26" s="380">
        <v>8</v>
      </c>
      <c r="B26" s="374"/>
      <c r="C26" s="370"/>
      <c r="D26" s="370"/>
      <c r="E26" s="370"/>
      <c r="F26" s="370"/>
      <c r="G26" s="370"/>
      <c r="H26" s="370"/>
      <c r="I26" s="370"/>
      <c r="J26" s="370"/>
      <c r="K26" s="370"/>
      <c r="L26" s="370"/>
      <c r="M26" s="370"/>
      <c r="N26" s="371"/>
      <c r="O26" s="374"/>
      <c r="P26" s="382"/>
      <c r="Q26" s="382"/>
      <c r="R26" s="383"/>
      <c r="S26" s="374"/>
      <c r="T26" s="382"/>
      <c r="U26" s="382"/>
      <c r="V26" s="382"/>
      <c r="W26" s="382"/>
      <c r="X26" s="382"/>
      <c r="Y26" s="383"/>
      <c r="Z26" s="374"/>
      <c r="AA26" s="382"/>
      <c r="AB26" s="382"/>
      <c r="AC26" s="382"/>
      <c r="AD26" s="383"/>
      <c r="AE26" s="431"/>
      <c r="AF26" s="432"/>
      <c r="AG26" s="433"/>
      <c r="AH26" s="319"/>
      <c r="AI26" s="318"/>
      <c r="AJ26" s="318"/>
      <c r="AK26" s="317"/>
    </row>
    <row r="27" spans="1:37" ht="16.5" customHeight="1">
      <c r="A27" s="381"/>
      <c r="B27" s="375"/>
      <c r="C27" s="376"/>
      <c r="D27" s="376"/>
      <c r="E27" s="376"/>
      <c r="F27" s="376"/>
      <c r="G27" s="376"/>
      <c r="H27" s="376"/>
      <c r="I27" s="376"/>
      <c r="J27" s="376"/>
      <c r="K27" s="376"/>
      <c r="L27" s="376"/>
      <c r="M27" s="376"/>
      <c r="N27" s="377"/>
      <c r="O27" s="387"/>
      <c r="P27" s="388"/>
      <c r="Q27" s="388"/>
      <c r="R27" s="389"/>
      <c r="S27" s="387"/>
      <c r="T27" s="388"/>
      <c r="U27" s="388"/>
      <c r="V27" s="388"/>
      <c r="W27" s="388"/>
      <c r="X27" s="388"/>
      <c r="Y27" s="389"/>
      <c r="Z27" s="387"/>
      <c r="AA27" s="388"/>
      <c r="AB27" s="388"/>
      <c r="AC27" s="388"/>
      <c r="AD27" s="389"/>
      <c r="AE27" s="434"/>
      <c r="AF27" s="435"/>
      <c r="AG27" s="436"/>
      <c r="AH27" s="322"/>
      <c r="AI27" s="321"/>
      <c r="AJ27" s="321"/>
      <c r="AK27" s="320"/>
    </row>
    <row r="28" spans="1:37" ht="16.5" customHeight="1">
      <c r="A28" s="380">
        <v>9</v>
      </c>
      <c r="B28" s="374"/>
      <c r="C28" s="370"/>
      <c r="D28" s="370"/>
      <c r="E28" s="370"/>
      <c r="F28" s="370"/>
      <c r="G28" s="370"/>
      <c r="H28" s="370"/>
      <c r="I28" s="370"/>
      <c r="J28" s="370"/>
      <c r="K28" s="370"/>
      <c r="L28" s="370"/>
      <c r="M28" s="370"/>
      <c r="N28" s="371"/>
      <c r="O28" s="374"/>
      <c r="P28" s="382"/>
      <c r="Q28" s="382"/>
      <c r="R28" s="383"/>
      <c r="S28" s="374"/>
      <c r="T28" s="382"/>
      <c r="U28" s="382"/>
      <c r="V28" s="382"/>
      <c r="W28" s="382"/>
      <c r="X28" s="382"/>
      <c r="Y28" s="383"/>
      <c r="Z28" s="374"/>
      <c r="AA28" s="382"/>
      <c r="AB28" s="382"/>
      <c r="AC28" s="382"/>
      <c r="AD28" s="383"/>
      <c r="AE28" s="431"/>
      <c r="AF28" s="432"/>
      <c r="AG28" s="433"/>
      <c r="AH28" s="319"/>
      <c r="AI28" s="318"/>
      <c r="AJ28" s="318"/>
      <c r="AK28" s="317"/>
    </row>
    <row r="29" spans="1:37" ht="16.5" customHeight="1">
      <c r="A29" s="381"/>
      <c r="B29" s="375"/>
      <c r="C29" s="376"/>
      <c r="D29" s="376"/>
      <c r="E29" s="376"/>
      <c r="F29" s="376"/>
      <c r="G29" s="376"/>
      <c r="H29" s="376"/>
      <c r="I29" s="376"/>
      <c r="J29" s="376"/>
      <c r="K29" s="376"/>
      <c r="L29" s="376"/>
      <c r="M29" s="376"/>
      <c r="N29" s="377"/>
      <c r="O29" s="387"/>
      <c r="P29" s="388"/>
      <c r="Q29" s="388"/>
      <c r="R29" s="389"/>
      <c r="S29" s="387"/>
      <c r="T29" s="388"/>
      <c r="U29" s="388"/>
      <c r="V29" s="388"/>
      <c r="W29" s="388"/>
      <c r="X29" s="388"/>
      <c r="Y29" s="389"/>
      <c r="Z29" s="387"/>
      <c r="AA29" s="388"/>
      <c r="AB29" s="388"/>
      <c r="AC29" s="388"/>
      <c r="AD29" s="389"/>
      <c r="AE29" s="434"/>
      <c r="AF29" s="435"/>
      <c r="AG29" s="436"/>
      <c r="AH29" s="322"/>
      <c r="AI29" s="321"/>
      <c r="AJ29" s="321"/>
      <c r="AK29" s="320"/>
    </row>
    <row r="30" spans="1:37" ht="16.5" customHeight="1">
      <c r="A30" s="380">
        <v>10</v>
      </c>
      <c r="B30" s="374"/>
      <c r="C30" s="370"/>
      <c r="D30" s="370"/>
      <c r="E30" s="370"/>
      <c r="F30" s="370"/>
      <c r="G30" s="370"/>
      <c r="H30" s="370"/>
      <c r="I30" s="370"/>
      <c r="J30" s="370"/>
      <c r="K30" s="370"/>
      <c r="L30" s="370"/>
      <c r="M30" s="370"/>
      <c r="N30" s="371"/>
      <c r="O30" s="374"/>
      <c r="P30" s="382"/>
      <c r="Q30" s="382"/>
      <c r="R30" s="383"/>
      <c r="S30" s="374"/>
      <c r="T30" s="382"/>
      <c r="U30" s="382"/>
      <c r="V30" s="382"/>
      <c r="W30" s="382"/>
      <c r="X30" s="382"/>
      <c r="Y30" s="383"/>
      <c r="Z30" s="374"/>
      <c r="AA30" s="382"/>
      <c r="AB30" s="382"/>
      <c r="AC30" s="382"/>
      <c r="AD30" s="383"/>
      <c r="AE30" s="431"/>
      <c r="AF30" s="432"/>
      <c r="AG30" s="433"/>
      <c r="AH30" s="319"/>
      <c r="AI30" s="318"/>
      <c r="AJ30" s="318"/>
      <c r="AK30" s="317"/>
    </row>
    <row r="31" spans="1:37" ht="16.5" customHeight="1" thickBot="1">
      <c r="A31" s="443"/>
      <c r="B31" s="440"/>
      <c r="C31" s="441"/>
      <c r="D31" s="441"/>
      <c r="E31" s="441"/>
      <c r="F31" s="441"/>
      <c r="G31" s="441"/>
      <c r="H31" s="441"/>
      <c r="I31" s="441"/>
      <c r="J31" s="441"/>
      <c r="K31" s="441"/>
      <c r="L31" s="441"/>
      <c r="M31" s="441"/>
      <c r="N31" s="442"/>
      <c r="O31" s="384"/>
      <c r="P31" s="385"/>
      <c r="Q31" s="385"/>
      <c r="R31" s="386"/>
      <c r="S31" s="384"/>
      <c r="T31" s="385"/>
      <c r="U31" s="385"/>
      <c r="V31" s="385"/>
      <c r="W31" s="385"/>
      <c r="X31" s="385"/>
      <c r="Y31" s="386"/>
      <c r="Z31" s="384"/>
      <c r="AA31" s="385"/>
      <c r="AB31" s="385"/>
      <c r="AC31" s="385"/>
      <c r="AD31" s="386"/>
      <c r="AE31" s="437"/>
      <c r="AF31" s="438"/>
      <c r="AG31" s="439"/>
      <c r="AH31" s="316"/>
      <c r="AI31" s="315"/>
      <c r="AJ31" s="315"/>
      <c r="AK31" s="314"/>
    </row>
    <row r="32" spans="1:37" ht="11.25" customHeight="1"/>
    <row r="33" spans="1:37" ht="14.4">
      <c r="A33" s="310" t="s">
        <v>210</v>
      </c>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row>
    <row r="34" spans="1:37" s="308" customFormat="1" ht="21" customHeight="1">
      <c r="A34" s="310" t="s">
        <v>209</v>
      </c>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row>
    <row r="35" spans="1:37" s="308" customFormat="1" ht="28.5" customHeight="1">
      <c r="A35" s="426" t="s">
        <v>208</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row>
    <row r="36" spans="1:37" s="308" customFormat="1" ht="29.25" customHeight="1">
      <c r="A36" s="311"/>
      <c r="B36" s="427" t="s">
        <v>207</v>
      </c>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row>
    <row r="37" spans="1:37" s="308" customFormat="1" ht="33.75" customHeight="1">
      <c r="A37" s="426" t="s">
        <v>206</v>
      </c>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row>
    <row r="38" spans="1:37" s="308" customFormat="1" ht="21" customHeight="1">
      <c r="A38" s="428" t="s">
        <v>205</v>
      </c>
      <c r="B38" s="429"/>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30"/>
      <c r="AF38" s="430"/>
      <c r="AG38" s="430"/>
      <c r="AH38" s="430"/>
      <c r="AI38" s="430"/>
    </row>
    <row r="39" spans="1:37" s="308" customFormat="1" ht="6" customHeight="1"/>
    <row r="40" spans="1:37" s="308" customFormat="1" ht="19.5" customHeight="1">
      <c r="A40" s="310" t="s">
        <v>204</v>
      </c>
    </row>
    <row r="41" spans="1:37" s="308" customFormat="1" ht="21" customHeight="1">
      <c r="A41" s="308" t="s">
        <v>203</v>
      </c>
    </row>
    <row r="42" spans="1:37" s="308" customFormat="1" ht="8.25" customHeight="1">
      <c r="Z42" s="59"/>
      <c r="AA42" s="59"/>
      <c r="AB42" s="59"/>
      <c r="AC42" s="59"/>
      <c r="AD42" s="59"/>
      <c r="AE42" s="59"/>
      <c r="AF42" s="59"/>
      <c r="AG42" s="59"/>
      <c r="AH42" s="59"/>
      <c r="AI42" s="59"/>
    </row>
    <row r="43" spans="1:37" s="309" customFormat="1" ht="18" customHeight="1">
      <c r="A43" s="309" t="s">
        <v>202</v>
      </c>
      <c r="Z43" s="59"/>
      <c r="AA43" s="59"/>
      <c r="AB43" s="59"/>
      <c r="AC43" s="59"/>
      <c r="AD43" s="59"/>
      <c r="AE43" s="59"/>
      <c r="AF43" s="59"/>
      <c r="AG43" s="59"/>
      <c r="AH43" s="59"/>
      <c r="AI43" s="59"/>
    </row>
    <row r="44" spans="1:37" s="308" customFormat="1" ht="21" customHeight="1">
      <c r="A44" s="308" t="s">
        <v>201</v>
      </c>
      <c r="Z44" s="59"/>
      <c r="AA44" s="59"/>
      <c r="AB44" s="59"/>
      <c r="AC44" s="59"/>
      <c r="AD44" s="59"/>
      <c r="AE44" s="59"/>
      <c r="AF44" s="59"/>
      <c r="AG44" s="59"/>
      <c r="AH44" s="59"/>
      <c r="AI44" s="59"/>
    </row>
    <row r="45" spans="1:37" s="308" customFormat="1" ht="48" customHeight="1">
      <c r="A45" s="378" t="s">
        <v>200</v>
      </c>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379"/>
    </row>
    <row r="46" spans="1:37" s="308" customFormat="1" ht="33.75" customHeight="1">
      <c r="A46" s="447" t="s">
        <v>199</v>
      </c>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row>
  </sheetData>
  <mergeCells count="88">
    <mergeCell ref="A46:AK46"/>
    <mergeCell ref="AE24:AG25"/>
    <mergeCell ref="AE26:AG27"/>
    <mergeCell ref="B13:N13"/>
    <mergeCell ref="B14:N14"/>
    <mergeCell ref="B15:N15"/>
    <mergeCell ref="Z18:AD19"/>
    <mergeCell ref="AE14:AG15"/>
    <mergeCell ref="AE16:AG17"/>
    <mergeCell ref="AE18:AG19"/>
    <mergeCell ref="AE20:AG21"/>
    <mergeCell ref="AE22:AG23"/>
    <mergeCell ref="A12:A13"/>
    <mergeCell ref="O12:R13"/>
    <mergeCell ref="AE7:AK7"/>
    <mergeCell ref="AE10:AG11"/>
    <mergeCell ref="AE12:AG13"/>
    <mergeCell ref="B16:N16"/>
    <mergeCell ref="B17:N17"/>
    <mergeCell ref="S12:Y13"/>
    <mergeCell ref="A35:AJ35"/>
    <mergeCell ref="A37:AJ37"/>
    <mergeCell ref="B36:AJ36"/>
    <mergeCell ref="A38:AI38"/>
    <mergeCell ref="AE28:AG29"/>
    <mergeCell ref="AE30:AG31"/>
    <mergeCell ref="B31:N31"/>
    <mergeCell ref="Z28:AD29"/>
    <mergeCell ref="A30:A31"/>
    <mergeCell ref="O30:R31"/>
    <mergeCell ref="A2:AI2"/>
    <mergeCell ref="A7:N11"/>
    <mergeCell ref="S7:AD7"/>
    <mergeCell ref="O7:R11"/>
    <mergeCell ref="A4:N4"/>
    <mergeCell ref="B5:N5"/>
    <mergeCell ref="A6:N6"/>
    <mergeCell ref="S8:Y11"/>
    <mergeCell ref="Z8:AD11"/>
    <mergeCell ref="AE8:AK9"/>
    <mergeCell ref="A22:A23"/>
    <mergeCell ref="Z12:AD13"/>
    <mergeCell ref="S16:Y17"/>
    <mergeCell ref="Z16:AD17"/>
    <mergeCell ref="A14:A15"/>
    <mergeCell ref="O14:R15"/>
    <mergeCell ref="S14:Y15"/>
    <mergeCell ref="Z14:AD15"/>
    <mergeCell ref="B12:N12"/>
    <mergeCell ref="A16:A17"/>
    <mergeCell ref="O16:R17"/>
    <mergeCell ref="A18:A19"/>
    <mergeCell ref="O18:R19"/>
    <mergeCell ref="S18:Y19"/>
    <mergeCell ref="O20:R21"/>
    <mergeCell ref="S20:Y21"/>
    <mergeCell ref="O22:R23"/>
    <mergeCell ref="S22:Y23"/>
    <mergeCell ref="Z22:AD23"/>
    <mergeCell ref="Z20:AD21"/>
    <mergeCell ref="B18:N18"/>
    <mergeCell ref="B19:N19"/>
    <mergeCell ref="B20:N20"/>
    <mergeCell ref="B21:N21"/>
    <mergeCell ref="A20:A21"/>
    <mergeCell ref="Z30:AD31"/>
    <mergeCell ref="O28:R29"/>
    <mergeCell ref="S28:Y29"/>
    <mergeCell ref="Z26:AD27"/>
    <mergeCell ref="A26:A27"/>
    <mergeCell ref="O26:R27"/>
    <mergeCell ref="S26:Y27"/>
    <mergeCell ref="B22:N22"/>
    <mergeCell ref="B23:N23"/>
    <mergeCell ref="A45:AK45"/>
    <mergeCell ref="B24:N24"/>
    <mergeCell ref="B25:N25"/>
    <mergeCell ref="B26:N26"/>
    <mergeCell ref="B27:N27"/>
    <mergeCell ref="B28:N28"/>
    <mergeCell ref="B29:N29"/>
    <mergeCell ref="A28:A29"/>
    <mergeCell ref="S30:Y31"/>
    <mergeCell ref="B30:N30"/>
    <mergeCell ref="A24:A25"/>
    <mergeCell ref="O24:R25"/>
    <mergeCell ref="S24:Y25"/>
    <mergeCell ref="Z24:AD25"/>
  </mergeCells>
  <phoneticPr fontId="5"/>
  <pageMargins left="0.55118110236220474" right="0.39370078740157483" top="0.39370078740157483" bottom="0.43307086614173229" header="0.23622047244094491" footer="0.27559055118110237"/>
  <pageSetup paperSize="9" scale="95" orientation="portrait" r:id="rId1"/>
  <headerFooter alignWithMargins="0">
    <oddFooter>&amp;C&amp;12２０</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12F7-E1ED-4718-9C2E-C2BE695A0AD5}">
  <sheetPr>
    <tabColor indexed="45"/>
  </sheetPr>
  <dimension ref="A1:F18"/>
  <sheetViews>
    <sheetView view="pageBreakPreview" zoomScaleNormal="100" zoomScaleSheetLayoutView="100" workbookViewId="0">
      <selection activeCell="D2" sqref="D2"/>
    </sheetView>
  </sheetViews>
  <sheetFormatPr defaultRowHeight="13.2"/>
  <cols>
    <col min="1" max="1" width="4.6640625" style="59" customWidth="1"/>
    <col min="2" max="2" width="24.21875" style="59" customWidth="1"/>
    <col min="3" max="3" width="6.77734375" style="59" customWidth="1"/>
    <col min="4" max="5" width="21.21875" style="59" customWidth="1"/>
    <col min="6" max="6" width="3.109375" style="59" customWidth="1"/>
    <col min="7" max="7" width="4" style="59" customWidth="1"/>
    <col min="8" max="8" width="2.44140625" style="59" customWidth="1"/>
    <col min="9" max="16384" width="8.88671875" style="59"/>
  </cols>
  <sheetData>
    <row r="1" spans="1:6" ht="27.75" customHeight="1">
      <c r="A1" s="292"/>
    </row>
    <row r="2" spans="1:6" ht="27.75" customHeight="1">
      <c r="A2" s="292"/>
      <c r="E2" s="365" t="s">
        <v>198</v>
      </c>
      <c r="F2" s="365"/>
    </row>
    <row r="3" spans="1:6" ht="36" customHeight="1">
      <c r="A3" s="369" t="s">
        <v>197</v>
      </c>
      <c r="B3" s="369"/>
      <c r="C3" s="369"/>
      <c r="D3" s="369"/>
      <c r="E3" s="369"/>
      <c r="F3" s="369"/>
    </row>
    <row r="4" spans="1:6" ht="36" customHeight="1">
      <c r="A4" s="291"/>
      <c r="B4" s="291"/>
      <c r="C4" s="291"/>
      <c r="D4" s="291"/>
      <c r="E4" s="291"/>
      <c r="F4" s="291"/>
    </row>
    <row r="5" spans="1:6" ht="36" customHeight="1">
      <c r="A5" s="291"/>
      <c r="B5" s="290" t="s">
        <v>183</v>
      </c>
      <c r="C5" s="290"/>
      <c r="D5" s="289"/>
      <c r="E5" s="289"/>
      <c r="F5" s="288"/>
    </row>
    <row r="6" spans="1:6" ht="46.5" customHeight="1">
      <c r="B6" s="300" t="s">
        <v>196</v>
      </c>
      <c r="C6" s="448" t="s">
        <v>195</v>
      </c>
      <c r="D6" s="448"/>
      <c r="E6" s="448"/>
      <c r="F6" s="449"/>
    </row>
    <row r="7" spans="1:6" ht="46.5" customHeight="1">
      <c r="B7" s="450" t="s">
        <v>194</v>
      </c>
      <c r="C7" s="306">
        <v>1</v>
      </c>
      <c r="D7" s="305" t="s">
        <v>193</v>
      </c>
      <c r="E7" s="304"/>
      <c r="F7" s="303"/>
    </row>
    <row r="8" spans="1:6" ht="46.5" customHeight="1">
      <c r="B8" s="451"/>
      <c r="C8" s="306">
        <v>2</v>
      </c>
      <c r="D8" s="305" t="s">
        <v>192</v>
      </c>
      <c r="E8" s="304"/>
      <c r="F8" s="303"/>
    </row>
    <row r="9" spans="1:6" ht="46.5" customHeight="1">
      <c r="B9" s="452"/>
      <c r="C9" s="302">
        <v>3</v>
      </c>
      <c r="D9" s="301" t="s">
        <v>191</v>
      </c>
      <c r="E9" s="273"/>
      <c r="F9" s="272"/>
    </row>
    <row r="10" spans="1:6" ht="14.4">
      <c r="B10" s="300"/>
      <c r="C10" s="285"/>
      <c r="D10" s="285"/>
      <c r="E10" s="285"/>
      <c r="F10" s="284"/>
    </row>
    <row r="11" spans="1:6" ht="29.25" customHeight="1">
      <c r="B11" s="299" t="s">
        <v>190</v>
      </c>
      <c r="C11" s="279"/>
      <c r="D11" s="298" t="s">
        <v>23</v>
      </c>
      <c r="E11" s="297"/>
      <c r="F11" s="275"/>
    </row>
    <row r="12" spans="1:6" ht="14.4">
      <c r="B12" s="296"/>
      <c r="C12" s="273"/>
      <c r="D12" s="273"/>
      <c r="E12" s="273"/>
      <c r="F12" s="272"/>
    </row>
    <row r="15" spans="1:6" ht="24.75" customHeight="1">
      <c r="B15" s="293" t="s">
        <v>189</v>
      </c>
      <c r="C15" s="293"/>
      <c r="D15" s="293"/>
      <c r="E15" s="293"/>
    </row>
    <row r="16" spans="1:6" ht="24.75" customHeight="1">
      <c r="B16" s="293" t="s">
        <v>188</v>
      </c>
      <c r="C16" s="293"/>
      <c r="D16" s="293"/>
      <c r="E16" s="293"/>
    </row>
    <row r="17" spans="2:5" ht="28.5" customHeight="1">
      <c r="B17" s="295" t="s">
        <v>187</v>
      </c>
      <c r="C17" s="293"/>
      <c r="D17" s="293"/>
      <c r="E17" s="293"/>
    </row>
    <row r="18" spans="2:5" ht="24" customHeight="1">
      <c r="B18" s="294" t="s">
        <v>186</v>
      </c>
      <c r="C18" s="293"/>
      <c r="D18" s="293"/>
      <c r="E18" s="293"/>
    </row>
  </sheetData>
  <mergeCells count="4">
    <mergeCell ref="C6:F6"/>
    <mergeCell ref="A3:F3"/>
    <mergeCell ref="B7:B9"/>
    <mergeCell ref="E2:F2"/>
  </mergeCells>
  <phoneticPr fontId="5"/>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E78B-6028-49E2-AECC-F717CD1B7625}">
  <sheetPr>
    <tabColor indexed="45"/>
  </sheetPr>
  <dimension ref="A1:G16"/>
  <sheetViews>
    <sheetView view="pageBreakPreview" zoomScaleNormal="100" zoomScaleSheetLayoutView="100" workbookViewId="0">
      <selection activeCell="C10" sqref="C10"/>
    </sheetView>
  </sheetViews>
  <sheetFormatPr defaultRowHeight="13.2"/>
  <cols>
    <col min="1" max="1" width="4.6640625" style="59" customWidth="1"/>
    <col min="2" max="2" width="24.21875" style="59" customWidth="1"/>
    <col min="3" max="3" width="4" style="59" customWidth="1"/>
    <col min="4" max="6" width="20.109375" style="59" customWidth="1"/>
    <col min="7" max="7" width="3.109375" style="59" customWidth="1"/>
    <col min="8" max="16384" width="8.88671875" style="59"/>
  </cols>
  <sheetData>
    <row r="1" spans="1:7" ht="27.75" customHeight="1">
      <c r="A1" s="292"/>
    </row>
    <row r="2" spans="1:7" ht="27.75" customHeight="1">
      <c r="A2" s="292"/>
      <c r="F2" s="365" t="s">
        <v>185</v>
      </c>
      <c r="G2" s="365"/>
    </row>
    <row r="3" spans="1:7" ht="36" customHeight="1">
      <c r="A3" s="369" t="s">
        <v>184</v>
      </c>
      <c r="B3" s="369"/>
      <c r="C3" s="369"/>
      <c r="D3" s="369"/>
      <c r="E3" s="369"/>
      <c r="F3" s="369"/>
      <c r="G3" s="369"/>
    </row>
    <row r="4" spans="1:7" ht="36" customHeight="1">
      <c r="A4" s="291"/>
      <c r="B4" s="291"/>
      <c r="C4" s="291"/>
      <c r="D4" s="291"/>
      <c r="E4" s="291"/>
      <c r="F4" s="291"/>
      <c r="G4" s="291"/>
    </row>
    <row r="5" spans="1:7" ht="36" customHeight="1">
      <c r="A5" s="291"/>
      <c r="B5" s="290" t="s">
        <v>183</v>
      </c>
      <c r="C5" s="290"/>
      <c r="D5" s="289"/>
      <c r="E5" s="289"/>
      <c r="F5" s="289"/>
      <c r="G5" s="288"/>
    </row>
    <row r="6" spans="1:7" ht="46.5" customHeight="1">
      <c r="B6" s="287" t="s">
        <v>182</v>
      </c>
      <c r="C6" s="448" t="s">
        <v>181</v>
      </c>
      <c r="D6" s="448"/>
      <c r="E6" s="448"/>
      <c r="F6" s="448"/>
      <c r="G6" s="449"/>
    </row>
    <row r="7" spans="1:7" ht="14.4">
      <c r="B7" s="286"/>
      <c r="C7" s="285"/>
      <c r="D7" s="285"/>
      <c r="E7" s="285"/>
      <c r="F7" s="285"/>
      <c r="G7" s="284"/>
    </row>
    <row r="8" spans="1:7" ht="29.25" customHeight="1">
      <c r="B8" s="283" t="s">
        <v>180</v>
      </c>
      <c r="C8" s="279"/>
      <c r="D8" s="282" t="s">
        <v>179</v>
      </c>
      <c r="E8" s="282" t="s">
        <v>178</v>
      </c>
      <c r="F8" s="281"/>
      <c r="G8" s="275"/>
    </row>
    <row r="9" spans="1:7" ht="29.25" customHeight="1">
      <c r="B9" s="280"/>
      <c r="C9" s="279"/>
      <c r="D9" s="278" t="s">
        <v>23</v>
      </c>
      <c r="E9" s="277" t="s">
        <v>177</v>
      </c>
      <c r="F9" s="276"/>
      <c r="G9" s="275"/>
    </row>
    <row r="10" spans="1:7" ht="14.4">
      <c r="B10" s="274"/>
      <c r="C10" s="273"/>
      <c r="D10" s="273"/>
      <c r="E10" s="273"/>
      <c r="F10" s="273"/>
      <c r="G10" s="272"/>
    </row>
    <row r="11" spans="1:7" ht="9.75" customHeight="1"/>
    <row r="12" spans="1:7" s="61" customFormat="1" ht="19.5" customHeight="1">
      <c r="B12" s="61" t="s">
        <v>176</v>
      </c>
    </row>
    <row r="13" spans="1:7" s="61" customFormat="1" ht="19.5" customHeight="1">
      <c r="B13" s="60" t="s">
        <v>175</v>
      </c>
    </row>
    <row r="14" spans="1:7" s="61" customFormat="1" ht="19.5" customHeight="1">
      <c r="B14" s="271" t="s">
        <v>174</v>
      </c>
    </row>
    <row r="15" spans="1:7" s="61" customFormat="1" ht="19.5" customHeight="1">
      <c r="B15" s="61" t="s">
        <v>173</v>
      </c>
    </row>
    <row r="16" spans="1:7" s="61" customFormat="1" ht="19.5" customHeight="1"/>
  </sheetData>
  <mergeCells count="3">
    <mergeCell ref="C6:G6"/>
    <mergeCell ref="A3:G3"/>
    <mergeCell ref="F2:G2"/>
  </mergeCells>
  <phoneticPr fontId="5"/>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view="pageBreakPreview" topLeftCell="A4" zoomScale="120" zoomScaleNormal="100" zoomScaleSheetLayoutView="120" workbookViewId="0">
      <selection activeCell="C9" sqref="C9:K9"/>
    </sheetView>
  </sheetViews>
  <sheetFormatPr defaultRowHeight="13.2"/>
  <cols>
    <col min="1" max="1" width="1.77734375" style="59" customWidth="1"/>
    <col min="2" max="2" width="22" style="59" customWidth="1"/>
    <col min="3" max="3" width="4" style="59" customWidth="1"/>
    <col min="4" max="4" width="8.21875" style="59" customWidth="1"/>
    <col min="5" max="5" width="14.77734375" style="59" customWidth="1"/>
    <col min="6" max="6" width="7.6640625" style="59" customWidth="1"/>
    <col min="7" max="7" width="14.44140625" style="59" customWidth="1"/>
    <col min="8" max="8" width="7.44140625" style="59" customWidth="1"/>
    <col min="9" max="9" width="14.6640625" style="59" customWidth="1"/>
    <col min="10" max="10" width="7.6640625" style="59" customWidth="1"/>
    <col min="11" max="11" width="8.6640625" style="59" customWidth="1"/>
    <col min="12" max="12" width="1.77734375" style="59" customWidth="1"/>
    <col min="13" max="259" width="9" style="59"/>
    <col min="260" max="260" width="2.21875" style="59" customWidth="1"/>
    <col min="261" max="261" width="24.21875" style="59" customWidth="1"/>
    <col min="262" max="262" width="4" style="59" customWidth="1"/>
    <col min="263" max="265" width="20.109375" style="59" customWidth="1"/>
    <col min="266" max="266" width="3.109375" style="59" customWidth="1"/>
    <col min="267" max="267" width="4.33203125" style="59" customWidth="1"/>
    <col min="268" max="268" width="2.44140625" style="59" customWidth="1"/>
    <col min="269" max="515" width="9" style="59"/>
    <col min="516" max="516" width="2.21875" style="59" customWidth="1"/>
    <col min="517" max="517" width="24.21875" style="59" customWidth="1"/>
    <col min="518" max="518" width="4" style="59" customWidth="1"/>
    <col min="519" max="521" width="20.109375" style="59" customWidth="1"/>
    <col min="522" max="522" width="3.109375" style="59" customWidth="1"/>
    <col min="523" max="523" width="4.33203125" style="59" customWidth="1"/>
    <col min="524" max="524" width="2.44140625" style="59" customWidth="1"/>
    <col min="525" max="771" width="9" style="59"/>
    <col min="772" max="772" width="2.21875" style="59" customWidth="1"/>
    <col min="773" max="773" width="24.21875" style="59" customWidth="1"/>
    <col min="774" max="774" width="4" style="59" customWidth="1"/>
    <col min="775" max="777" width="20.109375" style="59" customWidth="1"/>
    <col min="778" max="778" width="3.109375" style="59" customWidth="1"/>
    <col min="779" max="779" width="4.33203125" style="59" customWidth="1"/>
    <col min="780" max="780" width="2.44140625" style="59" customWidth="1"/>
    <col min="781" max="1027" width="9" style="59"/>
    <col min="1028" max="1028" width="2.21875" style="59" customWidth="1"/>
    <col min="1029" max="1029" width="24.21875" style="59" customWidth="1"/>
    <col min="1030" max="1030" width="4" style="59" customWidth="1"/>
    <col min="1031" max="1033" width="20.109375" style="59" customWidth="1"/>
    <col min="1034" max="1034" width="3.109375" style="59" customWidth="1"/>
    <col min="1035" max="1035" width="4.33203125" style="59" customWidth="1"/>
    <col min="1036" max="1036" width="2.44140625" style="59" customWidth="1"/>
    <col min="1037" max="1283" width="9" style="59"/>
    <col min="1284" max="1284" width="2.21875" style="59" customWidth="1"/>
    <col min="1285" max="1285" width="24.21875" style="59" customWidth="1"/>
    <col min="1286" max="1286" width="4" style="59" customWidth="1"/>
    <col min="1287" max="1289" width="20.109375" style="59" customWidth="1"/>
    <col min="1290" max="1290" width="3.109375" style="59" customWidth="1"/>
    <col min="1291" max="1291" width="4.33203125" style="59" customWidth="1"/>
    <col min="1292" max="1292" width="2.44140625" style="59" customWidth="1"/>
    <col min="1293" max="1539" width="9" style="59"/>
    <col min="1540" max="1540" width="2.21875" style="59" customWidth="1"/>
    <col min="1541" max="1541" width="24.21875" style="59" customWidth="1"/>
    <col min="1542" max="1542" width="4" style="59" customWidth="1"/>
    <col min="1543" max="1545" width="20.109375" style="59" customWidth="1"/>
    <col min="1546" max="1546" width="3.109375" style="59" customWidth="1"/>
    <col min="1547" max="1547" width="4.33203125" style="59" customWidth="1"/>
    <col min="1548" max="1548" width="2.44140625" style="59" customWidth="1"/>
    <col min="1549" max="1795" width="9" style="59"/>
    <col min="1796" max="1796" width="2.21875" style="59" customWidth="1"/>
    <col min="1797" max="1797" width="24.21875" style="59" customWidth="1"/>
    <col min="1798" max="1798" width="4" style="59" customWidth="1"/>
    <col min="1799" max="1801" width="20.109375" style="59" customWidth="1"/>
    <col min="1802" max="1802" width="3.109375" style="59" customWidth="1"/>
    <col min="1803" max="1803" width="4.33203125" style="59" customWidth="1"/>
    <col min="1804" max="1804" width="2.44140625" style="59" customWidth="1"/>
    <col min="1805" max="2051" width="9" style="59"/>
    <col min="2052" max="2052" width="2.21875" style="59" customWidth="1"/>
    <col min="2053" max="2053" width="24.21875" style="59" customWidth="1"/>
    <col min="2054" max="2054" width="4" style="59" customWidth="1"/>
    <col min="2055" max="2057" width="20.109375" style="59" customWidth="1"/>
    <col min="2058" max="2058" width="3.109375" style="59" customWidth="1"/>
    <col min="2059" max="2059" width="4.33203125" style="59" customWidth="1"/>
    <col min="2060" max="2060" width="2.44140625" style="59" customWidth="1"/>
    <col min="2061" max="2307" width="9" style="59"/>
    <col min="2308" max="2308" width="2.21875" style="59" customWidth="1"/>
    <col min="2309" max="2309" width="24.21875" style="59" customWidth="1"/>
    <col min="2310" max="2310" width="4" style="59" customWidth="1"/>
    <col min="2311" max="2313" width="20.109375" style="59" customWidth="1"/>
    <col min="2314" max="2314" width="3.109375" style="59" customWidth="1"/>
    <col min="2315" max="2315" width="4.33203125" style="59" customWidth="1"/>
    <col min="2316" max="2316" width="2.44140625" style="59" customWidth="1"/>
    <col min="2317" max="2563" width="9" style="59"/>
    <col min="2564" max="2564" width="2.21875" style="59" customWidth="1"/>
    <col min="2565" max="2565" width="24.21875" style="59" customWidth="1"/>
    <col min="2566" max="2566" width="4" style="59" customWidth="1"/>
    <col min="2567" max="2569" width="20.109375" style="59" customWidth="1"/>
    <col min="2570" max="2570" width="3.109375" style="59" customWidth="1"/>
    <col min="2571" max="2571" width="4.33203125" style="59" customWidth="1"/>
    <col min="2572" max="2572" width="2.44140625" style="59" customWidth="1"/>
    <col min="2573" max="2819" width="9" style="59"/>
    <col min="2820" max="2820" width="2.21875" style="59" customWidth="1"/>
    <col min="2821" max="2821" width="24.21875" style="59" customWidth="1"/>
    <col min="2822" max="2822" width="4" style="59" customWidth="1"/>
    <col min="2823" max="2825" width="20.109375" style="59" customWidth="1"/>
    <col min="2826" max="2826" width="3.109375" style="59" customWidth="1"/>
    <col min="2827" max="2827" width="4.33203125" style="59" customWidth="1"/>
    <col min="2828" max="2828" width="2.44140625" style="59" customWidth="1"/>
    <col min="2829" max="3075" width="9" style="59"/>
    <col min="3076" max="3076" width="2.21875" style="59" customWidth="1"/>
    <col min="3077" max="3077" width="24.21875" style="59" customWidth="1"/>
    <col min="3078" max="3078" width="4" style="59" customWidth="1"/>
    <col min="3079" max="3081" width="20.109375" style="59" customWidth="1"/>
    <col min="3082" max="3082" width="3.109375" style="59" customWidth="1"/>
    <col min="3083" max="3083" width="4.33203125" style="59" customWidth="1"/>
    <col min="3084" max="3084" width="2.44140625" style="59" customWidth="1"/>
    <col min="3085" max="3331" width="9" style="59"/>
    <col min="3332" max="3332" width="2.21875" style="59" customWidth="1"/>
    <col min="3333" max="3333" width="24.21875" style="59" customWidth="1"/>
    <col min="3334" max="3334" width="4" style="59" customWidth="1"/>
    <col min="3335" max="3337" width="20.109375" style="59" customWidth="1"/>
    <col min="3338" max="3338" width="3.109375" style="59" customWidth="1"/>
    <col min="3339" max="3339" width="4.33203125" style="59" customWidth="1"/>
    <col min="3340" max="3340" width="2.44140625" style="59" customWidth="1"/>
    <col min="3341" max="3587" width="9" style="59"/>
    <col min="3588" max="3588" width="2.21875" style="59" customWidth="1"/>
    <col min="3589" max="3589" width="24.21875" style="59" customWidth="1"/>
    <col min="3590" max="3590" width="4" style="59" customWidth="1"/>
    <col min="3591" max="3593" width="20.109375" style="59" customWidth="1"/>
    <col min="3594" max="3594" width="3.109375" style="59" customWidth="1"/>
    <col min="3595" max="3595" width="4.33203125" style="59" customWidth="1"/>
    <col min="3596" max="3596" width="2.44140625" style="59" customWidth="1"/>
    <col min="3597" max="3843" width="9" style="59"/>
    <col min="3844" max="3844" width="2.21875" style="59" customWidth="1"/>
    <col min="3845" max="3845" width="24.21875" style="59" customWidth="1"/>
    <col min="3846" max="3846" width="4" style="59" customWidth="1"/>
    <col min="3847" max="3849" width="20.109375" style="59" customWidth="1"/>
    <col min="3850" max="3850" width="3.109375" style="59" customWidth="1"/>
    <col min="3851" max="3851" width="4.33203125" style="59" customWidth="1"/>
    <col min="3852" max="3852" width="2.44140625" style="59" customWidth="1"/>
    <col min="3853" max="4099" width="9" style="59"/>
    <col min="4100" max="4100" width="2.21875" style="59" customWidth="1"/>
    <col min="4101" max="4101" width="24.21875" style="59" customWidth="1"/>
    <col min="4102" max="4102" width="4" style="59" customWidth="1"/>
    <col min="4103" max="4105" width="20.109375" style="59" customWidth="1"/>
    <col min="4106" max="4106" width="3.109375" style="59" customWidth="1"/>
    <col min="4107" max="4107" width="4.33203125" style="59" customWidth="1"/>
    <col min="4108" max="4108" width="2.44140625" style="59" customWidth="1"/>
    <col min="4109" max="4355" width="9" style="59"/>
    <col min="4356" max="4356" width="2.21875" style="59" customWidth="1"/>
    <col min="4357" max="4357" width="24.21875" style="59" customWidth="1"/>
    <col min="4358" max="4358" width="4" style="59" customWidth="1"/>
    <col min="4359" max="4361" width="20.109375" style="59" customWidth="1"/>
    <col min="4362" max="4362" width="3.109375" style="59" customWidth="1"/>
    <col min="4363" max="4363" width="4.33203125" style="59" customWidth="1"/>
    <col min="4364" max="4364" width="2.44140625" style="59" customWidth="1"/>
    <col min="4365" max="4611" width="9" style="59"/>
    <col min="4612" max="4612" width="2.21875" style="59" customWidth="1"/>
    <col min="4613" max="4613" width="24.21875" style="59" customWidth="1"/>
    <col min="4614" max="4614" width="4" style="59" customWidth="1"/>
    <col min="4615" max="4617" width="20.109375" style="59" customWidth="1"/>
    <col min="4618" max="4618" width="3.109375" style="59" customWidth="1"/>
    <col min="4619" max="4619" width="4.33203125" style="59" customWidth="1"/>
    <col min="4620" max="4620" width="2.44140625" style="59" customWidth="1"/>
    <col min="4621" max="4867" width="9" style="59"/>
    <col min="4868" max="4868" width="2.21875" style="59" customWidth="1"/>
    <col min="4869" max="4869" width="24.21875" style="59" customWidth="1"/>
    <col min="4870" max="4870" width="4" style="59" customWidth="1"/>
    <col min="4871" max="4873" width="20.109375" style="59" customWidth="1"/>
    <col min="4874" max="4874" width="3.109375" style="59" customWidth="1"/>
    <col min="4875" max="4875" width="4.33203125" style="59" customWidth="1"/>
    <col min="4876" max="4876" width="2.44140625" style="59" customWidth="1"/>
    <col min="4877" max="5123" width="9" style="59"/>
    <col min="5124" max="5124" width="2.21875" style="59" customWidth="1"/>
    <col min="5125" max="5125" width="24.21875" style="59" customWidth="1"/>
    <col min="5126" max="5126" width="4" style="59" customWidth="1"/>
    <col min="5127" max="5129" width="20.109375" style="59" customWidth="1"/>
    <col min="5130" max="5130" width="3.109375" style="59" customWidth="1"/>
    <col min="5131" max="5131" width="4.33203125" style="59" customWidth="1"/>
    <col min="5132" max="5132" width="2.44140625" style="59" customWidth="1"/>
    <col min="5133" max="5379" width="9" style="59"/>
    <col min="5380" max="5380" width="2.21875" style="59" customWidth="1"/>
    <col min="5381" max="5381" width="24.21875" style="59" customWidth="1"/>
    <col min="5382" max="5382" width="4" style="59" customWidth="1"/>
    <col min="5383" max="5385" width="20.109375" style="59" customWidth="1"/>
    <col min="5386" max="5386" width="3.109375" style="59" customWidth="1"/>
    <col min="5387" max="5387" width="4.33203125" style="59" customWidth="1"/>
    <col min="5388" max="5388" width="2.44140625" style="59" customWidth="1"/>
    <col min="5389" max="5635" width="9" style="59"/>
    <col min="5636" max="5636" width="2.21875" style="59" customWidth="1"/>
    <col min="5637" max="5637" width="24.21875" style="59" customWidth="1"/>
    <col min="5638" max="5638" width="4" style="59" customWidth="1"/>
    <col min="5639" max="5641" width="20.109375" style="59" customWidth="1"/>
    <col min="5642" max="5642" width="3.109375" style="59" customWidth="1"/>
    <col min="5643" max="5643" width="4.33203125" style="59" customWidth="1"/>
    <col min="5644" max="5644" width="2.44140625" style="59" customWidth="1"/>
    <col min="5645" max="5891" width="9" style="59"/>
    <col min="5892" max="5892" width="2.21875" style="59" customWidth="1"/>
    <col min="5893" max="5893" width="24.21875" style="59" customWidth="1"/>
    <col min="5894" max="5894" width="4" style="59" customWidth="1"/>
    <col min="5895" max="5897" width="20.109375" style="59" customWidth="1"/>
    <col min="5898" max="5898" width="3.109375" style="59" customWidth="1"/>
    <col min="5899" max="5899" width="4.33203125" style="59" customWidth="1"/>
    <col min="5900" max="5900" width="2.44140625" style="59" customWidth="1"/>
    <col min="5901" max="6147" width="9" style="59"/>
    <col min="6148" max="6148" width="2.21875" style="59" customWidth="1"/>
    <col min="6149" max="6149" width="24.21875" style="59" customWidth="1"/>
    <col min="6150" max="6150" width="4" style="59" customWidth="1"/>
    <col min="6151" max="6153" width="20.109375" style="59" customWidth="1"/>
    <col min="6154" max="6154" width="3.109375" style="59" customWidth="1"/>
    <col min="6155" max="6155" width="4.33203125" style="59" customWidth="1"/>
    <col min="6156" max="6156" width="2.44140625" style="59" customWidth="1"/>
    <col min="6157" max="6403" width="9" style="59"/>
    <col min="6404" max="6404" width="2.21875" style="59" customWidth="1"/>
    <col min="6405" max="6405" width="24.21875" style="59" customWidth="1"/>
    <col min="6406" max="6406" width="4" style="59" customWidth="1"/>
    <col min="6407" max="6409" width="20.109375" style="59" customWidth="1"/>
    <col min="6410" max="6410" width="3.109375" style="59" customWidth="1"/>
    <col min="6411" max="6411" width="4.33203125" style="59" customWidth="1"/>
    <col min="6412" max="6412" width="2.44140625" style="59" customWidth="1"/>
    <col min="6413" max="6659" width="9" style="59"/>
    <col min="6660" max="6660" width="2.21875" style="59" customWidth="1"/>
    <col min="6661" max="6661" width="24.21875" style="59" customWidth="1"/>
    <col min="6662" max="6662" width="4" style="59" customWidth="1"/>
    <col min="6663" max="6665" width="20.109375" style="59" customWidth="1"/>
    <col min="6666" max="6666" width="3.109375" style="59" customWidth="1"/>
    <col min="6667" max="6667" width="4.33203125" style="59" customWidth="1"/>
    <col min="6668" max="6668" width="2.44140625" style="59" customWidth="1"/>
    <col min="6669" max="6915" width="9" style="59"/>
    <col min="6916" max="6916" width="2.21875" style="59" customWidth="1"/>
    <col min="6917" max="6917" width="24.21875" style="59" customWidth="1"/>
    <col min="6918" max="6918" width="4" style="59" customWidth="1"/>
    <col min="6919" max="6921" width="20.109375" style="59" customWidth="1"/>
    <col min="6922" max="6922" width="3.109375" style="59" customWidth="1"/>
    <col min="6923" max="6923" width="4.33203125" style="59" customWidth="1"/>
    <col min="6924" max="6924" width="2.44140625" style="59" customWidth="1"/>
    <col min="6925" max="7171" width="9" style="59"/>
    <col min="7172" max="7172" width="2.21875" style="59" customWidth="1"/>
    <col min="7173" max="7173" width="24.21875" style="59" customWidth="1"/>
    <col min="7174" max="7174" width="4" style="59" customWidth="1"/>
    <col min="7175" max="7177" width="20.109375" style="59" customWidth="1"/>
    <col min="7178" max="7178" width="3.109375" style="59" customWidth="1"/>
    <col min="7179" max="7179" width="4.33203125" style="59" customWidth="1"/>
    <col min="7180" max="7180" width="2.44140625" style="59" customWidth="1"/>
    <col min="7181" max="7427" width="9" style="59"/>
    <col min="7428" max="7428" width="2.21875" style="59" customWidth="1"/>
    <col min="7429" max="7429" width="24.21875" style="59" customWidth="1"/>
    <col min="7430" max="7430" width="4" style="59" customWidth="1"/>
    <col min="7431" max="7433" width="20.109375" style="59" customWidth="1"/>
    <col min="7434" max="7434" width="3.109375" style="59" customWidth="1"/>
    <col min="7435" max="7435" width="4.33203125" style="59" customWidth="1"/>
    <col min="7436" max="7436" width="2.44140625" style="59" customWidth="1"/>
    <col min="7437" max="7683" width="9" style="59"/>
    <col min="7684" max="7684" width="2.21875" style="59" customWidth="1"/>
    <col min="7685" max="7685" width="24.21875" style="59" customWidth="1"/>
    <col min="7686" max="7686" width="4" style="59" customWidth="1"/>
    <col min="7687" max="7689" width="20.109375" style="59" customWidth="1"/>
    <col min="7690" max="7690" width="3.109375" style="59" customWidth="1"/>
    <col min="7691" max="7691" width="4.33203125" style="59" customWidth="1"/>
    <col min="7692" max="7692" width="2.44140625" style="59" customWidth="1"/>
    <col min="7693" max="7939" width="9" style="59"/>
    <col min="7940" max="7940" width="2.21875" style="59" customWidth="1"/>
    <col min="7941" max="7941" width="24.21875" style="59" customWidth="1"/>
    <col min="7942" max="7942" width="4" style="59" customWidth="1"/>
    <col min="7943" max="7945" width="20.109375" style="59" customWidth="1"/>
    <col min="7946" max="7946" width="3.109375" style="59" customWidth="1"/>
    <col min="7947" max="7947" width="4.33203125" style="59" customWidth="1"/>
    <col min="7948" max="7948" width="2.44140625" style="59" customWidth="1"/>
    <col min="7949" max="8195" width="9" style="59"/>
    <col min="8196" max="8196" width="2.21875" style="59" customWidth="1"/>
    <col min="8197" max="8197" width="24.21875" style="59" customWidth="1"/>
    <col min="8198" max="8198" width="4" style="59" customWidth="1"/>
    <col min="8199" max="8201" width="20.109375" style="59" customWidth="1"/>
    <col min="8202" max="8202" width="3.109375" style="59" customWidth="1"/>
    <col min="8203" max="8203" width="4.33203125" style="59" customWidth="1"/>
    <col min="8204" max="8204" width="2.44140625" style="59" customWidth="1"/>
    <col min="8205" max="8451" width="9" style="59"/>
    <col min="8452" max="8452" width="2.21875" style="59" customWidth="1"/>
    <col min="8453" max="8453" width="24.21875" style="59" customWidth="1"/>
    <col min="8454" max="8454" width="4" style="59" customWidth="1"/>
    <col min="8455" max="8457" width="20.109375" style="59" customWidth="1"/>
    <col min="8458" max="8458" width="3.109375" style="59" customWidth="1"/>
    <col min="8459" max="8459" width="4.33203125" style="59" customWidth="1"/>
    <col min="8460" max="8460" width="2.44140625" style="59" customWidth="1"/>
    <col min="8461" max="8707" width="9" style="59"/>
    <col min="8708" max="8708" width="2.21875" style="59" customWidth="1"/>
    <col min="8709" max="8709" width="24.21875" style="59" customWidth="1"/>
    <col min="8710" max="8710" width="4" style="59" customWidth="1"/>
    <col min="8711" max="8713" width="20.109375" style="59" customWidth="1"/>
    <col min="8714" max="8714" width="3.109375" style="59" customWidth="1"/>
    <col min="8715" max="8715" width="4.33203125" style="59" customWidth="1"/>
    <col min="8716" max="8716" width="2.44140625" style="59" customWidth="1"/>
    <col min="8717" max="8963" width="9" style="59"/>
    <col min="8964" max="8964" width="2.21875" style="59" customWidth="1"/>
    <col min="8965" max="8965" width="24.21875" style="59" customWidth="1"/>
    <col min="8966" max="8966" width="4" style="59" customWidth="1"/>
    <col min="8967" max="8969" width="20.109375" style="59" customWidth="1"/>
    <col min="8970" max="8970" width="3.109375" style="59" customWidth="1"/>
    <col min="8971" max="8971" width="4.33203125" style="59" customWidth="1"/>
    <col min="8972" max="8972" width="2.44140625" style="59" customWidth="1"/>
    <col min="8973" max="9219" width="9" style="59"/>
    <col min="9220" max="9220" width="2.21875" style="59" customWidth="1"/>
    <col min="9221" max="9221" width="24.21875" style="59" customWidth="1"/>
    <col min="9222" max="9222" width="4" style="59" customWidth="1"/>
    <col min="9223" max="9225" width="20.109375" style="59" customWidth="1"/>
    <col min="9226" max="9226" width="3.109375" style="59" customWidth="1"/>
    <col min="9227" max="9227" width="4.33203125" style="59" customWidth="1"/>
    <col min="9228" max="9228" width="2.44140625" style="59" customWidth="1"/>
    <col min="9229" max="9475" width="9" style="59"/>
    <col min="9476" max="9476" width="2.21875" style="59" customWidth="1"/>
    <col min="9477" max="9477" width="24.21875" style="59" customWidth="1"/>
    <col min="9478" max="9478" width="4" style="59" customWidth="1"/>
    <col min="9479" max="9481" width="20.109375" style="59" customWidth="1"/>
    <col min="9482" max="9482" width="3.109375" style="59" customWidth="1"/>
    <col min="9483" max="9483" width="4.33203125" style="59" customWidth="1"/>
    <col min="9484" max="9484" width="2.44140625" style="59" customWidth="1"/>
    <col min="9485" max="9731" width="9" style="59"/>
    <col min="9732" max="9732" width="2.21875" style="59" customWidth="1"/>
    <col min="9733" max="9733" width="24.21875" style="59" customWidth="1"/>
    <col min="9734" max="9734" width="4" style="59" customWidth="1"/>
    <col min="9735" max="9737" width="20.109375" style="59" customWidth="1"/>
    <col min="9738" max="9738" width="3.109375" style="59" customWidth="1"/>
    <col min="9739" max="9739" width="4.33203125" style="59" customWidth="1"/>
    <col min="9740" max="9740" width="2.44140625" style="59" customWidth="1"/>
    <col min="9741" max="9987" width="9" style="59"/>
    <col min="9988" max="9988" width="2.21875" style="59" customWidth="1"/>
    <col min="9989" max="9989" width="24.21875" style="59" customWidth="1"/>
    <col min="9990" max="9990" width="4" style="59" customWidth="1"/>
    <col min="9991" max="9993" width="20.109375" style="59" customWidth="1"/>
    <col min="9994" max="9994" width="3.109375" style="59" customWidth="1"/>
    <col min="9995" max="9995" width="4.33203125" style="59" customWidth="1"/>
    <col min="9996" max="9996" width="2.44140625" style="59" customWidth="1"/>
    <col min="9997" max="10243" width="9" style="59"/>
    <col min="10244" max="10244" width="2.21875" style="59" customWidth="1"/>
    <col min="10245" max="10245" width="24.21875" style="59" customWidth="1"/>
    <col min="10246" max="10246" width="4" style="59" customWidth="1"/>
    <col min="10247" max="10249" width="20.109375" style="59" customWidth="1"/>
    <col min="10250" max="10250" width="3.109375" style="59" customWidth="1"/>
    <col min="10251" max="10251" width="4.33203125" style="59" customWidth="1"/>
    <col min="10252" max="10252" width="2.44140625" style="59" customWidth="1"/>
    <col min="10253" max="10499" width="9" style="59"/>
    <col min="10500" max="10500" width="2.21875" style="59" customWidth="1"/>
    <col min="10501" max="10501" width="24.21875" style="59" customWidth="1"/>
    <col min="10502" max="10502" width="4" style="59" customWidth="1"/>
    <col min="10503" max="10505" width="20.109375" style="59" customWidth="1"/>
    <col min="10506" max="10506" width="3.109375" style="59" customWidth="1"/>
    <col min="10507" max="10507" width="4.33203125" style="59" customWidth="1"/>
    <col min="10508" max="10508" width="2.44140625" style="59" customWidth="1"/>
    <col min="10509" max="10755" width="9" style="59"/>
    <col min="10756" max="10756" width="2.21875" style="59" customWidth="1"/>
    <col min="10757" max="10757" width="24.21875" style="59" customWidth="1"/>
    <col min="10758" max="10758" width="4" style="59" customWidth="1"/>
    <col min="10759" max="10761" width="20.109375" style="59" customWidth="1"/>
    <col min="10762" max="10762" width="3.109375" style="59" customWidth="1"/>
    <col min="10763" max="10763" width="4.33203125" style="59" customWidth="1"/>
    <col min="10764" max="10764" width="2.44140625" style="59" customWidth="1"/>
    <col min="10765" max="11011" width="9" style="59"/>
    <col min="11012" max="11012" width="2.21875" style="59" customWidth="1"/>
    <col min="11013" max="11013" width="24.21875" style="59" customWidth="1"/>
    <col min="11014" max="11014" width="4" style="59" customWidth="1"/>
    <col min="11015" max="11017" width="20.109375" style="59" customWidth="1"/>
    <col min="11018" max="11018" width="3.109375" style="59" customWidth="1"/>
    <col min="11019" max="11019" width="4.33203125" style="59" customWidth="1"/>
    <col min="11020" max="11020" width="2.44140625" style="59" customWidth="1"/>
    <col min="11021" max="11267" width="9" style="59"/>
    <col min="11268" max="11268" width="2.21875" style="59" customWidth="1"/>
    <col min="11269" max="11269" width="24.21875" style="59" customWidth="1"/>
    <col min="11270" max="11270" width="4" style="59" customWidth="1"/>
    <col min="11271" max="11273" width="20.109375" style="59" customWidth="1"/>
    <col min="11274" max="11274" width="3.109375" style="59" customWidth="1"/>
    <col min="11275" max="11275" width="4.33203125" style="59" customWidth="1"/>
    <col min="11276" max="11276" width="2.44140625" style="59" customWidth="1"/>
    <col min="11277" max="11523" width="9" style="59"/>
    <col min="11524" max="11524" width="2.21875" style="59" customWidth="1"/>
    <col min="11525" max="11525" width="24.21875" style="59" customWidth="1"/>
    <col min="11526" max="11526" width="4" style="59" customWidth="1"/>
    <col min="11527" max="11529" width="20.109375" style="59" customWidth="1"/>
    <col min="11530" max="11530" width="3.109375" style="59" customWidth="1"/>
    <col min="11531" max="11531" width="4.33203125" style="59" customWidth="1"/>
    <col min="11532" max="11532" width="2.44140625" style="59" customWidth="1"/>
    <col min="11533" max="11779" width="9" style="59"/>
    <col min="11780" max="11780" width="2.21875" style="59" customWidth="1"/>
    <col min="11781" max="11781" width="24.21875" style="59" customWidth="1"/>
    <col min="11782" max="11782" width="4" style="59" customWidth="1"/>
    <col min="11783" max="11785" width="20.109375" style="59" customWidth="1"/>
    <col min="11786" max="11786" width="3.109375" style="59" customWidth="1"/>
    <col min="11787" max="11787" width="4.33203125" style="59" customWidth="1"/>
    <col min="11788" max="11788" width="2.44140625" style="59" customWidth="1"/>
    <col min="11789" max="12035" width="9" style="59"/>
    <col min="12036" max="12036" width="2.21875" style="59" customWidth="1"/>
    <col min="12037" max="12037" width="24.21875" style="59" customWidth="1"/>
    <col min="12038" max="12038" width="4" style="59" customWidth="1"/>
    <col min="12039" max="12041" width="20.109375" style="59" customWidth="1"/>
    <col min="12042" max="12042" width="3.109375" style="59" customWidth="1"/>
    <col min="12043" max="12043" width="4.33203125" style="59" customWidth="1"/>
    <col min="12044" max="12044" width="2.44140625" style="59" customWidth="1"/>
    <col min="12045" max="12291" width="9" style="59"/>
    <col min="12292" max="12292" width="2.21875" style="59" customWidth="1"/>
    <col min="12293" max="12293" width="24.21875" style="59" customWidth="1"/>
    <col min="12294" max="12294" width="4" style="59" customWidth="1"/>
    <col min="12295" max="12297" width="20.109375" style="59" customWidth="1"/>
    <col min="12298" max="12298" width="3.109375" style="59" customWidth="1"/>
    <col min="12299" max="12299" width="4.33203125" style="59" customWidth="1"/>
    <col min="12300" max="12300" width="2.44140625" style="59" customWidth="1"/>
    <col min="12301" max="12547" width="9" style="59"/>
    <col min="12548" max="12548" width="2.21875" style="59" customWidth="1"/>
    <col min="12549" max="12549" width="24.21875" style="59" customWidth="1"/>
    <col min="12550" max="12550" width="4" style="59" customWidth="1"/>
    <col min="12551" max="12553" width="20.109375" style="59" customWidth="1"/>
    <col min="12554" max="12554" width="3.109375" style="59" customWidth="1"/>
    <col min="12555" max="12555" width="4.33203125" style="59" customWidth="1"/>
    <col min="12556" max="12556" width="2.44140625" style="59" customWidth="1"/>
    <col min="12557" max="12803" width="9" style="59"/>
    <col min="12804" max="12804" width="2.21875" style="59" customWidth="1"/>
    <col min="12805" max="12805" width="24.21875" style="59" customWidth="1"/>
    <col min="12806" max="12806" width="4" style="59" customWidth="1"/>
    <col min="12807" max="12809" width="20.109375" style="59" customWidth="1"/>
    <col min="12810" max="12810" width="3.109375" style="59" customWidth="1"/>
    <col min="12811" max="12811" width="4.33203125" style="59" customWidth="1"/>
    <col min="12812" max="12812" width="2.44140625" style="59" customWidth="1"/>
    <col min="12813" max="13059" width="9" style="59"/>
    <col min="13060" max="13060" width="2.21875" style="59" customWidth="1"/>
    <col min="13061" max="13061" width="24.21875" style="59" customWidth="1"/>
    <col min="13062" max="13062" width="4" style="59" customWidth="1"/>
    <col min="13063" max="13065" width="20.109375" style="59" customWidth="1"/>
    <col min="13066" max="13066" width="3.109375" style="59" customWidth="1"/>
    <col min="13067" max="13067" width="4.33203125" style="59" customWidth="1"/>
    <col min="13068" max="13068" width="2.44140625" style="59" customWidth="1"/>
    <col min="13069" max="13315" width="9" style="59"/>
    <col min="13316" max="13316" width="2.21875" style="59" customWidth="1"/>
    <col min="13317" max="13317" width="24.21875" style="59" customWidth="1"/>
    <col min="13318" max="13318" width="4" style="59" customWidth="1"/>
    <col min="13319" max="13321" width="20.109375" style="59" customWidth="1"/>
    <col min="13322" max="13322" width="3.109375" style="59" customWidth="1"/>
    <col min="13323" max="13323" width="4.33203125" style="59" customWidth="1"/>
    <col min="13324" max="13324" width="2.44140625" style="59" customWidth="1"/>
    <col min="13325" max="13571" width="9" style="59"/>
    <col min="13572" max="13572" width="2.21875" style="59" customWidth="1"/>
    <col min="13573" max="13573" width="24.21875" style="59" customWidth="1"/>
    <col min="13574" max="13574" width="4" style="59" customWidth="1"/>
    <col min="13575" max="13577" width="20.109375" style="59" customWidth="1"/>
    <col min="13578" max="13578" width="3.109375" style="59" customWidth="1"/>
    <col min="13579" max="13579" width="4.33203125" style="59" customWidth="1"/>
    <col min="13580" max="13580" width="2.44140625" style="59" customWidth="1"/>
    <col min="13581" max="13827" width="9" style="59"/>
    <col min="13828" max="13828" width="2.21875" style="59" customWidth="1"/>
    <col min="13829" max="13829" width="24.21875" style="59" customWidth="1"/>
    <col min="13830" max="13830" width="4" style="59" customWidth="1"/>
    <col min="13831" max="13833" width="20.109375" style="59" customWidth="1"/>
    <col min="13834" max="13834" width="3.109375" style="59" customWidth="1"/>
    <col min="13835" max="13835" width="4.33203125" style="59" customWidth="1"/>
    <col min="13836" max="13836" width="2.44140625" style="59" customWidth="1"/>
    <col min="13837" max="14083" width="9" style="59"/>
    <col min="14084" max="14084" width="2.21875" style="59" customWidth="1"/>
    <col min="14085" max="14085" width="24.21875" style="59" customWidth="1"/>
    <col min="14086" max="14086" width="4" style="59" customWidth="1"/>
    <col min="14087" max="14089" width="20.109375" style="59" customWidth="1"/>
    <col min="14090" max="14090" width="3.109375" style="59" customWidth="1"/>
    <col min="14091" max="14091" width="4.33203125" style="59" customWidth="1"/>
    <col min="14092" max="14092" width="2.44140625" style="59" customWidth="1"/>
    <col min="14093" max="14339" width="9" style="59"/>
    <col min="14340" max="14340" width="2.21875" style="59" customWidth="1"/>
    <col min="14341" max="14341" width="24.21875" style="59" customWidth="1"/>
    <col min="14342" max="14342" width="4" style="59" customWidth="1"/>
    <col min="14343" max="14345" width="20.109375" style="59" customWidth="1"/>
    <col min="14346" max="14346" width="3.109375" style="59" customWidth="1"/>
    <col min="14347" max="14347" width="4.33203125" style="59" customWidth="1"/>
    <col min="14348" max="14348" width="2.44140625" style="59" customWidth="1"/>
    <col min="14349" max="14595" width="9" style="59"/>
    <col min="14596" max="14596" width="2.21875" style="59" customWidth="1"/>
    <col min="14597" max="14597" width="24.21875" style="59" customWidth="1"/>
    <col min="14598" max="14598" width="4" style="59" customWidth="1"/>
    <col min="14599" max="14601" width="20.109375" style="59" customWidth="1"/>
    <col min="14602" max="14602" width="3.109375" style="59" customWidth="1"/>
    <col min="14603" max="14603" width="4.33203125" style="59" customWidth="1"/>
    <col min="14604" max="14604" width="2.44140625" style="59" customWidth="1"/>
    <col min="14605" max="14851" width="9" style="59"/>
    <col min="14852" max="14852" width="2.21875" style="59" customWidth="1"/>
    <col min="14853" max="14853" width="24.21875" style="59" customWidth="1"/>
    <col min="14854" max="14854" width="4" style="59" customWidth="1"/>
    <col min="14855" max="14857" width="20.109375" style="59" customWidth="1"/>
    <col min="14858" max="14858" width="3.109375" style="59" customWidth="1"/>
    <col min="14859" max="14859" width="4.33203125" style="59" customWidth="1"/>
    <col min="14860" max="14860" width="2.44140625" style="59" customWidth="1"/>
    <col min="14861" max="15107" width="9" style="59"/>
    <col min="15108" max="15108" width="2.21875" style="59" customWidth="1"/>
    <col min="15109" max="15109" width="24.21875" style="59" customWidth="1"/>
    <col min="15110" max="15110" width="4" style="59" customWidth="1"/>
    <col min="15111" max="15113" width="20.109375" style="59" customWidth="1"/>
    <col min="15114" max="15114" width="3.109375" style="59" customWidth="1"/>
    <col min="15115" max="15115" width="4.33203125" style="59" customWidth="1"/>
    <col min="15116" max="15116" width="2.44140625" style="59" customWidth="1"/>
    <col min="15117" max="15363" width="9" style="59"/>
    <col min="15364" max="15364" width="2.21875" style="59" customWidth="1"/>
    <col min="15365" max="15365" width="24.21875" style="59" customWidth="1"/>
    <col min="15366" max="15366" width="4" style="59" customWidth="1"/>
    <col min="15367" max="15369" width="20.109375" style="59" customWidth="1"/>
    <col min="15370" max="15370" width="3.109375" style="59" customWidth="1"/>
    <col min="15371" max="15371" width="4.33203125" style="59" customWidth="1"/>
    <col min="15372" max="15372" width="2.44140625" style="59" customWidth="1"/>
    <col min="15373" max="15619" width="9" style="59"/>
    <col min="15620" max="15620" width="2.21875" style="59" customWidth="1"/>
    <col min="15621" max="15621" width="24.21875" style="59" customWidth="1"/>
    <col min="15622" max="15622" width="4" style="59" customWidth="1"/>
    <col min="15623" max="15625" width="20.109375" style="59" customWidth="1"/>
    <col min="15626" max="15626" width="3.109375" style="59" customWidth="1"/>
    <col min="15627" max="15627" width="4.33203125" style="59" customWidth="1"/>
    <col min="15628" max="15628" width="2.44140625" style="59" customWidth="1"/>
    <col min="15629" max="15875" width="9" style="59"/>
    <col min="15876" max="15876" width="2.21875" style="59" customWidth="1"/>
    <col min="15877" max="15877" width="24.21875" style="59" customWidth="1"/>
    <col min="15878" max="15878" width="4" style="59" customWidth="1"/>
    <col min="15879" max="15881" width="20.109375" style="59" customWidth="1"/>
    <col min="15882" max="15882" width="3.109375" style="59" customWidth="1"/>
    <col min="15883" max="15883" width="4.33203125" style="59" customWidth="1"/>
    <col min="15884" max="15884" width="2.44140625" style="59" customWidth="1"/>
    <col min="15885" max="16131" width="9" style="59"/>
    <col min="16132" max="16132" width="2.21875" style="59" customWidth="1"/>
    <col min="16133" max="16133" width="24.21875" style="59" customWidth="1"/>
    <col min="16134" max="16134" width="4" style="59" customWidth="1"/>
    <col min="16135" max="16137" width="20.109375" style="59" customWidth="1"/>
    <col min="16138" max="16138" width="3.109375" style="59" customWidth="1"/>
    <col min="16139" max="16139" width="4.33203125" style="59" customWidth="1"/>
    <col min="16140" max="16140" width="2.44140625" style="59" customWidth="1"/>
    <col min="16141" max="16384" width="9" style="59"/>
  </cols>
  <sheetData>
    <row r="1" spans="1:12" ht="20.100000000000001" customHeight="1">
      <c r="A1" s="207"/>
      <c r="B1" s="208"/>
      <c r="C1" s="208"/>
      <c r="D1" s="208"/>
      <c r="E1" s="208"/>
      <c r="F1" s="208"/>
      <c r="G1" s="208"/>
      <c r="H1" s="208"/>
      <c r="I1" s="208"/>
      <c r="J1" s="208" t="s">
        <v>172</v>
      </c>
      <c r="K1" s="208"/>
      <c r="L1" s="208"/>
    </row>
    <row r="2" spans="1:12" ht="20.100000000000001" customHeight="1">
      <c r="A2" s="207"/>
      <c r="B2" s="208"/>
      <c r="C2" s="208"/>
      <c r="D2" s="208"/>
      <c r="E2" s="208"/>
      <c r="F2" s="208"/>
      <c r="G2" s="208"/>
      <c r="H2" s="208"/>
      <c r="I2" s="459" t="s">
        <v>169</v>
      </c>
      <c r="J2" s="459"/>
      <c r="K2" s="459"/>
      <c r="L2" s="208"/>
    </row>
    <row r="3" spans="1:12" ht="20.100000000000001" customHeight="1">
      <c r="A3" s="207"/>
      <c r="B3" s="208"/>
      <c r="C3" s="208"/>
      <c r="D3" s="208"/>
      <c r="E3" s="208"/>
      <c r="F3" s="208"/>
      <c r="G3" s="208"/>
      <c r="H3" s="208"/>
      <c r="I3" s="219"/>
      <c r="J3" s="219"/>
      <c r="K3" s="219"/>
      <c r="L3" s="208"/>
    </row>
    <row r="4" spans="1:12" ht="20.100000000000001" customHeight="1">
      <c r="A4" s="460" t="s">
        <v>168</v>
      </c>
      <c r="B4" s="460"/>
      <c r="C4" s="460"/>
      <c r="D4" s="460"/>
      <c r="E4" s="460"/>
      <c r="F4" s="460"/>
      <c r="G4" s="460"/>
      <c r="H4" s="460"/>
      <c r="I4" s="460"/>
      <c r="J4" s="460"/>
      <c r="K4" s="460"/>
      <c r="L4" s="208"/>
    </row>
    <row r="5" spans="1:12" ht="20.100000000000001" customHeight="1">
      <c r="A5" s="209"/>
      <c r="B5" s="209"/>
      <c r="C5" s="209"/>
      <c r="D5" s="209"/>
      <c r="E5" s="209"/>
      <c r="F5" s="209"/>
      <c r="G5" s="209"/>
      <c r="H5" s="209"/>
      <c r="I5" s="209"/>
      <c r="J5" s="209"/>
      <c r="K5" s="209"/>
      <c r="L5" s="208"/>
    </row>
    <row r="6" spans="1:12" ht="30" customHeight="1">
      <c r="A6" s="209"/>
      <c r="B6" s="265" t="s">
        <v>159</v>
      </c>
      <c r="C6" s="211"/>
      <c r="D6" s="212"/>
      <c r="E6" s="212"/>
      <c r="F6" s="212"/>
      <c r="G6" s="212"/>
      <c r="H6" s="212"/>
      <c r="I6" s="212"/>
      <c r="J6" s="212"/>
      <c r="K6" s="213"/>
      <c r="L6" s="208"/>
    </row>
    <row r="7" spans="1:12" ht="30" customHeight="1">
      <c r="A7" s="208"/>
      <c r="B7" s="267" t="s">
        <v>160</v>
      </c>
      <c r="C7" s="461" t="s">
        <v>93</v>
      </c>
      <c r="D7" s="461"/>
      <c r="E7" s="461"/>
      <c r="F7" s="461"/>
      <c r="G7" s="461"/>
      <c r="H7" s="461"/>
      <c r="I7" s="461"/>
      <c r="J7" s="461"/>
      <c r="K7" s="462"/>
      <c r="L7" s="208"/>
    </row>
    <row r="8" spans="1:12" ht="30" customHeight="1">
      <c r="A8" s="208"/>
      <c r="B8" s="266" t="s">
        <v>161</v>
      </c>
      <c r="C8" s="472" t="s">
        <v>158</v>
      </c>
      <c r="D8" s="473"/>
      <c r="E8" s="473"/>
      <c r="F8" s="473"/>
      <c r="G8" s="473"/>
      <c r="H8" s="473"/>
      <c r="I8" s="473"/>
      <c r="J8" s="473"/>
      <c r="K8" s="474"/>
      <c r="L8" s="208"/>
    </row>
    <row r="9" spans="1:12" ht="30" customHeight="1">
      <c r="A9" s="208"/>
      <c r="B9" s="268" t="s">
        <v>162</v>
      </c>
      <c r="C9" s="472" t="s">
        <v>166</v>
      </c>
      <c r="D9" s="473"/>
      <c r="E9" s="473"/>
      <c r="F9" s="473"/>
      <c r="G9" s="473"/>
      <c r="H9" s="473"/>
      <c r="I9" s="473"/>
      <c r="J9" s="473"/>
      <c r="K9" s="474"/>
      <c r="L9" s="208"/>
    </row>
    <row r="10" spans="1:12" ht="18.75" customHeight="1">
      <c r="A10" s="208"/>
      <c r="B10" s="463" t="s">
        <v>163</v>
      </c>
      <c r="C10" s="214"/>
      <c r="D10" s="208"/>
      <c r="E10" s="208"/>
      <c r="F10" s="208"/>
      <c r="G10" s="208"/>
      <c r="H10" s="208"/>
      <c r="I10" s="208"/>
      <c r="J10" s="208"/>
      <c r="K10" s="215"/>
      <c r="L10" s="208"/>
    </row>
    <row r="11" spans="1:12" ht="32.25" customHeight="1">
      <c r="A11" s="208"/>
      <c r="B11" s="463"/>
      <c r="C11" s="214"/>
      <c r="D11" s="465" t="s">
        <v>95</v>
      </c>
      <c r="E11" s="465"/>
      <c r="F11" s="216"/>
      <c r="G11" s="217"/>
      <c r="H11" s="218" t="s">
        <v>23</v>
      </c>
      <c r="I11" s="219"/>
      <c r="J11" s="219"/>
      <c r="K11" s="215"/>
      <c r="L11" s="208"/>
    </row>
    <row r="12" spans="1:12" ht="20.25" customHeight="1">
      <c r="A12" s="208"/>
      <c r="B12" s="464"/>
      <c r="C12" s="220"/>
      <c r="D12" s="221" t="s">
        <v>152</v>
      </c>
      <c r="E12" s="221"/>
      <c r="F12" s="222"/>
      <c r="G12" s="222"/>
      <c r="H12" s="222"/>
      <c r="I12" s="222"/>
      <c r="J12" s="222"/>
      <c r="K12" s="223"/>
      <c r="L12" s="208"/>
    </row>
    <row r="13" spans="1:12" ht="30" customHeight="1">
      <c r="A13" s="208"/>
      <c r="B13" s="269" t="s">
        <v>164</v>
      </c>
      <c r="C13" s="472" t="s">
        <v>167</v>
      </c>
      <c r="D13" s="473"/>
      <c r="E13" s="473"/>
      <c r="F13" s="473"/>
      <c r="G13" s="473"/>
      <c r="H13" s="473"/>
      <c r="I13" s="473"/>
      <c r="J13" s="473"/>
      <c r="K13" s="474"/>
      <c r="L13" s="208"/>
    </row>
    <row r="14" spans="1:12">
      <c r="A14" s="208"/>
      <c r="B14" s="466" t="s">
        <v>165</v>
      </c>
      <c r="C14" s="224"/>
      <c r="D14" s="225"/>
      <c r="E14" s="225"/>
      <c r="F14" s="225"/>
      <c r="G14" s="225"/>
      <c r="H14" s="225"/>
      <c r="I14" s="225"/>
      <c r="J14" s="225"/>
      <c r="K14" s="226"/>
      <c r="L14" s="208"/>
    </row>
    <row r="15" spans="1:12" ht="24.75" customHeight="1" thickBot="1">
      <c r="A15" s="208"/>
      <c r="B15" s="463"/>
      <c r="C15" s="214"/>
      <c r="D15" s="227" t="s">
        <v>96</v>
      </c>
      <c r="E15" s="208"/>
      <c r="F15" s="208"/>
      <c r="G15" s="208"/>
      <c r="H15" s="208"/>
      <c r="I15" s="208"/>
      <c r="J15" s="208"/>
      <c r="K15" s="215"/>
      <c r="L15" s="208"/>
    </row>
    <row r="16" spans="1:12" ht="24" customHeight="1">
      <c r="A16" s="208"/>
      <c r="B16" s="463"/>
      <c r="C16" s="214"/>
      <c r="D16" s="228"/>
      <c r="E16" s="467" t="s">
        <v>24</v>
      </c>
      <c r="F16" s="468"/>
      <c r="G16" s="229" t="s">
        <v>83</v>
      </c>
      <c r="H16" s="230"/>
      <c r="I16" s="231" t="s">
        <v>101</v>
      </c>
      <c r="J16" s="232"/>
      <c r="K16" s="215"/>
      <c r="L16" s="208"/>
    </row>
    <row r="17" spans="1:12" ht="24" customHeight="1">
      <c r="A17" s="208"/>
      <c r="B17" s="463"/>
      <c r="C17" s="214"/>
      <c r="D17" s="233" t="s">
        <v>97</v>
      </c>
      <c r="E17" s="217"/>
      <c r="F17" s="234" t="s">
        <v>23</v>
      </c>
      <c r="G17" s="217"/>
      <c r="H17" s="210" t="s">
        <v>23</v>
      </c>
      <c r="I17" s="235">
        <f>E17+G17</f>
        <v>0</v>
      </c>
      <c r="J17" s="236" t="s">
        <v>23</v>
      </c>
      <c r="K17" s="215"/>
      <c r="L17" s="208"/>
    </row>
    <row r="18" spans="1:12" ht="24" customHeight="1" thickBot="1">
      <c r="A18" s="208"/>
      <c r="B18" s="463"/>
      <c r="C18" s="214"/>
      <c r="D18" s="237" t="s">
        <v>98</v>
      </c>
      <c r="E18" s="217"/>
      <c r="F18" s="218" t="s">
        <v>69</v>
      </c>
      <c r="G18" s="217"/>
      <c r="H18" s="238" t="s">
        <v>69</v>
      </c>
      <c r="I18" s="239">
        <f>E18+G18</f>
        <v>0</v>
      </c>
      <c r="J18" s="240" t="s">
        <v>69</v>
      </c>
      <c r="K18" s="215"/>
      <c r="L18" s="208"/>
    </row>
    <row r="19" spans="1:12" ht="24.75" customHeight="1" thickBot="1">
      <c r="A19" s="208"/>
      <c r="B19" s="463"/>
      <c r="C19" s="214"/>
      <c r="D19" s="227" t="s">
        <v>100</v>
      </c>
      <c r="E19" s="208"/>
      <c r="F19" s="208"/>
      <c r="G19" s="241"/>
      <c r="H19" s="241"/>
      <c r="I19" s="241"/>
      <c r="J19" s="241"/>
      <c r="K19" s="215"/>
      <c r="L19" s="208"/>
    </row>
    <row r="20" spans="1:12" ht="24" customHeight="1">
      <c r="A20" s="208"/>
      <c r="B20" s="463"/>
      <c r="C20" s="214"/>
      <c r="D20" s="242"/>
      <c r="E20" s="243" t="s">
        <v>102</v>
      </c>
      <c r="F20" s="244"/>
      <c r="G20" s="245"/>
      <c r="H20" s="242"/>
      <c r="I20" s="243" t="s">
        <v>103</v>
      </c>
      <c r="J20" s="244"/>
      <c r="K20" s="215"/>
      <c r="L20" s="208"/>
    </row>
    <row r="21" spans="1:12" ht="24" customHeight="1">
      <c r="A21" s="208"/>
      <c r="B21" s="463"/>
      <c r="C21" s="214"/>
      <c r="D21" s="246" t="s">
        <v>97</v>
      </c>
      <c r="E21" s="247"/>
      <c r="F21" s="236" t="s">
        <v>23</v>
      </c>
      <c r="G21" s="245"/>
      <c r="H21" s="246" t="s">
        <v>97</v>
      </c>
      <c r="I21" s="247"/>
      <c r="J21" s="236" t="s">
        <v>23</v>
      </c>
      <c r="K21" s="215"/>
      <c r="L21" s="208"/>
    </row>
    <row r="22" spans="1:12" ht="24" customHeight="1" thickBot="1">
      <c r="A22" s="208"/>
      <c r="B22" s="463"/>
      <c r="C22" s="214"/>
      <c r="D22" s="248" t="s">
        <v>98</v>
      </c>
      <c r="E22" s="249"/>
      <c r="F22" s="240" t="s">
        <v>69</v>
      </c>
      <c r="G22" s="245"/>
      <c r="H22" s="248" t="s">
        <v>98</v>
      </c>
      <c r="I22" s="249"/>
      <c r="J22" s="240" t="s">
        <v>69</v>
      </c>
      <c r="K22" s="215"/>
      <c r="L22" s="208"/>
    </row>
    <row r="23" spans="1:12" ht="29.25" customHeight="1" thickBot="1">
      <c r="A23" s="208"/>
      <c r="B23" s="463"/>
      <c r="C23" s="214"/>
      <c r="D23" s="227" t="s">
        <v>104</v>
      </c>
      <c r="E23" s="241"/>
      <c r="F23" s="241"/>
      <c r="G23" s="241"/>
      <c r="H23" s="241"/>
      <c r="I23" s="241"/>
      <c r="J23" s="241"/>
      <c r="K23" s="215"/>
      <c r="L23" s="208"/>
    </row>
    <row r="24" spans="1:12" ht="24" customHeight="1">
      <c r="A24" s="208"/>
      <c r="B24" s="463"/>
      <c r="C24" s="214"/>
      <c r="D24" s="241"/>
      <c r="E24" s="241"/>
      <c r="F24" s="241"/>
      <c r="G24" s="241"/>
      <c r="H24" s="242"/>
      <c r="I24" s="243" t="s">
        <v>99</v>
      </c>
      <c r="J24" s="244"/>
      <c r="K24" s="215"/>
      <c r="L24" s="208"/>
    </row>
    <row r="25" spans="1:12" ht="24" customHeight="1">
      <c r="A25" s="208"/>
      <c r="B25" s="463"/>
      <c r="C25" s="214"/>
      <c r="D25" s="241"/>
      <c r="E25" s="241"/>
      <c r="F25" s="241"/>
      <c r="G25" s="241"/>
      <c r="H25" s="246" t="s">
        <v>97</v>
      </c>
      <c r="I25" s="234">
        <f>I17+E21+I21</f>
        <v>0</v>
      </c>
      <c r="J25" s="236" t="s">
        <v>23</v>
      </c>
      <c r="K25" s="215"/>
      <c r="L25" s="208"/>
    </row>
    <row r="26" spans="1:12" ht="24" customHeight="1" thickBot="1">
      <c r="A26" s="208"/>
      <c r="B26" s="463"/>
      <c r="C26" s="214"/>
      <c r="D26" s="250"/>
      <c r="E26" s="245"/>
      <c r="F26" s="250"/>
      <c r="G26" s="245"/>
      <c r="H26" s="248" t="s">
        <v>98</v>
      </c>
      <c r="I26" s="251">
        <f>I18+E22+I22</f>
        <v>0</v>
      </c>
      <c r="J26" s="240" t="s">
        <v>69</v>
      </c>
      <c r="K26" s="215"/>
      <c r="L26" s="208"/>
    </row>
    <row r="27" spans="1:12" ht="15.75" customHeight="1">
      <c r="A27" s="208"/>
      <c r="B27" s="463"/>
      <c r="C27" s="214"/>
      <c r="D27" s="250"/>
      <c r="E27" s="245"/>
      <c r="F27" s="250"/>
      <c r="G27" s="245"/>
      <c r="H27" s="241"/>
      <c r="I27" s="241"/>
      <c r="J27" s="241"/>
      <c r="K27" s="215"/>
      <c r="L27" s="208"/>
    </row>
    <row r="28" spans="1:12" ht="29.25" customHeight="1" thickBot="1">
      <c r="A28" s="208"/>
      <c r="B28" s="463"/>
      <c r="C28" s="252"/>
      <c r="D28" s="253" t="s">
        <v>153</v>
      </c>
      <c r="E28" s="254"/>
      <c r="F28" s="254"/>
      <c r="G28" s="254"/>
      <c r="H28" s="254"/>
      <c r="I28" s="254"/>
      <c r="J28" s="254"/>
      <c r="K28" s="255"/>
      <c r="L28" s="208"/>
    </row>
    <row r="29" spans="1:12" ht="29.25" customHeight="1">
      <c r="A29" s="208"/>
      <c r="B29" s="463"/>
      <c r="C29" s="214"/>
      <c r="D29" s="256"/>
      <c r="E29" s="256"/>
      <c r="F29" s="257"/>
      <c r="G29" s="469" t="s">
        <v>154</v>
      </c>
      <c r="H29" s="470"/>
      <c r="I29" s="471" t="s">
        <v>0</v>
      </c>
      <c r="J29" s="470"/>
      <c r="K29" s="215"/>
      <c r="L29" s="208"/>
    </row>
    <row r="30" spans="1:12" ht="29.25" customHeight="1">
      <c r="A30" s="208"/>
      <c r="B30" s="463"/>
      <c r="C30" s="214"/>
      <c r="D30" s="258"/>
      <c r="E30" s="258"/>
      <c r="F30" s="259" t="s">
        <v>97</v>
      </c>
      <c r="G30" s="260"/>
      <c r="H30" s="210" t="s">
        <v>23</v>
      </c>
      <c r="I30" s="235">
        <f>G30</f>
        <v>0</v>
      </c>
      <c r="J30" s="236" t="s">
        <v>23</v>
      </c>
      <c r="K30" s="215"/>
      <c r="L30" s="208"/>
    </row>
    <row r="31" spans="1:12" ht="29.25" customHeight="1" thickBot="1">
      <c r="A31" s="208"/>
      <c r="B31" s="463"/>
      <c r="C31" s="214"/>
      <c r="D31" s="261"/>
      <c r="E31" s="261"/>
      <c r="F31" s="262" t="s">
        <v>98</v>
      </c>
      <c r="G31" s="263"/>
      <c r="H31" s="264" t="s">
        <v>69</v>
      </c>
      <c r="I31" s="239">
        <f>G31</f>
        <v>0</v>
      </c>
      <c r="J31" s="240" t="s">
        <v>69</v>
      </c>
      <c r="K31" s="215"/>
      <c r="L31" s="208"/>
    </row>
    <row r="32" spans="1:12" ht="29.25" customHeight="1">
      <c r="A32" s="208"/>
      <c r="B32" s="463"/>
      <c r="C32" s="214"/>
      <c r="D32" s="250"/>
      <c r="E32" s="241"/>
      <c r="F32" s="241"/>
      <c r="G32" s="241"/>
      <c r="H32" s="241"/>
      <c r="I32" s="241"/>
      <c r="J32" s="241"/>
      <c r="K32" s="215"/>
      <c r="L32" s="208"/>
    </row>
    <row r="33" spans="1:12" ht="29.25" customHeight="1">
      <c r="A33" s="208"/>
      <c r="B33" s="463"/>
      <c r="C33" s="214"/>
      <c r="D33" s="454" t="s">
        <v>105</v>
      </c>
      <c r="E33" s="455"/>
      <c r="F33" s="455"/>
      <c r="G33" s="455"/>
      <c r="H33" s="456"/>
      <c r="I33" s="457" t="str">
        <f>IF(I26&lt;=I31,"可","不可")</f>
        <v>可</v>
      </c>
      <c r="J33" s="458"/>
      <c r="K33" s="215"/>
      <c r="L33" s="208"/>
    </row>
    <row r="34" spans="1:12">
      <c r="A34" s="208"/>
      <c r="B34" s="464"/>
      <c r="C34" s="220"/>
      <c r="D34" s="222"/>
      <c r="E34" s="222"/>
      <c r="F34" s="222"/>
      <c r="G34" s="222"/>
      <c r="H34" s="222"/>
      <c r="I34" s="222"/>
      <c r="J34" s="222"/>
      <c r="K34" s="223"/>
      <c r="L34" s="208"/>
    </row>
    <row r="35" spans="1:12">
      <c r="A35" s="208"/>
      <c r="B35" s="225"/>
      <c r="C35" s="225"/>
      <c r="D35" s="225"/>
      <c r="E35" s="225"/>
      <c r="F35" s="225"/>
      <c r="G35" s="225"/>
      <c r="H35" s="225"/>
      <c r="I35" s="225"/>
      <c r="J35" s="225"/>
      <c r="K35" s="225"/>
      <c r="L35" s="208"/>
    </row>
    <row r="36" spans="1:12" ht="17.25" customHeight="1">
      <c r="A36" s="208"/>
      <c r="B36" s="453" t="s">
        <v>171</v>
      </c>
      <c r="C36" s="453"/>
      <c r="D36" s="453"/>
      <c r="E36" s="453"/>
      <c r="F36" s="453"/>
      <c r="G36" s="453"/>
      <c r="H36" s="453"/>
      <c r="I36" s="453"/>
      <c r="J36" s="453"/>
      <c r="K36" s="453"/>
      <c r="L36" s="208"/>
    </row>
    <row r="37" spans="1:12" ht="17.25" customHeight="1">
      <c r="A37" s="208"/>
      <c r="B37" s="453"/>
      <c r="C37" s="453"/>
      <c r="D37" s="453"/>
      <c r="E37" s="453"/>
      <c r="F37" s="453"/>
      <c r="G37" s="453"/>
      <c r="H37" s="453"/>
      <c r="I37" s="453"/>
      <c r="J37" s="453"/>
      <c r="K37" s="453"/>
      <c r="L37" s="208"/>
    </row>
    <row r="38" spans="1:12" ht="17.25" customHeight="1">
      <c r="A38" s="208"/>
      <c r="B38" s="453"/>
      <c r="C38" s="453"/>
      <c r="D38" s="453"/>
      <c r="E38" s="453"/>
      <c r="F38" s="453"/>
      <c r="G38" s="453"/>
      <c r="H38" s="453"/>
      <c r="I38" s="453"/>
      <c r="J38" s="453"/>
      <c r="K38" s="453"/>
      <c r="L38" s="208"/>
    </row>
    <row r="39" spans="1:12" ht="17.25" customHeight="1">
      <c r="A39" s="208"/>
      <c r="B39" s="453"/>
      <c r="C39" s="453"/>
      <c r="D39" s="453"/>
      <c r="E39" s="453"/>
      <c r="F39" s="453"/>
      <c r="G39" s="453"/>
      <c r="H39" s="453"/>
      <c r="I39" s="453"/>
      <c r="J39" s="453"/>
      <c r="K39" s="453"/>
      <c r="L39" s="208"/>
    </row>
    <row r="40" spans="1:12" ht="17.25" customHeight="1">
      <c r="A40" s="208"/>
      <c r="B40" s="453"/>
      <c r="C40" s="453"/>
      <c r="D40" s="453"/>
      <c r="E40" s="453"/>
      <c r="F40" s="453"/>
      <c r="G40" s="453"/>
      <c r="H40" s="453"/>
      <c r="I40" s="453"/>
      <c r="J40" s="453"/>
      <c r="K40" s="453"/>
      <c r="L40" s="208"/>
    </row>
    <row r="41" spans="1:12" ht="17.25" customHeight="1">
      <c r="A41" s="208"/>
      <c r="B41" s="270"/>
      <c r="C41" s="270"/>
      <c r="D41" s="270"/>
      <c r="E41" s="270"/>
      <c r="F41" s="270"/>
      <c r="G41" s="270"/>
      <c r="H41" s="270"/>
      <c r="I41" s="270"/>
      <c r="J41" s="270"/>
      <c r="K41" s="270"/>
      <c r="L41" s="208"/>
    </row>
    <row r="45" spans="1:12">
      <c r="B45" s="60"/>
    </row>
    <row r="46" spans="1:12">
      <c r="B46" s="61"/>
    </row>
    <row r="47" spans="1:12">
      <c r="B47" s="61"/>
    </row>
    <row r="48" spans="1:12">
      <c r="B48" s="61"/>
    </row>
    <row r="49" spans="2:2">
      <c r="B49" s="61"/>
    </row>
    <row r="50" spans="2: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77"/>
  <sheetViews>
    <sheetView view="pageBreakPreview" zoomScale="60" zoomScaleNormal="100" workbookViewId="0">
      <selection activeCell="CB8" sqref="CB8:CE8"/>
    </sheetView>
  </sheetViews>
  <sheetFormatPr defaultColWidth="9" defaultRowHeight="21" customHeight="1"/>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486" t="s">
        <v>157</v>
      </c>
      <c r="AP2" s="486"/>
      <c r="AQ2" s="486"/>
      <c r="AR2" s="486"/>
      <c r="AS2" s="486"/>
      <c r="AT2" s="486"/>
      <c r="AU2" s="486"/>
      <c r="AV2" s="486"/>
      <c r="AW2" s="487"/>
      <c r="AX2" s="488"/>
      <c r="AY2" s="488"/>
      <c r="AZ2" s="488"/>
      <c r="BA2" s="488"/>
      <c r="BB2" s="488"/>
      <c r="BC2" s="488"/>
      <c r="BD2" s="488"/>
      <c r="BE2" s="488"/>
      <c r="BF2" s="488"/>
      <c r="BG2" s="488"/>
      <c r="BH2" s="488"/>
      <c r="BI2" s="488"/>
      <c r="BJ2" s="488"/>
      <c r="BK2" s="488"/>
      <c r="BL2" s="488"/>
      <c r="BM2" s="488"/>
      <c r="BN2" s="488"/>
      <c r="BO2" s="488"/>
      <c r="BP2" s="488"/>
      <c r="BQ2" s="488"/>
      <c r="BR2" s="489"/>
      <c r="BS2" s="93"/>
      <c r="BT2" s="93"/>
      <c r="BU2" s="93"/>
      <c r="BV2" s="93"/>
      <c r="BW2" s="93"/>
      <c r="BX2" s="93"/>
      <c r="BY2" s="93"/>
      <c r="CA2" s="93"/>
      <c r="CB2" s="93"/>
      <c r="CC2" s="93"/>
      <c r="CD2" s="93"/>
      <c r="CE2" s="93"/>
    </row>
    <row r="3" spans="2:112" ht="21" customHeight="1">
      <c r="B3" s="2"/>
      <c r="C3" s="2"/>
      <c r="G3" s="1"/>
      <c r="AO3" s="486" t="s">
        <v>49</v>
      </c>
      <c r="AP3" s="486"/>
      <c r="AQ3" s="486"/>
      <c r="AR3" s="486"/>
      <c r="AS3" s="486"/>
      <c r="AT3" s="486"/>
      <c r="AU3" s="486"/>
      <c r="AV3" s="486"/>
      <c r="AW3" s="490"/>
      <c r="AX3" s="490"/>
      <c r="AY3" s="490"/>
      <c r="AZ3" s="490"/>
      <c r="BA3" s="490"/>
      <c r="BB3" s="490"/>
      <c r="BC3" s="490"/>
      <c r="BD3" s="490"/>
      <c r="BE3" s="490"/>
      <c r="BF3" s="490"/>
      <c r="BG3" s="490"/>
      <c r="BH3" s="490"/>
      <c r="BI3" s="490"/>
      <c r="BJ3" s="490"/>
      <c r="BK3" s="491" t="s">
        <v>50</v>
      </c>
      <c r="BL3" s="492"/>
      <c r="BM3" s="492"/>
      <c r="BN3" s="493"/>
      <c r="BO3" s="494"/>
      <c r="BP3" s="495"/>
      <c r="BQ3" s="495"/>
      <c r="BR3" s="496"/>
      <c r="BS3" s="93"/>
      <c r="BT3" s="93"/>
      <c r="BU3" s="93"/>
      <c r="BV3" s="93"/>
      <c r="BW3" s="93"/>
      <c r="BX3" s="93"/>
      <c r="BY3" s="93"/>
      <c r="CA3" s="93"/>
      <c r="CB3" s="93"/>
      <c r="CC3" s="93"/>
      <c r="CD3" s="93"/>
      <c r="CE3" s="93"/>
    </row>
    <row r="4" spans="2:112" ht="21" customHeight="1">
      <c r="B4" s="2"/>
      <c r="C4" s="70"/>
      <c r="D4" s="483" t="s">
        <v>112</v>
      </c>
      <c r="E4" s="483"/>
      <c r="F4" s="483"/>
      <c r="G4" s="483"/>
      <c r="H4" s="483"/>
      <c r="I4" s="483"/>
      <c r="J4" s="483"/>
      <c r="K4" s="71"/>
      <c r="L4" s="71"/>
      <c r="M4" s="72"/>
      <c r="N4" s="72"/>
      <c r="O4" s="72"/>
      <c r="P4" s="72"/>
      <c r="Q4" s="72"/>
      <c r="R4" s="72"/>
      <c r="S4" s="72"/>
      <c r="T4" s="72"/>
      <c r="U4" s="73"/>
      <c r="V4" s="74"/>
      <c r="W4" s="75"/>
      <c r="X4" s="3"/>
      <c r="Y4" s="3"/>
      <c r="Z4" s="68" t="s">
        <v>94</v>
      </c>
      <c r="AA4" s="54"/>
      <c r="CA4" s="475"/>
      <c r="CB4" s="475"/>
      <c r="CC4" s="475"/>
      <c r="CD4" s="475"/>
      <c r="CE4" s="475"/>
      <c r="CF4" s="475"/>
      <c r="CG4" s="475"/>
      <c r="CH4" s="476"/>
      <c r="CI4" s="476"/>
      <c r="CJ4" s="476"/>
      <c r="CK4" s="476"/>
      <c r="CL4" s="475"/>
      <c r="CM4" s="475"/>
      <c r="CN4" s="475"/>
      <c r="CO4" s="475"/>
      <c r="CP4" s="475"/>
      <c r="CQ4" s="475"/>
      <c r="CR4" s="475"/>
      <c r="CS4" s="475"/>
      <c r="CT4" s="475"/>
      <c r="CU4" s="475"/>
      <c r="CV4" s="475"/>
      <c r="CW4" s="475"/>
      <c r="CX4" s="475"/>
      <c r="CY4" s="475"/>
      <c r="CZ4" s="475"/>
      <c r="DA4" s="475"/>
      <c r="DB4" s="475"/>
      <c r="DC4" s="475"/>
      <c r="DD4" s="475"/>
      <c r="DE4" s="475"/>
      <c r="DF4" s="475"/>
      <c r="DG4" s="475"/>
      <c r="DH4" s="475"/>
    </row>
    <row r="5" spans="2:112" ht="27.75" customHeight="1">
      <c r="B5" s="2"/>
      <c r="C5" s="70"/>
      <c r="D5" s="497"/>
      <c r="E5" s="497"/>
      <c r="F5" s="497"/>
      <c r="G5" s="477" t="s">
        <v>31</v>
      </c>
      <c r="H5" s="477"/>
      <c r="I5" s="477"/>
      <c r="J5" s="477"/>
      <c r="K5" s="477"/>
      <c r="L5" s="477"/>
      <c r="M5" s="477"/>
      <c r="N5" s="477"/>
      <c r="O5" s="477"/>
      <c r="P5" s="477"/>
      <c r="Q5" s="477"/>
      <c r="R5" s="477"/>
      <c r="S5" s="477"/>
      <c r="T5" s="478"/>
      <c r="U5" s="73"/>
      <c r="V5" s="73"/>
      <c r="W5" s="75"/>
      <c r="X5" s="3"/>
      <c r="Y5" s="3"/>
      <c r="Z5" s="479"/>
      <c r="AA5" s="477"/>
      <c r="AB5" s="477"/>
      <c r="AC5" s="477"/>
      <c r="AD5" s="477"/>
      <c r="AE5" s="477"/>
      <c r="AF5" s="478"/>
      <c r="AG5" s="480" t="s">
        <v>30</v>
      </c>
      <c r="AH5" s="481"/>
      <c r="AI5" s="481"/>
      <c r="AJ5" s="482"/>
      <c r="AK5" s="479" t="s">
        <v>29</v>
      </c>
      <c r="AL5" s="477"/>
      <c r="AM5" s="477"/>
      <c r="AN5" s="478"/>
      <c r="AO5" s="479" t="s">
        <v>28</v>
      </c>
      <c r="AP5" s="477"/>
      <c r="AQ5" s="477"/>
      <c r="AR5" s="478"/>
      <c r="AS5" s="479" t="s">
        <v>27</v>
      </c>
      <c r="AT5" s="477"/>
      <c r="AU5" s="477"/>
      <c r="AV5" s="478"/>
      <c r="AW5" s="479" t="s">
        <v>26</v>
      </c>
      <c r="AX5" s="477"/>
      <c r="AY5" s="477"/>
      <c r="AZ5" s="478"/>
      <c r="BA5" s="479" t="s">
        <v>25</v>
      </c>
      <c r="BB5" s="477"/>
      <c r="BC5" s="477"/>
      <c r="BD5" s="478"/>
      <c r="BE5" s="479" t="s">
        <v>22</v>
      </c>
      <c r="BF5" s="477"/>
      <c r="BG5" s="478"/>
      <c r="BK5" s="161"/>
      <c r="BL5" s="161"/>
      <c r="BM5" s="161"/>
      <c r="BN5" s="161"/>
      <c r="BO5" s="162"/>
      <c r="BP5" s="164"/>
      <c r="BQ5" s="17"/>
      <c r="BR5" s="17"/>
      <c r="BS5" s="17"/>
      <c r="CA5" s="476"/>
      <c r="CB5" s="476"/>
      <c r="CC5" s="476"/>
      <c r="CD5" s="476"/>
      <c r="CE5" s="476"/>
      <c r="CF5" s="476"/>
      <c r="CG5" s="476"/>
      <c r="CH5" s="484"/>
      <c r="CI5" s="484"/>
      <c r="CJ5" s="484"/>
      <c r="CK5" s="484"/>
      <c r="CL5" s="484"/>
      <c r="CM5" s="484"/>
      <c r="CN5" s="484"/>
      <c r="CO5" s="484"/>
      <c r="CP5" s="484"/>
      <c r="CQ5" s="484"/>
      <c r="CR5" s="484"/>
      <c r="CS5" s="484"/>
      <c r="CT5" s="484"/>
      <c r="CU5" s="484"/>
      <c r="CV5" s="484"/>
      <c r="CW5" s="484"/>
      <c r="CX5" s="484"/>
      <c r="CY5" s="484"/>
      <c r="CZ5" s="484"/>
      <c r="DA5" s="484"/>
      <c r="DB5" s="484"/>
      <c r="DC5" s="484"/>
      <c r="DD5" s="484"/>
      <c r="DE5" s="484"/>
      <c r="DF5" s="485"/>
      <c r="DG5" s="485"/>
      <c r="DH5" s="485"/>
    </row>
    <row r="6" spans="2:112" ht="21" customHeight="1">
      <c r="B6" s="2"/>
      <c r="C6" s="70"/>
      <c r="D6" s="497"/>
      <c r="E6" s="497"/>
      <c r="F6" s="497"/>
      <c r="G6" s="477" t="s">
        <v>20</v>
      </c>
      <c r="H6" s="477"/>
      <c r="I6" s="477"/>
      <c r="J6" s="477"/>
      <c r="K6" s="477"/>
      <c r="L6" s="477"/>
      <c r="M6" s="477"/>
      <c r="N6" s="477"/>
      <c r="O6" s="477"/>
      <c r="P6" s="477"/>
      <c r="Q6" s="477"/>
      <c r="R6" s="477"/>
      <c r="S6" s="477"/>
      <c r="T6" s="478"/>
      <c r="U6" s="73"/>
      <c r="V6" s="73"/>
      <c r="W6" s="75"/>
      <c r="X6" s="3"/>
      <c r="Y6" s="3"/>
      <c r="Z6" s="498" t="s">
        <v>70</v>
      </c>
      <c r="AA6" s="499"/>
      <c r="AB6" s="499"/>
      <c r="AC6" s="499"/>
      <c r="AD6" s="499"/>
      <c r="AE6" s="499"/>
      <c r="AF6" s="500"/>
      <c r="AG6" s="501"/>
      <c r="AH6" s="502"/>
      <c r="AI6" s="502"/>
      <c r="AJ6" s="503"/>
      <c r="AK6" s="501"/>
      <c r="AL6" s="502"/>
      <c r="AM6" s="502"/>
      <c r="AN6" s="503"/>
      <c r="AO6" s="501"/>
      <c r="AP6" s="502"/>
      <c r="AQ6" s="502"/>
      <c r="AR6" s="503"/>
      <c r="AS6" s="501"/>
      <c r="AT6" s="502"/>
      <c r="AU6" s="502"/>
      <c r="AV6" s="503"/>
      <c r="AW6" s="501"/>
      <c r="AX6" s="502"/>
      <c r="AY6" s="502"/>
      <c r="AZ6" s="503"/>
      <c r="BA6" s="501"/>
      <c r="BB6" s="502"/>
      <c r="BC6" s="502"/>
      <c r="BD6" s="503"/>
      <c r="BE6" s="505">
        <f>SUM(AG6:BD6)</f>
        <v>0</v>
      </c>
      <c r="BF6" s="506"/>
      <c r="BG6" s="507"/>
      <c r="BL6" s="32"/>
      <c r="BM6" s="32"/>
      <c r="BN6" s="32"/>
      <c r="BW6" s="69"/>
      <c r="CC6" s="32"/>
      <c r="CD6" s="32"/>
      <c r="CE6" s="32"/>
      <c r="CL6" s="504"/>
      <c r="CM6" s="504"/>
      <c r="CN6" s="504"/>
      <c r="CO6" s="504"/>
      <c r="CP6" s="504"/>
      <c r="CQ6" s="504"/>
      <c r="CR6" s="504"/>
      <c r="CS6" s="504"/>
      <c r="CT6" s="484"/>
      <c r="CU6" s="484"/>
      <c r="CV6" s="484"/>
      <c r="CW6" s="484"/>
      <c r="CX6" s="484"/>
      <c r="CY6" s="484"/>
      <c r="CZ6" s="484"/>
      <c r="DA6" s="484"/>
      <c r="DB6" s="484"/>
      <c r="DC6" s="484"/>
      <c r="DD6" s="484"/>
      <c r="DE6" s="484"/>
      <c r="DF6" s="485"/>
      <c r="DG6" s="485"/>
      <c r="DH6" s="485"/>
    </row>
    <row r="7" spans="2:112" ht="21" customHeight="1">
      <c r="B7" s="2"/>
      <c r="C7" s="70"/>
      <c r="D7" s="497"/>
      <c r="E7" s="497"/>
      <c r="F7" s="497"/>
      <c r="G7" s="477" t="s">
        <v>151</v>
      </c>
      <c r="H7" s="477"/>
      <c r="I7" s="477"/>
      <c r="J7" s="477"/>
      <c r="K7" s="477"/>
      <c r="L7" s="477"/>
      <c r="M7" s="477"/>
      <c r="N7" s="477"/>
      <c r="O7" s="477"/>
      <c r="P7" s="477"/>
      <c r="Q7" s="477"/>
      <c r="R7" s="477"/>
      <c r="S7" s="477"/>
      <c r="T7" s="478"/>
      <c r="U7" s="76"/>
      <c r="V7" s="73"/>
      <c r="W7" s="75"/>
      <c r="X7" s="3"/>
      <c r="Y7" s="3"/>
      <c r="Z7" s="4" t="s">
        <v>33</v>
      </c>
      <c r="AA7" s="480" t="s">
        <v>34</v>
      </c>
      <c r="AB7" s="481"/>
      <c r="AC7" s="481"/>
      <c r="AD7" s="481"/>
      <c r="AE7" s="481"/>
      <c r="AF7" s="482"/>
      <c r="AG7" s="508"/>
      <c r="AH7" s="509"/>
      <c r="AI7" s="509"/>
      <c r="AJ7" s="510"/>
      <c r="AK7" s="508"/>
      <c r="AL7" s="509"/>
      <c r="AM7" s="509"/>
      <c r="AN7" s="510"/>
      <c r="AO7" s="508"/>
      <c r="AP7" s="509"/>
      <c r="AQ7" s="509"/>
      <c r="AR7" s="510"/>
      <c r="AS7" s="501"/>
      <c r="AT7" s="502"/>
      <c r="AU7" s="502"/>
      <c r="AV7" s="503"/>
      <c r="AW7" s="501"/>
      <c r="AX7" s="502"/>
      <c r="AY7" s="502"/>
      <c r="AZ7" s="503"/>
      <c r="BA7" s="501"/>
      <c r="BB7" s="502"/>
      <c r="BC7" s="502"/>
      <c r="BD7" s="503"/>
      <c r="BE7" s="505">
        <f>SUM(AG7:BD7)</f>
        <v>0</v>
      </c>
      <c r="BF7" s="506"/>
      <c r="BG7" s="507"/>
      <c r="CB7" s="475"/>
      <c r="CC7" s="475"/>
      <c r="CD7" s="475"/>
      <c r="CE7" s="475"/>
      <c r="CF7" s="475"/>
      <c r="CG7" s="475"/>
      <c r="CH7" s="475"/>
      <c r="CI7" s="511"/>
      <c r="CJ7" s="511"/>
      <c r="CK7" s="511"/>
      <c r="CL7" s="484"/>
      <c r="CM7" s="484"/>
      <c r="CN7" s="484"/>
      <c r="CO7" s="484"/>
      <c r="CP7" s="484"/>
      <c r="CQ7" s="484"/>
      <c r="CR7" s="484"/>
      <c r="CS7" s="484"/>
      <c r="CT7" s="484"/>
      <c r="CU7" s="484"/>
      <c r="CV7" s="484"/>
      <c r="CW7" s="484"/>
      <c r="CX7" s="484"/>
      <c r="CY7" s="484"/>
      <c r="CZ7" s="484"/>
      <c r="DA7" s="484"/>
      <c r="DB7" s="484"/>
      <c r="DC7" s="484"/>
      <c r="DD7" s="484"/>
      <c r="DE7" s="484"/>
      <c r="DF7" s="485"/>
      <c r="DG7" s="485"/>
      <c r="DH7" s="485"/>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80" t="s">
        <v>35</v>
      </c>
      <c r="AA8" s="481"/>
      <c r="AB8" s="481"/>
      <c r="AC8" s="481"/>
      <c r="AD8" s="481"/>
      <c r="AE8" s="481"/>
      <c r="AF8" s="482"/>
      <c r="AG8" s="501"/>
      <c r="AH8" s="502"/>
      <c r="AI8" s="502"/>
      <c r="AJ8" s="503"/>
      <c r="AK8" s="501"/>
      <c r="AL8" s="502"/>
      <c r="AM8" s="502"/>
      <c r="AN8" s="503"/>
      <c r="AO8" s="501"/>
      <c r="AP8" s="502"/>
      <c r="AQ8" s="502"/>
      <c r="AR8" s="503"/>
      <c r="AS8" s="501"/>
      <c r="AT8" s="502"/>
      <c r="AU8" s="502"/>
      <c r="AV8" s="503"/>
      <c r="AW8" s="501"/>
      <c r="AX8" s="502"/>
      <c r="AY8" s="502"/>
      <c r="AZ8" s="503"/>
      <c r="BA8" s="501"/>
      <c r="BB8" s="502"/>
      <c r="BC8" s="502"/>
      <c r="BD8" s="503"/>
      <c r="BE8" s="505">
        <f>SUM(AG8:BD8)</f>
        <v>0</v>
      </c>
      <c r="BF8" s="506"/>
      <c r="BG8" s="507"/>
      <c r="BU8" s="69"/>
      <c r="BW8" s="514"/>
      <c r="BX8" s="514"/>
      <c r="BY8" s="514"/>
      <c r="BZ8" s="514"/>
      <c r="CA8" s="514"/>
      <c r="CB8" s="515"/>
      <c r="CC8" s="515"/>
      <c r="CD8" s="515"/>
      <c r="CE8" s="515"/>
      <c r="CF8" s="515"/>
      <c r="CG8" s="515"/>
      <c r="CH8" s="515"/>
      <c r="CI8" s="511"/>
      <c r="CJ8" s="511"/>
      <c r="CK8" s="511"/>
      <c r="CL8" s="485"/>
      <c r="CM8" s="485"/>
      <c r="CN8" s="485"/>
      <c r="CO8" s="485"/>
      <c r="CP8" s="485"/>
      <c r="CQ8" s="485"/>
      <c r="CR8" s="485"/>
      <c r="CS8" s="485"/>
      <c r="CT8" s="485"/>
      <c r="CU8" s="485"/>
      <c r="CV8" s="485"/>
      <c r="CW8" s="485"/>
      <c r="CX8" s="485"/>
      <c r="CY8" s="485"/>
      <c r="CZ8" s="485"/>
      <c r="DA8" s="485"/>
      <c r="DB8" s="485"/>
      <c r="DC8" s="485"/>
      <c r="DD8" s="485"/>
      <c r="DE8" s="485"/>
      <c r="DF8" s="485"/>
      <c r="DG8" s="485"/>
      <c r="DH8" s="485"/>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480" t="s">
        <v>22</v>
      </c>
      <c r="AA9" s="481"/>
      <c r="AB9" s="481"/>
      <c r="AC9" s="481"/>
      <c r="AD9" s="481"/>
      <c r="AE9" s="481"/>
      <c r="AF9" s="482"/>
      <c r="AG9" s="505">
        <f>AG6+AG8</f>
        <v>0</v>
      </c>
      <c r="AH9" s="506"/>
      <c r="AI9" s="506"/>
      <c r="AJ9" s="507"/>
      <c r="AK9" s="505">
        <f t="shared" ref="AK9" si="0">AK6+AK8</f>
        <v>0</v>
      </c>
      <c r="AL9" s="506"/>
      <c r="AM9" s="506"/>
      <c r="AN9" s="507"/>
      <c r="AO9" s="505">
        <f t="shared" ref="AO9" si="1">AO6+AO8</f>
        <v>0</v>
      </c>
      <c r="AP9" s="506"/>
      <c r="AQ9" s="506"/>
      <c r="AR9" s="507"/>
      <c r="AS9" s="505">
        <f>AS6+AS8</f>
        <v>0</v>
      </c>
      <c r="AT9" s="506"/>
      <c r="AU9" s="506"/>
      <c r="AV9" s="507"/>
      <c r="AW9" s="505">
        <f t="shared" ref="AW9" si="2">AW6+AW8</f>
        <v>0</v>
      </c>
      <c r="AX9" s="506"/>
      <c r="AY9" s="506"/>
      <c r="AZ9" s="507"/>
      <c r="BA9" s="505">
        <f t="shared" ref="BA9" si="3">BA6+BA8</f>
        <v>0</v>
      </c>
      <c r="BB9" s="506"/>
      <c r="BC9" s="506"/>
      <c r="BD9" s="507"/>
      <c r="BE9" s="505">
        <f>BE6+BE8</f>
        <v>0</v>
      </c>
      <c r="BF9" s="506"/>
      <c r="BG9" s="507"/>
      <c r="BW9" s="475"/>
      <c r="BX9" s="475"/>
      <c r="BY9" s="475"/>
      <c r="BZ9" s="475"/>
      <c r="CA9" s="475"/>
      <c r="CB9" s="512"/>
      <c r="CC9" s="512"/>
      <c r="CD9" s="512"/>
      <c r="CE9" s="512"/>
      <c r="CF9" s="513"/>
      <c r="CG9" s="513"/>
      <c r="CH9" s="513"/>
      <c r="CI9" s="513"/>
      <c r="CJ9" s="513"/>
      <c r="CK9" s="513"/>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475"/>
      <c r="BX10" s="475"/>
      <c r="BY10" s="475"/>
      <c r="BZ10" s="475"/>
      <c r="CA10" s="475"/>
      <c r="CB10" s="512"/>
      <c r="CC10" s="512"/>
      <c r="CD10" s="512"/>
      <c r="CE10" s="512"/>
      <c r="CF10" s="513"/>
      <c r="CG10" s="513"/>
      <c r="CH10" s="513"/>
      <c r="CI10" s="513"/>
      <c r="CJ10" s="513"/>
      <c r="CK10" s="513"/>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12"/>
      <c r="CC11" s="512"/>
      <c r="CD11" s="512"/>
      <c r="CE11" s="512"/>
      <c r="CF11" s="513"/>
      <c r="CG11" s="513"/>
      <c r="CH11" s="513"/>
      <c r="CI11" s="513"/>
      <c r="CJ11" s="513"/>
      <c r="CK11" s="513"/>
    </row>
    <row r="12" spans="2:112" ht="21" customHeight="1">
      <c r="B12" s="3"/>
      <c r="C12" s="77"/>
      <c r="D12" s="516"/>
      <c r="E12" s="517"/>
      <c r="F12" s="518" t="s">
        <v>115</v>
      </c>
      <c r="G12" s="519"/>
      <c r="H12" s="519"/>
      <c r="I12" s="519"/>
      <c r="J12" s="519"/>
      <c r="K12" s="519"/>
      <c r="L12" s="519"/>
      <c r="M12" s="519"/>
      <c r="N12" s="519"/>
      <c r="O12" s="519"/>
      <c r="P12" s="519"/>
      <c r="Q12" s="519"/>
      <c r="R12" s="519"/>
      <c r="S12" s="519"/>
      <c r="T12" s="519"/>
      <c r="U12" s="519"/>
      <c r="V12" s="520"/>
      <c r="W12" s="80"/>
      <c r="AE12" s="479" t="s">
        <v>113</v>
      </c>
      <c r="AF12" s="477"/>
      <c r="AG12" s="477"/>
      <c r="AH12" s="477"/>
      <c r="AI12" s="477"/>
      <c r="AJ12" s="477"/>
      <c r="AK12" s="478"/>
      <c r="AL12" s="521" t="s">
        <v>81</v>
      </c>
      <c r="AM12" s="522"/>
      <c r="AN12" s="523"/>
      <c r="AV12" s="479" t="s">
        <v>113</v>
      </c>
      <c r="AW12" s="477"/>
      <c r="AX12" s="477"/>
      <c r="AY12" s="477"/>
      <c r="AZ12" s="477"/>
      <c r="BA12" s="477"/>
      <c r="BB12" s="478"/>
      <c r="BC12" s="521" t="s">
        <v>81</v>
      </c>
      <c r="BD12" s="522"/>
      <c r="BE12" s="523"/>
      <c r="BF12" s="137"/>
      <c r="BG12" s="21"/>
      <c r="BM12" s="479" t="s">
        <v>132</v>
      </c>
      <c r="BN12" s="477"/>
      <c r="BO12" s="477"/>
      <c r="BP12" s="477"/>
      <c r="BQ12" s="477"/>
      <c r="BR12" s="477"/>
      <c r="BS12" s="478"/>
      <c r="BW12" s="527"/>
      <c r="BX12" s="527"/>
      <c r="BY12" s="527"/>
      <c r="BZ12" s="527"/>
      <c r="CA12" s="527"/>
      <c r="CB12" s="528"/>
      <c r="CC12" s="528"/>
      <c r="CD12" s="528"/>
      <c r="CE12" s="528"/>
      <c r="CF12" s="529"/>
      <c r="CG12" s="529"/>
      <c r="CH12" s="529"/>
      <c r="CI12" s="527"/>
      <c r="CJ12" s="527"/>
      <c r="CK12" s="527"/>
    </row>
    <row r="13" spans="2:112" ht="26.25" customHeight="1">
      <c r="B13" s="3"/>
      <c r="C13" s="77"/>
      <c r="D13" s="516"/>
      <c r="E13" s="530"/>
      <c r="F13" s="518" t="s">
        <v>116</v>
      </c>
      <c r="G13" s="519"/>
      <c r="H13" s="519"/>
      <c r="I13" s="519"/>
      <c r="J13" s="519"/>
      <c r="K13" s="519"/>
      <c r="L13" s="519"/>
      <c r="M13" s="519"/>
      <c r="N13" s="519"/>
      <c r="O13" s="519"/>
      <c r="P13" s="519"/>
      <c r="Q13" s="519"/>
      <c r="R13" s="519"/>
      <c r="S13" s="519"/>
      <c r="T13" s="519"/>
      <c r="U13" s="519"/>
      <c r="V13" s="520"/>
      <c r="W13" s="84"/>
      <c r="AE13" s="531" t="s">
        <v>114</v>
      </c>
      <c r="AF13" s="532"/>
      <c r="AG13" s="532"/>
      <c r="AH13" s="533"/>
      <c r="AI13" s="531" t="s">
        <v>87</v>
      </c>
      <c r="AJ13" s="532"/>
      <c r="AK13" s="533"/>
      <c r="AL13" s="524"/>
      <c r="AM13" s="525"/>
      <c r="AN13" s="526"/>
      <c r="AQ13" s="518"/>
      <c r="AR13" s="519"/>
      <c r="AS13" s="519"/>
      <c r="AT13" s="519"/>
      <c r="AU13" s="520"/>
      <c r="AV13" s="531" t="s">
        <v>114</v>
      </c>
      <c r="AW13" s="532"/>
      <c r="AX13" s="532"/>
      <c r="AY13" s="533"/>
      <c r="AZ13" s="531" t="s">
        <v>87</v>
      </c>
      <c r="BA13" s="532"/>
      <c r="BB13" s="533"/>
      <c r="BC13" s="524"/>
      <c r="BD13" s="525"/>
      <c r="BE13" s="526"/>
      <c r="BF13" s="137"/>
      <c r="BG13" s="53"/>
      <c r="BH13" s="518"/>
      <c r="BI13" s="519"/>
      <c r="BJ13" s="519"/>
      <c r="BK13" s="519"/>
      <c r="BL13" s="520"/>
      <c r="BM13" s="531" t="s">
        <v>133</v>
      </c>
      <c r="BN13" s="532"/>
      <c r="BO13" s="532"/>
      <c r="BP13" s="533"/>
      <c r="BQ13" s="531" t="s">
        <v>87</v>
      </c>
      <c r="BR13" s="532"/>
      <c r="BS13" s="533"/>
      <c r="BW13" s="3"/>
      <c r="BX13" s="3"/>
      <c r="BY13" s="3"/>
      <c r="BZ13" s="512"/>
      <c r="CA13" s="512"/>
      <c r="CB13" s="512"/>
      <c r="CC13" s="512"/>
      <c r="CD13" s="513"/>
      <c r="CE13" s="513"/>
      <c r="CF13" s="513"/>
      <c r="CG13" s="513"/>
      <c r="CH13" s="513"/>
      <c r="CI13" s="513"/>
    </row>
    <row r="14" spans="2:112" ht="21" customHeight="1">
      <c r="B14" s="3"/>
      <c r="C14" s="77"/>
      <c r="D14" s="516"/>
      <c r="E14" s="530"/>
      <c r="F14" s="518" t="s">
        <v>117</v>
      </c>
      <c r="G14" s="519"/>
      <c r="H14" s="519"/>
      <c r="I14" s="519"/>
      <c r="J14" s="519"/>
      <c r="K14" s="519"/>
      <c r="L14" s="519"/>
      <c r="M14" s="519"/>
      <c r="N14" s="519"/>
      <c r="O14" s="519"/>
      <c r="P14" s="519"/>
      <c r="Q14" s="519"/>
      <c r="R14" s="519"/>
      <c r="S14" s="519"/>
      <c r="T14" s="519"/>
      <c r="U14" s="519"/>
      <c r="V14" s="520"/>
      <c r="W14" s="84"/>
      <c r="Z14" s="479" t="s">
        <v>90</v>
      </c>
      <c r="AA14" s="477"/>
      <c r="AB14" s="477"/>
      <c r="AC14" s="477"/>
      <c r="AD14" s="478"/>
      <c r="AE14" s="534" t="b">
        <f>IF((OR($D$5="○",$D$6="○")),ROUNDDOWN(((BE$6+BE$8*0.9))/6,1))</f>
        <v>0</v>
      </c>
      <c r="AF14" s="535"/>
      <c r="AG14" s="535"/>
      <c r="AH14" s="536"/>
      <c r="AI14" s="537">
        <f>AE14*$AY$60</f>
        <v>0</v>
      </c>
      <c r="AJ14" s="538"/>
      <c r="AK14" s="539"/>
      <c r="AL14" s="537">
        <f>AE14*40</f>
        <v>0</v>
      </c>
      <c r="AM14" s="538"/>
      <c r="AN14" s="539"/>
      <c r="AQ14" s="479" t="s">
        <v>90</v>
      </c>
      <c r="AR14" s="477"/>
      <c r="AS14" s="477"/>
      <c r="AT14" s="477"/>
      <c r="AU14" s="478"/>
      <c r="AV14" s="540" t="b">
        <f>IF((OR($D$5="○",$D$6="○")),$BE$43)</f>
        <v>0</v>
      </c>
      <c r="AW14" s="541"/>
      <c r="AX14" s="541"/>
      <c r="AY14" s="542"/>
      <c r="AZ14" s="543">
        <f>AV14*$AY$60</f>
        <v>0</v>
      </c>
      <c r="BA14" s="543"/>
      <c r="BB14" s="543"/>
      <c r="BC14" s="537">
        <f>AV14*40</f>
        <v>0</v>
      </c>
      <c r="BD14" s="538"/>
      <c r="BE14" s="539"/>
      <c r="BF14" s="124"/>
      <c r="BG14" s="21"/>
      <c r="BH14" s="479" t="s">
        <v>129</v>
      </c>
      <c r="BI14" s="477"/>
      <c r="BJ14" s="477"/>
      <c r="BK14" s="477"/>
      <c r="BL14" s="478"/>
      <c r="BM14" s="540">
        <f>(ROUNDDOWN(BQ14/40,1))</f>
        <v>0</v>
      </c>
      <c r="BN14" s="541"/>
      <c r="BO14" s="541"/>
      <c r="BP14" s="542"/>
      <c r="BQ14" s="543">
        <f>$BB$73</f>
        <v>0</v>
      </c>
      <c r="BR14" s="543"/>
      <c r="BS14" s="543"/>
      <c r="BU14" s="69"/>
      <c r="BW14" s="69"/>
      <c r="BX14" s="69"/>
      <c r="BY14" s="69"/>
      <c r="BZ14" s="528"/>
      <c r="CA14" s="528"/>
      <c r="CB14" s="528"/>
      <c r="CC14" s="528"/>
      <c r="CD14" s="547"/>
      <c r="CE14" s="547"/>
      <c r="CF14" s="547"/>
      <c r="CG14" s="475"/>
      <c r="CH14" s="475"/>
      <c r="CI14" s="475"/>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479" t="s">
        <v>91</v>
      </c>
      <c r="AA15" s="477"/>
      <c r="AB15" s="477"/>
      <c r="AC15" s="477"/>
      <c r="AD15" s="478"/>
      <c r="AE15" s="534" t="b">
        <f>IF((OR($D$7="○")),ROUNDDOWN((BE$6+BE$8*0.9)/5,1))</f>
        <v>0</v>
      </c>
      <c r="AF15" s="535"/>
      <c r="AG15" s="535"/>
      <c r="AH15" s="536"/>
      <c r="AI15" s="537">
        <f>AE15*$AY$60</f>
        <v>0</v>
      </c>
      <c r="AJ15" s="538"/>
      <c r="AK15" s="539"/>
      <c r="AL15" s="537">
        <f>AE15*40</f>
        <v>0</v>
      </c>
      <c r="AM15" s="538"/>
      <c r="AN15" s="539"/>
      <c r="AQ15" s="479" t="s">
        <v>91</v>
      </c>
      <c r="AR15" s="477"/>
      <c r="AS15" s="477"/>
      <c r="AT15" s="477"/>
      <c r="AU15" s="478"/>
      <c r="AV15" s="540" t="b">
        <f>IF(($D$7="○"),$BE$43)</f>
        <v>0</v>
      </c>
      <c r="AW15" s="541"/>
      <c r="AX15" s="541"/>
      <c r="AY15" s="542"/>
      <c r="AZ15" s="543">
        <f>AV15*$AY$60</f>
        <v>0</v>
      </c>
      <c r="BA15" s="543"/>
      <c r="BB15" s="543"/>
      <c r="BC15" s="537">
        <f>AV15*40</f>
        <v>0</v>
      </c>
      <c r="BD15" s="538"/>
      <c r="BE15" s="539"/>
      <c r="BF15" s="124"/>
      <c r="BG15" s="21"/>
      <c r="BH15" s="544" t="s">
        <v>0</v>
      </c>
      <c r="BI15" s="545"/>
      <c r="BJ15" s="545"/>
      <c r="BK15" s="545"/>
      <c r="BL15" s="546"/>
      <c r="BM15" s="548">
        <f>SUM(BM12:BP14)</f>
        <v>0</v>
      </c>
      <c r="BN15" s="549"/>
      <c r="BO15" s="549"/>
      <c r="BP15" s="550"/>
      <c r="BQ15" s="551">
        <f>SUMIF(BQ12:BS14,"&lt;&gt;#VALUE!")</f>
        <v>0</v>
      </c>
      <c r="BR15" s="551"/>
      <c r="BS15" s="551"/>
      <c r="BW15" s="16"/>
    </row>
    <row r="16" spans="2:112" ht="21" customHeight="1">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480" t="s">
        <v>21</v>
      </c>
      <c r="AA16" s="481"/>
      <c r="AB16" s="481"/>
      <c r="AC16" s="481"/>
      <c r="AD16" s="482"/>
      <c r="AE16" s="540">
        <f>IF($D$6="○","",ROUNDDOWN(($AO$6+$AO$8*0.9)/9,1)+ROUNDDOWN(($AS$6-$AS$7+$AS$8*0.9)/6,1)+ROUNDDOWN($AS$7/12,1)+ROUNDDOWN(($AW$6-$AW$7+$AW$8*0.9)/4,1)+ROUNDDOWN($AW$7/8,1)+ROUNDDOWN(($BA$6-$BA$7+$BA$8*0.9)/2.5,1)+ROUNDDOWN($BA$7/5,1))</f>
        <v>0</v>
      </c>
      <c r="AF16" s="541"/>
      <c r="AG16" s="541"/>
      <c r="AH16" s="542"/>
      <c r="AI16" s="537">
        <f>AE16*$AY$60</f>
        <v>0</v>
      </c>
      <c r="AJ16" s="538"/>
      <c r="AK16" s="539"/>
      <c r="AL16" s="537">
        <f>AE16*40</f>
        <v>0</v>
      </c>
      <c r="AM16" s="538"/>
      <c r="AN16" s="539"/>
      <c r="AO16" s="3"/>
      <c r="AP16" s="3"/>
      <c r="AQ16" s="480" t="s">
        <v>21</v>
      </c>
      <c r="AR16" s="481"/>
      <c r="AS16" s="481"/>
      <c r="AT16" s="481"/>
      <c r="AU16" s="482"/>
      <c r="AV16" s="540" t="e">
        <f>IF(($D$6="○"),"",$BE$51)</f>
        <v>#DIV/0!</v>
      </c>
      <c r="AW16" s="541"/>
      <c r="AX16" s="541"/>
      <c r="AY16" s="542"/>
      <c r="AZ16" s="543" t="e">
        <f>AV16*$AY$60</f>
        <v>#DIV/0!</v>
      </c>
      <c r="BA16" s="543"/>
      <c r="BB16" s="543"/>
      <c r="BC16" s="537" t="e">
        <f>AV16*40</f>
        <v>#DIV/0!</v>
      </c>
      <c r="BD16" s="538"/>
      <c r="BE16" s="539"/>
      <c r="BF16" s="124"/>
      <c r="BG16" s="21"/>
      <c r="BH16" s="3"/>
      <c r="BI16" s="3"/>
      <c r="BJ16" s="3"/>
      <c r="BK16" s="3"/>
      <c r="BL16" s="3"/>
      <c r="BM16" s="32"/>
      <c r="BN16" s="32"/>
      <c r="BO16" s="32"/>
      <c r="BP16" s="32"/>
      <c r="BQ16" s="124"/>
      <c r="BR16" s="124"/>
      <c r="BS16" s="124"/>
    </row>
    <row r="17" spans="2:96" ht="21" customHeight="1">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544" t="s">
        <v>0</v>
      </c>
      <c r="AA17" s="545"/>
      <c r="AB17" s="545"/>
      <c r="AC17" s="545"/>
      <c r="AD17" s="546"/>
      <c r="AE17" s="548">
        <f>SUM(AE14:AH16)</f>
        <v>0</v>
      </c>
      <c r="AF17" s="549"/>
      <c r="AG17" s="549"/>
      <c r="AH17" s="550"/>
      <c r="AI17" s="561">
        <f>SUMIF(AI14:AK16,"&lt;&gt;#VALUE!")</f>
        <v>0</v>
      </c>
      <c r="AJ17" s="561"/>
      <c r="AK17" s="561"/>
      <c r="AL17" s="561">
        <f>SUMIF(AL14:AN16,"&lt;&gt;#VALUE!")</f>
        <v>0</v>
      </c>
      <c r="AM17" s="561"/>
      <c r="AN17" s="561"/>
      <c r="AO17" s="69"/>
      <c r="AP17" s="69"/>
      <c r="AQ17" s="544" t="s">
        <v>0</v>
      </c>
      <c r="AR17" s="545"/>
      <c r="AS17" s="545"/>
      <c r="AT17" s="545"/>
      <c r="AU17" s="546"/>
      <c r="AV17" s="548" t="e">
        <f>SUM(AV14:AY16)</f>
        <v>#DIV/0!</v>
      </c>
      <c r="AW17" s="549"/>
      <c r="AX17" s="549"/>
      <c r="AY17" s="550"/>
      <c r="AZ17" s="551" t="e">
        <f>SUMIF(AZ14:BB16,"&lt;&gt;#VALUE!")</f>
        <v>#DIV/0!</v>
      </c>
      <c r="BA17" s="551"/>
      <c r="BB17" s="551"/>
      <c r="BC17" s="544" t="e">
        <f>SUMIF(BC14:BE16,"&lt;&gt;#VALUE!")</f>
        <v>#DIV/0!</v>
      </c>
      <c r="BD17" s="545"/>
      <c r="BE17" s="546"/>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c r="B20" s="104"/>
      <c r="D20" s="69" t="s">
        <v>141</v>
      </c>
      <c r="E20" s="35"/>
      <c r="F20" s="35"/>
      <c r="G20" s="35"/>
      <c r="H20" s="35"/>
      <c r="I20" s="36"/>
      <c r="J20" s="20"/>
      <c r="K20" s="20"/>
      <c r="L20" s="20"/>
      <c r="M20" s="33"/>
      <c r="N20" s="33"/>
      <c r="O20" s="36"/>
      <c r="P20" s="33"/>
      <c r="Q20" s="161"/>
      <c r="R20" s="161"/>
      <c r="S20" s="161"/>
      <c r="T20" s="161"/>
      <c r="U20" s="161"/>
      <c r="V20" s="3"/>
      <c r="W20" s="45"/>
      <c r="X20" s="96"/>
      <c r="Y20" s="96"/>
      <c r="Z20" s="552" t="s">
        <v>140</v>
      </c>
      <c r="AA20" s="552"/>
      <c r="AB20" s="552"/>
      <c r="AC20" s="552"/>
      <c r="AD20" s="552"/>
      <c r="AE20" s="552"/>
      <c r="AF20" s="552"/>
      <c r="AG20" s="552"/>
      <c r="AH20" s="552"/>
      <c r="AI20" s="552"/>
      <c r="AJ20" s="552"/>
      <c r="AK20" s="552"/>
      <c r="AL20" s="552"/>
      <c r="AM20" s="552"/>
      <c r="AN20" s="552"/>
      <c r="AO20" s="552"/>
      <c r="AP20" s="552"/>
      <c r="AQ20" s="552"/>
      <c r="AR20" s="552"/>
      <c r="AS20" s="552"/>
      <c r="AT20" s="552"/>
      <c r="AU20" s="552"/>
      <c r="AV20" s="552"/>
      <c r="AW20" s="552"/>
      <c r="AX20" s="552"/>
      <c r="AY20" s="552"/>
      <c r="AZ20" s="552"/>
      <c r="BA20" s="552"/>
      <c r="BB20" s="552"/>
      <c r="BC20" s="552"/>
      <c r="BD20" s="552"/>
      <c r="BE20" s="552"/>
      <c r="BF20" s="552"/>
      <c r="BG20" s="552"/>
      <c r="BH20" s="552"/>
      <c r="BI20" s="552"/>
      <c r="BJ20" s="552"/>
      <c r="BK20" s="552"/>
      <c r="BL20" s="552"/>
      <c r="BM20" s="553"/>
      <c r="BN20" s="121"/>
      <c r="BO20" s="33"/>
      <c r="BP20" s="33"/>
      <c r="BQ20" s="54"/>
      <c r="BR20" s="171"/>
      <c r="BS20" s="171"/>
      <c r="BT20" s="171"/>
      <c r="BU20" s="16"/>
      <c r="BV20" s="16"/>
      <c r="BW20" s="16"/>
      <c r="BX20" s="33"/>
    </row>
    <row r="21" spans="2:96" ht="16.5" customHeight="1">
      <c r="B21" s="104"/>
      <c r="C21" s="3"/>
      <c r="D21" s="3"/>
      <c r="E21" s="1"/>
      <c r="F21" s="20"/>
      <c r="G21" s="20"/>
      <c r="H21" s="20"/>
      <c r="I21" s="33"/>
      <c r="J21" s="33"/>
      <c r="L21" s="33"/>
      <c r="M21" s="161"/>
      <c r="N21" s="161"/>
      <c r="Q21" s="161"/>
      <c r="S21" s="20"/>
      <c r="T21" s="20"/>
      <c r="U21" s="20"/>
      <c r="V21" s="33"/>
      <c r="W21" s="188" t="s">
        <v>137</v>
      </c>
      <c r="X21" s="97"/>
      <c r="Y21" s="131"/>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54"/>
      <c r="AV21" s="554"/>
      <c r="AW21" s="554"/>
      <c r="AX21" s="554"/>
      <c r="AY21" s="554"/>
      <c r="AZ21" s="554"/>
      <c r="BA21" s="554"/>
      <c r="BB21" s="554"/>
      <c r="BC21" s="554"/>
      <c r="BD21" s="554"/>
      <c r="BE21" s="554"/>
      <c r="BF21" s="554"/>
      <c r="BG21" s="554"/>
      <c r="BH21" s="554"/>
      <c r="BI21" s="554"/>
      <c r="BJ21" s="554"/>
      <c r="BK21" s="554"/>
      <c r="BL21" s="554"/>
      <c r="BM21" s="555"/>
      <c r="BN21" s="121"/>
      <c r="BO21" s="33"/>
      <c r="BQ21" s="35"/>
      <c r="BR21" s="123"/>
      <c r="BS21" s="123"/>
      <c r="BT21" s="31"/>
      <c r="BU21" s="31"/>
      <c r="BX21" s="33"/>
    </row>
    <row r="22" spans="2:96" ht="16.5" customHeight="1">
      <c r="B22" s="104"/>
      <c r="C22" s="3"/>
      <c r="D22" s="3"/>
      <c r="E22" s="1"/>
      <c r="F22" s="20"/>
      <c r="G22" s="20"/>
      <c r="H22" s="20"/>
      <c r="I22" s="33"/>
      <c r="J22" s="33"/>
      <c r="L22" s="33"/>
      <c r="M22" s="161"/>
      <c r="N22" s="161"/>
      <c r="Q22" s="161"/>
      <c r="S22" s="20"/>
      <c r="T22" s="20"/>
      <c r="U22" s="20"/>
      <c r="V22" s="33"/>
      <c r="W22" s="99"/>
      <c r="X22" s="100"/>
      <c r="Y22" s="100"/>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6"/>
      <c r="BB22" s="556"/>
      <c r="BC22" s="556"/>
      <c r="BD22" s="556"/>
      <c r="BE22" s="556"/>
      <c r="BF22" s="556"/>
      <c r="BG22" s="556"/>
      <c r="BH22" s="556"/>
      <c r="BI22" s="556"/>
      <c r="BJ22" s="556"/>
      <c r="BK22" s="556"/>
      <c r="BL22" s="556"/>
      <c r="BM22" s="557"/>
      <c r="BN22" s="121"/>
      <c r="BO22" s="171"/>
      <c r="BQ22" s="35"/>
      <c r="BR22" s="123"/>
      <c r="BS22" s="123"/>
      <c r="BT22" s="31"/>
      <c r="BU22" s="31"/>
      <c r="BX22" s="33"/>
    </row>
    <row r="23" spans="2:96" ht="12" customHeight="1">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558" t="s">
        <v>92</v>
      </c>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127"/>
      <c r="AH24" s="33"/>
      <c r="AI24" s="128"/>
      <c r="AJ24" s="559" t="s">
        <v>38</v>
      </c>
      <c r="AK24" s="559"/>
      <c r="AL24" s="559"/>
      <c r="AM24" s="559"/>
      <c r="AN24" s="559"/>
      <c r="AO24" s="559"/>
      <c r="AP24" s="559"/>
      <c r="AQ24" s="559"/>
      <c r="AR24" s="559"/>
      <c r="AS24" s="559"/>
      <c r="AT24" s="559"/>
      <c r="AU24" s="559"/>
      <c r="AV24" s="559"/>
      <c r="AW24" s="559"/>
      <c r="AX24" s="559"/>
      <c r="AY24" s="559"/>
      <c r="AZ24" s="559"/>
      <c r="BA24" s="559"/>
      <c r="BB24" s="559"/>
      <c r="BC24" s="559"/>
      <c r="BD24" s="559"/>
      <c r="BE24" s="559"/>
      <c r="BF24" s="559"/>
      <c r="BG24" s="559"/>
      <c r="BH24" s="559"/>
      <c r="BI24" s="559"/>
      <c r="BJ24" s="559"/>
      <c r="BK24" s="559"/>
      <c r="BL24" s="559"/>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560" t="s">
        <v>73</v>
      </c>
      <c r="E25" s="560"/>
      <c r="F25" s="560"/>
      <c r="G25" s="560"/>
      <c r="H25" s="560"/>
      <c r="I25" s="132" t="s">
        <v>82</v>
      </c>
      <c r="J25" s="132"/>
      <c r="K25" s="132"/>
      <c r="L25" s="132"/>
      <c r="M25" s="132" t="s">
        <v>80</v>
      </c>
      <c r="N25" s="132"/>
      <c r="O25" s="132"/>
      <c r="P25" s="132"/>
      <c r="Q25" s="98"/>
      <c r="R25" s="130"/>
      <c r="S25" s="130"/>
      <c r="T25" s="560" t="s">
        <v>74</v>
      </c>
      <c r="U25" s="560"/>
      <c r="V25" s="560"/>
      <c r="W25" s="560"/>
      <c r="X25" s="560"/>
      <c r="Y25" s="132" t="s">
        <v>82</v>
      </c>
      <c r="Z25" s="132"/>
      <c r="AA25" s="132"/>
      <c r="AB25" s="132"/>
      <c r="AC25" s="132" t="s">
        <v>80</v>
      </c>
      <c r="AD25" s="132"/>
      <c r="AE25" s="132"/>
      <c r="AF25" s="132"/>
      <c r="AG25" s="133"/>
      <c r="AH25" s="130"/>
      <c r="AI25" s="134"/>
      <c r="AJ25" s="560" t="s">
        <v>75</v>
      </c>
      <c r="AK25" s="560"/>
      <c r="AL25" s="560"/>
      <c r="AM25" s="560"/>
      <c r="AN25" s="560"/>
      <c r="AO25" s="132" t="s">
        <v>82</v>
      </c>
      <c r="AP25" s="132"/>
      <c r="AQ25" s="132"/>
      <c r="AR25" s="132"/>
      <c r="AS25" s="132" t="s">
        <v>80</v>
      </c>
      <c r="AT25" s="132"/>
      <c r="AU25" s="132"/>
      <c r="AV25" s="132"/>
      <c r="AW25" s="173"/>
      <c r="AX25" s="174"/>
      <c r="AY25" s="175"/>
      <c r="AZ25" s="560" t="s">
        <v>89</v>
      </c>
      <c r="BA25" s="560"/>
      <c r="BB25" s="560"/>
      <c r="BC25" s="560"/>
      <c r="BD25" s="560"/>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560" t="s">
        <v>130</v>
      </c>
      <c r="E26" s="560"/>
      <c r="F26" s="560"/>
      <c r="G26" s="560"/>
      <c r="H26" s="560"/>
      <c r="I26" s="562">
        <f>(ROUNDDOWN(M26/40,1))</f>
        <v>0</v>
      </c>
      <c r="J26" s="562"/>
      <c r="K26" s="562"/>
      <c r="L26" s="562"/>
      <c r="M26" s="562">
        <f>((((ROUNDDOWN($BE$9/12,1))*40)))*-1</f>
        <v>0</v>
      </c>
      <c r="N26" s="562"/>
      <c r="O26" s="562"/>
      <c r="P26" s="562"/>
      <c r="Q26" s="98"/>
      <c r="R26" s="130"/>
      <c r="S26" s="130"/>
      <c r="T26" s="560" t="s">
        <v>130</v>
      </c>
      <c r="U26" s="560"/>
      <c r="V26" s="560"/>
      <c r="W26" s="560"/>
      <c r="X26" s="560"/>
      <c r="Y26" s="562">
        <f>(ROUNDDOWN(AC26/40,1))</f>
        <v>0</v>
      </c>
      <c r="Z26" s="562"/>
      <c r="AA26" s="562"/>
      <c r="AB26" s="562"/>
      <c r="AC26" s="562">
        <f>((((ROUNDDOWN($BE$9/30,1))*40)))*-1</f>
        <v>0</v>
      </c>
      <c r="AD26" s="562"/>
      <c r="AE26" s="562"/>
      <c r="AF26" s="562"/>
      <c r="AG26" s="133"/>
      <c r="AH26" s="130"/>
      <c r="AI26" s="134"/>
      <c r="AJ26" s="560" t="s">
        <v>130</v>
      </c>
      <c r="AK26" s="560"/>
      <c r="AL26" s="560"/>
      <c r="AM26" s="560"/>
      <c r="AN26" s="560"/>
      <c r="AO26" s="562">
        <f>(ROUNDDOWN(AS26/40,1))</f>
        <v>0</v>
      </c>
      <c r="AP26" s="562"/>
      <c r="AQ26" s="562"/>
      <c r="AR26" s="562"/>
      <c r="AS26" s="562">
        <f>((((ROUNDDOWN($BE$9/7.5,1))*40)))*-1</f>
        <v>0</v>
      </c>
      <c r="AT26" s="562"/>
      <c r="AU26" s="562"/>
      <c r="AV26" s="562"/>
      <c r="AW26" s="176"/>
      <c r="AX26" s="174"/>
      <c r="AY26" s="175"/>
      <c r="AZ26" s="560" t="s">
        <v>130</v>
      </c>
      <c r="BA26" s="560"/>
      <c r="BB26" s="560"/>
      <c r="BC26" s="560"/>
      <c r="BD26" s="560"/>
      <c r="BE26" s="562">
        <f>(ROUNDDOWN(BI26/40,1))</f>
        <v>0</v>
      </c>
      <c r="BF26" s="562"/>
      <c r="BG26" s="562"/>
      <c r="BH26" s="562"/>
      <c r="BI26" s="563">
        <f>((((ROUNDDOWN($BE$9/20,1))*40)))*-1</f>
        <v>0</v>
      </c>
      <c r="BJ26" s="564"/>
      <c r="BK26" s="564"/>
      <c r="BL26" s="565"/>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566" t="s">
        <v>131</v>
      </c>
      <c r="E27" s="567"/>
      <c r="F27" s="567"/>
      <c r="G27" s="567"/>
      <c r="H27" s="568"/>
      <c r="I27" s="562">
        <f>(ROUNDDOWN(M27/40,1))</f>
        <v>0</v>
      </c>
      <c r="J27" s="562"/>
      <c r="K27" s="562"/>
      <c r="L27" s="562"/>
      <c r="M27" s="563">
        <f>($AL$17-$AI$17)*-1</f>
        <v>0</v>
      </c>
      <c r="N27" s="564"/>
      <c r="O27" s="564"/>
      <c r="P27" s="565"/>
      <c r="Q27" s="98"/>
      <c r="R27" s="130"/>
      <c r="S27" s="130"/>
      <c r="T27" s="566" t="s">
        <v>131</v>
      </c>
      <c r="U27" s="567"/>
      <c r="V27" s="567"/>
      <c r="W27" s="567"/>
      <c r="X27" s="568"/>
      <c r="Y27" s="562">
        <f>(ROUNDDOWN(AC27/40,1))</f>
        <v>0</v>
      </c>
      <c r="Z27" s="562"/>
      <c r="AA27" s="562"/>
      <c r="AB27" s="562"/>
      <c r="AC27" s="563">
        <f>($AL$17-$AI$17)*-1</f>
        <v>0</v>
      </c>
      <c r="AD27" s="564"/>
      <c r="AE27" s="564"/>
      <c r="AF27" s="565"/>
      <c r="AG27" s="133"/>
      <c r="AH27" s="130"/>
      <c r="AI27" s="134"/>
      <c r="AJ27" s="566" t="s">
        <v>131</v>
      </c>
      <c r="AK27" s="567"/>
      <c r="AL27" s="567"/>
      <c r="AM27" s="567"/>
      <c r="AN27" s="568"/>
      <c r="AO27" s="562">
        <f>(ROUNDDOWN(AS27/40,1))</f>
        <v>0</v>
      </c>
      <c r="AP27" s="562"/>
      <c r="AQ27" s="562"/>
      <c r="AR27" s="562"/>
      <c r="AS27" s="563">
        <f>($AL$17-$AI$17)*-1</f>
        <v>0</v>
      </c>
      <c r="AT27" s="564"/>
      <c r="AU27" s="564"/>
      <c r="AV27" s="565"/>
      <c r="AW27" s="176"/>
      <c r="AX27" s="174"/>
      <c r="AY27" s="175"/>
      <c r="AZ27" s="566" t="s">
        <v>131</v>
      </c>
      <c r="BA27" s="567"/>
      <c r="BB27" s="567"/>
      <c r="BC27" s="567"/>
      <c r="BD27" s="568"/>
      <c r="BE27" s="562">
        <f>(ROUNDDOWN(BI27/40,1))</f>
        <v>0</v>
      </c>
      <c r="BF27" s="562"/>
      <c r="BG27" s="562"/>
      <c r="BH27" s="562"/>
      <c r="BI27" s="563">
        <f>($AL$17-$AI$17)*-1</f>
        <v>0</v>
      </c>
      <c r="BJ27" s="564"/>
      <c r="BK27" s="564"/>
      <c r="BL27" s="565"/>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569" t="s">
        <v>134</v>
      </c>
      <c r="E28" s="569"/>
      <c r="F28" s="569"/>
      <c r="G28" s="569"/>
      <c r="H28" s="569"/>
      <c r="I28" s="570">
        <f>(ROUNDDOWN(M28/40,1))</f>
        <v>0</v>
      </c>
      <c r="J28" s="570"/>
      <c r="K28" s="570"/>
      <c r="L28" s="570"/>
      <c r="M28" s="571">
        <f>$BB$73</f>
        <v>0</v>
      </c>
      <c r="N28" s="572"/>
      <c r="O28" s="572"/>
      <c r="P28" s="573"/>
      <c r="Q28" s="98"/>
      <c r="R28" s="130"/>
      <c r="S28" s="130"/>
      <c r="T28" s="569" t="s">
        <v>134</v>
      </c>
      <c r="U28" s="569"/>
      <c r="V28" s="569"/>
      <c r="W28" s="569"/>
      <c r="X28" s="569"/>
      <c r="Y28" s="570">
        <f>(ROUNDDOWN(AC28/40,1))</f>
        <v>0</v>
      </c>
      <c r="Z28" s="570"/>
      <c r="AA28" s="570"/>
      <c r="AB28" s="570"/>
      <c r="AC28" s="571">
        <f>$BB$73</f>
        <v>0</v>
      </c>
      <c r="AD28" s="572"/>
      <c r="AE28" s="572"/>
      <c r="AF28" s="573"/>
      <c r="AG28" s="133"/>
      <c r="AH28" s="130"/>
      <c r="AI28" s="134"/>
      <c r="AJ28" s="569" t="s">
        <v>134</v>
      </c>
      <c r="AK28" s="569"/>
      <c r="AL28" s="569"/>
      <c r="AM28" s="569"/>
      <c r="AN28" s="569"/>
      <c r="AO28" s="570">
        <f>(ROUNDDOWN(AS28/40,1))</f>
        <v>0</v>
      </c>
      <c r="AP28" s="570"/>
      <c r="AQ28" s="570"/>
      <c r="AR28" s="570"/>
      <c r="AS28" s="571">
        <f>$BB$73</f>
        <v>0</v>
      </c>
      <c r="AT28" s="572"/>
      <c r="AU28" s="572"/>
      <c r="AV28" s="573"/>
      <c r="AW28" s="176"/>
      <c r="AX28" s="174"/>
      <c r="AY28" s="175"/>
      <c r="AZ28" s="569" t="s">
        <v>134</v>
      </c>
      <c r="BA28" s="569"/>
      <c r="BB28" s="569"/>
      <c r="BC28" s="569"/>
      <c r="BD28" s="569"/>
      <c r="BE28" s="574">
        <f>(ROUNDDOWN(BI28/40,1))</f>
        <v>0</v>
      </c>
      <c r="BF28" s="574"/>
      <c r="BG28" s="574"/>
      <c r="BH28" s="574"/>
      <c r="BI28" s="571">
        <f>$BB$73</f>
        <v>0</v>
      </c>
      <c r="BJ28" s="572"/>
      <c r="BK28" s="572"/>
      <c r="BL28" s="573"/>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575" t="s">
        <v>135</v>
      </c>
      <c r="E29" s="576"/>
      <c r="F29" s="576"/>
      <c r="G29" s="576"/>
      <c r="H29" s="576"/>
      <c r="I29" s="578">
        <f>SUM(I26:L28)</f>
        <v>0</v>
      </c>
      <c r="J29" s="578"/>
      <c r="K29" s="578"/>
      <c r="L29" s="578"/>
      <c r="M29" s="578">
        <f>SUM(M26:P28)</f>
        <v>0</v>
      </c>
      <c r="N29" s="578"/>
      <c r="O29" s="578"/>
      <c r="P29" s="578"/>
      <c r="Q29" s="130"/>
      <c r="R29" s="130"/>
      <c r="S29" s="130"/>
      <c r="T29" s="575" t="s">
        <v>135</v>
      </c>
      <c r="U29" s="576"/>
      <c r="V29" s="576"/>
      <c r="W29" s="576"/>
      <c r="X29" s="576"/>
      <c r="Y29" s="578">
        <f>SUM(Y26:AB28)</f>
        <v>0</v>
      </c>
      <c r="Z29" s="578"/>
      <c r="AA29" s="578"/>
      <c r="AB29" s="578"/>
      <c r="AC29" s="578">
        <f>SUM(AC26:AF28)</f>
        <v>0</v>
      </c>
      <c r="AD29" s="578"/>
      <c r="AE29" s="578"/>
      <c r="AF29" s="578"/>
      <c r="AG29" s="133"/>
      <c r="AH29" s="130"/>
      <c r="AI29" s="134"/>
      <c r="AJ29" s="575" t="s">
        <v>136</v>
      </c>
      <c r="AK29" s="576"/>
      <c r="AL29" s="576"/>
      <c r="AM29" s="576"/>
      <c r="AN29" s="576"/>
      <c r="AO29" s="577">
        <f>SUM(AO26:AR28)</f>
        <v>0</v>
      </c>
      <c r="AP29" s="577"/>
      <c r="AQ29" s="577"/>
      <c r="AR29" s="577"/>
      <c r="AS29" s="578">
        <f>SUM(AS26:AV28)</f>
        <v>0</v>
      </c>
      <c r="AT29" s="578"/>
      <c r="AU29" s="578"/>
      <c r="AV29" s="578"/>
      <c r="AW29" s="176"/>
      <c r="AX29" s="174"/>
      <c r="AY29" s="175"/>
      <c r="AZ29" s="575" t="s">
        <v>136</v>
      </c>
      <c r="BA29" s="576"/>
      <c r="BB29" s="576"/>
      <c r="BC29" s="576"/>
      <c r="BD29" s="576"/>
      <c r="BE29" s="577">
        <f>SUM(BE26:BH28)</f>
        <v>0</v>
      </c>
      <c r="BF29" s="577"/>
      <c r="BG29" s="577"/>
      <c r="BH29" s="577"/>
      <c r="BI29" s="578">
        <f>SUM(BI26:BL28)</f>
        <v>0</v>
      </c>
      <c r="BJ29" s="578"/>
      <c r="BK29" s="578"/>
      <c r="BL29" s="578"/>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579" t="s">
        <v>125</v>
      </c>
      <c r="L31" s="580"/>
      <c r="M31" s="580"/>
      <c r="N31" s="582" t="str">
        <f>IF(OR($BE$9&gt;0,),IF(AND(OR($D$5="○",$D$6="○"),$I$29&gt;=0),"可",IF(AND(OR($D$5="○",$D$6="○"),$I$29&lt;0),"不可","")),"")</f>
        <v/>
      </c>
      <c r="O31" s="583"/>
      <c r="P31" s="584"/>
      <c r="Q31" s="161"/>
      <c r="R31" s="161"/>
      <c r="S31" s="161"/>
      <c r="T31" s="119"/>
      <c r="U31" s="119"/>
      <c r="V31" s="119"/>
      <c r="W31" s="119"/>
      <c r="X31" s="119"/>
      <c r="Y31" s="120"/>
      <c r="Z31" s="120"/>
      <c r="AA31" s="579" t="s">
        <v>126</v>
      </c>
      <c r="AB31" s="580"/>
      <c r="AC31" s="581"/>
      <c r="AD31" s="582" t="str">
        <f>IF(OR($BE$9&gt;0,),IF(AND(OR($D$5="○",$D$6="○"),$Y$29&gt;=0),"可",IF(AND(OR($D$5="○",$D$6="○"),$Y$29&lt;0),"不可","")),"")</f>
        <v/>
      </c>
      <c r="AE31" s="583"/>
      <c r="AF31" s="584"/>
      <c r="AG31" s="167"/>
      <c r="AH31" s="161"/>
      <c r="AI31" s="166"/>
      <c r="AJ31" s="177"/>
      <c r="AK31" s="177"/>
      <c r="AL31" s="177"/>
      <c r="AM31" s="177"/>
      <c r="AN31" s="177"/>
      <c r="AO31" s="178"/>
      <c r="AP31" s="178"/>
      <c r="AQ31" s="579" t="s">
        <v>124</v>
      </c>
      <c r="AR31" s="580"/>
      <c r="AS31" s="581"/>
      <c r="AT31" s="582" t="str">
        <f>IF(OR($BE$9&gt;0,),IF(AND(OR($D$7="○"),$AO$29&gt;=0),"可",IF(AND(OR($D$7="○"),$AO$29&lt;0),"不可","")),"")</f>
        <v/>
      </c>
      <c r="AU31" s="583"/>
      <c r="AV31" s="584"/>
      <c r="AW31" s="179"/>
      <c r="AX31" s="180"/>
      <c r="AY31" s="181"/>
      <c r="AZ31" s="177"/>
      <c r="BA31" s="177"/>
      <c r="BB31" s="177"/>
      <c r="BC31" s="177"/>
      <c r="BD31" s="177"/>
      <c r="BE31" s="178"/>
      <c r="BF31" s="178"/>
      <c r="BG31" s="579" t="s">
        <v>127</v>
      </c>
      <c r="BH31" s="580"/>
      <c r="BI31" s="581"/>
      <c r="BJ31" s="582" t="str">
        <f>IF(OR($BE$9&gt;0,),IF(AND(OR($D$7="○"),$BE$29&gt;=0),"可",IF(AND(OR($D$7="○"),$BE$29&lt;0),"不可","")),"")</f>
        <v/>
      </c>
      <c r="BK31" s="583"/>
      <c r="BL31" s="58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585"/>
      <c r="C35" s="29"/>
      <c r="D35" s="587" t="s">
        <v>19</v>
      </c>
      <c r="E35" s="587"/>
      <c r="F35" s="587"/>
      <c r="G35" s="587"/>
      <c r="H35" s="587"/>
      <c r="I35" s="588"/>
      <c r="J35" s="590" t="s">
        <v>18</v>
      </c>
      <c r="K35" s="591"/>
      <c r="L35" s="591"/>
      <c r="M35" s="591"/>
      <c r="N35" s="591"/>
      <c r="O35" s="592"/>
      <c r="P35" s="596" t="s">
        <v>17</v>
      </c>
      <c r="Q35" s="587"/>
      <c r="R35" s="587"/>
      <c r="S35" s="587"/>
      <c r="T35" s="587"/>
      <c r="U35" s="587"/>
      <c r="V35" s="597"/>
      <c r="W35" s="601" t="s">
        <v>16</v>
      </c>
      <c r="X35" s="602"/>
      <c r="Y35" s="602"/>
      <c r="Z35" s="602"/>
      <c r="AA35" s="602"/>
      <c r="AB35" s="602"/>
      <c r="AC35" s="603"/>
      <c r="AD35" s="601" t="s">
        <v>15</v>
      </c>
      <c r="AE35" s="602"/>
      <c r="AF35" s="602"/>
      <c r="AG35" s="602"/>
      <c r="AH35" s="602"/>
      <c r="AI35" s="602"/>
      <c r="AJ35" s="603"/>
      <c r="AK35" s="601" t="s">
        <v>14</v>
      </c>
      <c r="AL35" s="602"/>
      <c r="AM35" s="602"/>
      <c r="AN35" s="602"/>
      <c r="AO35" s="602"/>
      <c r="AP35" s="602"/>
      <c r="AQ35" s="603"/>
      <c r="AR35" s="585" t="s">
        <v>13</v>
      </c>
      <c r="AS35" s="587"/>
      <c r="AT35" s="587"/>
      <c r="AU35" s="587"/>
      <c r="AV35" s="587"/>
      <c r="AW35" s="587"/>
      <c r="AX35" s="597"/>
      <c r="AY35" s="591" t="s">
        <v>12</v>
      </c>
      <c r="AZ35" s="591"/>
      <c r="BA35" s="592"/>
      <c r="BB35" s="590" t="s">
        <v>11</v>
      </c>
      <c r="BC35" s="591"/>
      <c r="BD35" s="592"/>
      <c r="BE35" s="590" t="s">
        <v>10</v>
      </c>
      <c r="BF35" s="591"/>
      <c r="BG35" s="591"/>
      <c r="BH35" s="590" t="s">
        <v>72</v>
      </c>
      <c r="BI35" s="591"/>
      <c r="BJ35" s="591"/>
      <c r="BK35" s="596" t="s">
        <v>32</v>
      </c>
      <c r="BL35" s="587"/>
      <c r="BM35" s="587"/>
      <c r="BN35" s="597"/>
      <c r="BQ35" s="35"/>
      <c r="BR35" s="123"/>
      <c r="BS35" s="123"/>
      <c r="BT35" s="31"/>
      <c r="BU35" s="31"/>
    </row>
    <row r="36" spans="2:96" ht="32.25" customHeight="1" thickBot="1">
      <c r="B36" s="586"/>
      <c r="C36" s="25"/>
      <c r="D36" s="475"/>
      <c r="E36" s="475"/>
      <c r="F36" s="475"/>
      <c r="G36" s="475"/>
      <c r="H36" s="475"/>
      <c r="I36" s="589"/>
      <c r="J36" s="593"/>
      <c r="K36" s="594"/>
      <c r="L36" s="594"/>
      <c r="M36" s="594"/>
      <c r="N36" s="594"/>
      <c r="O36" s="595"/>
      <c r="P36" s="598"/>
      <c r="Q36" s="599"/>
      <c r="R36" s="599"/>
      <c r="S36" s="599"/>
      <c r="T36" s="599"/>
      <c r="U36" s="599"/>
      <c r="V36" s="600"/>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594"/>
      <c r="AZ36" s="594"/>
      <c r="BA36" s="595"/>
      <c r="BB36" s="593"/>
      <c r="BC36" s="594"/>
      <c r="BD36" s="595"/>
      <c r="BE36" s="593"/>
      <c r="BF36" s="594"/>
      <c r="BG36" s="594"/>
      <c r="BH36" s="593"/>
      <c r="BI36" s="594"/>
      <c r="BJ36" s="594"/>
      <c r="BK36" s="604"/>
      <c r="BL36" s="475"/>
      <c r="BM36" s="475"/>
      <c r="BN36" s="605"/>
      <c r="BQ36" s="35"/>
      <c r="BR36" s="123"/>
      <c r="BS36" s="123"/>
      <c r="BT36" s="31"/>
      <c r="BU36" s="31"/>
    </row>
    <row r="37" spans="2:96" ht="21" customHeight="1" thickBot="1">
      <c r="B37" s="606" t="s">
        <v>37</v>
      </c>
      <c r="C37" s="26"/>
      <c r="D37" s="609"/>
      <c r="E37" s="609"/>
      <c r="F37" s="609"/>
      <c r="G37" s="609"/>
      <c r="H37" s="609"/>
      <c r="I37" s="610"/>
      <c r="J37" s="611"/>
      <c r="K37" s="609"/>
      <c r="L37" s="610"/>
      <c r="M37" s="611"/>
      <c r="N37" s="609"/>
      <c r="O37" s="610"/>
      <c r="P37" s="612"/>
      <c r="Q37" s="613"/>
      <c r="R37" s="613"/>
      <c r="S37" s="613"/>
      <c r="T37" s="613"/>
      <c r="U37" s="613"/>
      <c r="V37" s="614"/>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615">
        <f t="shared" ref="AY37:AY56" si="4">SUM(W37:AX37)</f>
        <v>0</v>
      </c>
      <c r="AZ37" s="615"/>
      <c r="BA37" s="616"/>
      <c r="BB37" s="617">
        <f t="shared" ref="BB37:BB57" si="5">AY37/4</f>
        <v>0</v>
      </c>
      <c r="BC37" s="618"/>
      <c r="BD37" s="619"/>
      <c r="BE37" s="620"/>
      <c r="BF37" s="621"/>
      <c r="BG37" s="621"/>
      <c r="BH37" s="620"/>
      <c r="BI37" s="621"/>
      <c r="BJ37" s="621"/>
      <c r="BK37" s="646"/>
      <c r="BL37" s="647"/>
      <c r="BM37" s="647"/>
      <c r="BN37" s="648"/>
      <c r="BQ37" s="35"/>
      <c r="BR37" s="123"/>
      <c r="BS37" s="123"/>
      <c r="BT37" s="31"/>
      <c r="BU37" s="31"/>
    </row>
    <row r="38" spans="2:96" ht="21" customHeight="1">
      <c r="B38" s="607"/>
      <c r="C38" s="649" t="s">
        <v>84</v>
      </c>
      <c r="D38" s="651"/>
      <c r="E38" s="651"/>
      <c r="F38" s="651"/>
      <c r="G38" s="651"/>
      <c r="H38" s="651"/>
      <c r="I38" s="652"/>
      <c r="J38" s="653"/>
      <c r="K38" s="651"/>
      <c r="L38" s="652"/>
      <c r="M38" s="653"/>
      <c r="N38" s="651"/>
      <c r="O38" s="652"/>
      <c r="P38" s="654"/>
      <c r="Q38" s="655"/>
      <c r="R38" s="655"/>
      <c r="S38" s="655"/>
      <c r="T38" s="655"/>
      <c r="U38" s="655"/>
      <c r="V38" s="656"/>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657">
        <f t="shared" si="4"/>
        <v>0</v>
      </c>
      <c r="AZ38" s="657"/>
      <c r="BA38" s="658"/>
      <c r="BB38" s="659">
        <f t="shared" si="5"/>
        <v>0</v>
      </c>
      <c r="BC38" s="660"/>
      <c r="BD38" s="661"/>
      <c r="BE38" s="662"/>
      <c r="BF38" s="663"/>
      <c r="BG38" s="664"/>
      <c r="BH38" s="662"/>
      <c r="BI38" s="663"/>
      <c r="BJ38" s="664"/>
      <c r="BK38" s="665"/>
      <c r="BL38" s="666"/>
      <c r="BM38" s="666"/>
      <c r="BN38" s="667"/>
      <c r="BO38" s="44"/>
    </row>
    <row r="39" spans="2:96" ht="21" customHeight="1">
      <c r="B39" s="607"/>
      <c r="C39" s="650"/>
      <c r="D39" s="668"/>
      <c r="E39" s="668"/>
      <c r="F39" s="668"/>
      <c r="G39" s="668"/>
      <c r="H39" s="668"/>
      <c r="I39" s="669"/>
      <c r="J39" s="670"/>
      <c r="K39" s="668"/>
      <c r="L39" s="669"/>
      <c r="M39" s="670"/>
      <c r="N39" s="668"/>
      <c r="O39" s="669"/>
      <c r="P39" s="633"/>
      <c r="Q39" s="634"/>
      <c r="R39" s="634"/>
      <c r="S39" s="634"/>
      <c r="T39" s="634"/>
      <c r="U39" s="634"/>
      <c r="V39" s="635"/>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622">
        <f t="shared" si="4"/>
        <v>0</v>
      </c>
      <c r="AZ39" s="622"/>
      <c r="BA39" s="623"/>
      <c r="BB39" s="624">
        <f t="shared" si="5"/>
        <v>0</v>
      </c>
      <c r="BC39" s="625"/>
      <c r="BD39" s="626"/>
      <c r="BE39" s="627"/>
      <c r="BF39" s="628"/>
      <c r="BG39" s="629"/>
      <c r="BH39" s="627"/>
      <c r="BI39" s="628"/>
      <c r="BJ39" s="629"/>
      <c r="BK39" s="480"/>
      <c r="BL39" s="481"/>
      <c r="BM39" s="481"/>
      <c r="BN39" s="671"/>
      <c r="BO39" s="44"/>
    </row>
    <row r="40" spans="2:96" ht="21" customHeight="1">
      <c r="B40" s="607"/>
      <c r="C40" s="650"/>
      <c r="D40" s="668"/>
      <c r="E40" s="668"/>
      <c r="F40" s="668"/>
      <c r="G40" s="668"/>
      <c r="H40" s="668"/>
      <c r="I40" s="669"/>
      <c r="J40" s="670"/>
      <c r="K40" s="668"/>
      <c r="L40" s="669"/>
      <c r="M40" s="670"/>
      <c r="N40" s="668"/>
      <c r="O40" s="669"/>
      <c r="P40" s="633"/>
      <c r="Q40" s="634"/>
      <c r="R40" s="634"/>
      <c r="S40" s="634"/>
      <c r="T40" s="634"/>
      <c r="U40" s="634"/>
      <c r="V40" s="635"/>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622">
        <f t="shared" si="4"/>
        <v>0</v>
      </c>
      <c r="AZ40" s="622"/>
      <c r="BA40" s="623"/>
      <c r="BB40" s="624">
        <f t="shared" si="5"/>
        <v>0</v>
      </c>
      <c r="BC40" s="625"/>
      <c r="BD40" s="626"/>
      <c r="BE40" s="627"/>
      <c r="BF40" s="628"/>
      <c r="BG40" s="629"/>
      <c r="BH40" s="627"/>
      <c r="BI40" s="628"/>
      <c r="BJ40" s="629"/>
      <c r="BK40" s="480"/>
      <c r="BL40" s="481"/>
      <c r="BM40" s="481"/>
      <c r="BN40" s="671"/>
      <c r="BO40" s="44"/>
    </row>
    <row r="41" spans="2:96" ht="21" customHeight="1">
      <c r="B41" s="607"/>
      <c r="C41" s="650"/>
      <c r="D41" s="668"/>
      <c r="E41" s="668"/>
      <c r="F41" s="668"/>
      <c r="G41" s="668"/>
      <c r="H41" s="668"/>
      <c r="I41" s="669"/>
      <c r="J41" s="670"/>
      <c r="K41" s="668"/>
      <c r="L41" s="669"/>
      <c r="M41" s="670"/>
      <c r="N41" s="668"/>
      <c r="O41" s="669"/>
      <c r="P41" s="633"/>
      <c r="Q41" s="634"/>
      <c r="R41" s="634"/>
      <c r="S41" s="634"/>
      <c r="T41" s="634"/>
      <c r="U41" s="634"/>
      <c r="V41" s="635"/>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622">
        <f t="shared" si="4"/>
        <v>0</v>
      </c>
      <c r="AZ41" s="622"/>
      <c r="BA41" s="623"/>
      <c r="BB41" s="624">
        <f t="shared" si="5"/>
        <v>0</v>
      </c>
      <c r="BC41" s="625"/>
      <c r="BD41" s="626"/>
      <c r="BE41" s="627"/>
      <c r="BF41" s="628"/>
      <c r="BG41" s="629"/>
      <c r="BH41" s="627"/>
      <c r="BI41" s="628"/>
      <c r="BJ41" s="629"/>
      <c r="BK41" s="480"/>
      <c r="BL41" s="481"/>
      <c r="BM41" s="481"/>
      <c r="BN41" s="671"/>
      <c r="BO41" s="44"/>
      <c r="CC41" s="15"/>
      <c r="CD41" s="7"/>
      <c r="CE41" s="7"/>
      <c r="CF41" s="7"/>
      <c r="CG41" s="7"/>
      <c r="CH41" s="7"/>
      <c r="CI41" s="7"/>
      <c r="CJ41" s="7"/>
      <c r="CK41" s="7"/>
      <c r="CL41" s="7"/>
      <c r="CM41" s="7"/>
      <c r="CN41" s="7"/>
      <c r="CO41" s="7"/>
      <c r="CP41" s="7"/>
      <c r="CQ41" s="7"/>
      <c r="CR41" s="7"/>
    </row>
    <row r="42" spans="2:96" ht="21" customHeight="1" thickBot="1">
      <c r="B42" s="607"/>
      <c r="C42" s="650"/>
      <c r="D42" s="630"/>
      <c r="E42" s="630"/>
      <c r="F42" s="630"/>
      <c r="G42" s="630"/>
      <c r="H42" s="630"/>
      <c r="I42" s="631"/>
      <c r="J42" s="632"/>
      <c r="K42" s="630"/>
      <c r="L42" s="631"/>
      <c r="M42" s="632"/>
      <c r="N42" s="630"/>
      <c r="O42" s="631"/>
      <c r="P42" s="633"/>
      <c r="Q42" s="634"/>
      <c r="R42" s="634"/>
      <c r="S42" s="634"/>
      <c r="T42" s="634"/>
      <c r="U42" s="634"/>
      <c r="V42" s="635"/>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636">
        <f t="shared" si="4"/>
        <v>0</v>
      </c>
      <c r="AZ42" s="636"/>
      <c r="BA42" s="637"/>
      <c r="BB42" s="638">
        <f t="shared" si="5"/>
        <v>0</v>
      </c>
      <c r="BC42" s="639"/>
      <c r="BD42" s="640"/>
      <c r="BE42" s="641"/>
      <c r="BF42" s="642"/>
      <c r="BG42" s="643"/>
      <c r="BH42" s="641"/>
      <c r="BI42" s="642"/>
      <c r="BJ42" s="643"/>
      <c r="BK42" s="498"/>
      <c r="BL42" s="499"/>
      <c r="BM42" s="499"/>
      <c r="BN42" s="672"/>
      <c r="BO42" s="44"/>
      <c r="CC42" s="7"/>
      <c r="CD42" s="7"/>
      <c r="CE42" s="673"/>
      <c r="CF42" s="673"/>
      <c r="CG42" s="673"/>
      <c r="CH42" s="673"/>
      <c r="CI42" s="673"/>
      <c r="CJ42" s="673"/>
      <c r="CK42" s="674"/>
      <c r="CL42" s="674"/>
      <c r="CM42" s="674"/>
      <c r="CN42" s="674"/>
      <c r="CO42" s="674"/>
      <c r="CP42" s="31"/>
      <c r="CQ42" s="31"/>
      <c r="CR42" s="31"/>
    </row>
    <row r="43" spans="2:96" ht="21" customHeight="1">
      <c r="B43" s="607"/>
      <c r="C43" s="675" t="s">
        <v>24</v>
      </c>
      <c r="D43" s="676"/>
      <c r="E43" s="677"/>
      <c r="F43" s="677"/>
      <c r="G43" s="677"/>
      <c r="H43" s="677"/>
      <c r="I43" s="677"/>
      <c r="J43" s="677"/>
      <c r="K43" s="677"/>
      <c r="L43" s="677"/>
      <c r="M43" s="677"/>
      <c r="N43" s="677"/>
      <c r="O43" s="677"/>
      <c r="P43" s="654"/>
      <c r="Q43" s="655"/>
      <c r="R43" s="655"/>
      <c r="S43" s="655"/>
      <c r="T43" s="655"/>
      <c r="U43" s="655"/>
      <c r="V43" s="656"/>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658">
        <f t="shared" si="4"/>
        <v>0</v>
      </c>
      <c r="AZ43" s="678"/>
      <c r="BA43" s="678"/>
      <c r="BB43" s="679">
        <f>AY43/4</f>
        <v>0</v>
      </c>
      <c r="BC43" s="679"/>
      <c r="BD43" s="679"/>
      <c r="BE43" s="682" t="e">
        <f>ROUNDDOWN(SUM(BB43:BD50)/AY60,1)</f>
        <v>#DIV/0!</v>
      </c>
      <c r="BF43" s="683"/>
      <c r="BG43" s="684"/>
      <c r="BH43" s="691">
        <f>ROUNDDOWN(SUM(BB43:BD50)/40,1)</f>
        <v>0</v>
      </c>
      <c r="BI43" s="692"/>
      <c r="BJ43" s="693"/>
      <c r="BK43" s="665"/>
      <c r="BL43" s="666"/>
      <c r="BM43" s="666"/>
      <c r="BN43" s="667"/>
      <c r="BO43" s="44"/>
      <c r="BP43" s="18"/>
      <c r="CC43" s="7"/>
      <c r="CD43" s="7"/>
      <c r="CE43" s="673"/>
      <c r="CF43" s="673"/>
      <c r="CG43" s="673"/>
      <c r="CH43" s="673"/>
      <c r="CI43" s="673"/>
      <c r="CJ43" s="673"/>
      <c r="CK43" s="674"/>
      <c r="CL43" s="674"/>
      <c r="CM43" s="674"/>
      <c r="CN43" s="674"/>
      <c r="CO43" s="674"/>
      <c r="CP43" s="31"/>
      <c r="CQ43" s="31"/>
      <c r="CR43" s="31"/>
    </row>
    <row r="44" spans="2:96" ht="21" customHeight="1">
      <c r="B44" s="607"/>
      <c r="C44" s="607"/>
      <c r="D44" s="644"/>
      <c r="E44" s="645"/>
      <c r="F44" s="645"/>
      <c r="G44" s="645"/>
      <c r="H44" s="645"/>
      <c r="I44" s="645"/>
      <c r="J44" s="645"/>
      <c r="K44" s="645"/>
      <c r="L44" s="645"/>
      <c r="M44" s="645"/>
      <c r="N44" s="645"/>
      <c r="O44" s="645"/>
      <c r="P44" s="633"/>
      <c r="Q44" s="634"/>
      <c r="R44" s="634"/>
      <c r="S44" s="634"/>
      <c r="T44" s="634"/>
      <c r="U44" s="634"/>
      <c r="V44" s="635"/>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623">
        <f t="shared" si="4"/>
        <v>0</v>
      </c>
      <c r="AZ44" s="680"/>
      <c r="BA44" s="680"/>
      <c r="BB44" s="681">
        <f>AY44/4</f>
        <v>0</v>
      </c>
      <c r="BC44" s="681"/>
      <c r="BD44" s="681"/>
      <c r="BE44" s="685"/>
      <c r="BF44" s="686"/>
      <c r="BG44" s="687"/>
      <c r="BH44" s="694"/>
      <c r="BI44" s="695"/>
      <c r="BJ44" s="696"/>
      <c r="BK44" s="480"/>
      <c r="BL44" s="481"/>
      <c r="BM44" s="481"/>
      <c r="BN44" s="671"/>
      <c r="BO44" s="44"/>
      <c r="CC44" s="7"/>
      <c r="CD44" s="7"/>
      <c r="CE44" s="673"/>
      <c r="CF44" s="673"/>
      <c r="CG44" s="673"/>
      <c r="CH44" s="673"/>
      <c r="CI44" s="673"/>
      <c r="CJ44" s="673"/>
      <c r="CK44" s="674"/>
      <c r="CL44" s="674"/>
      <c r="CM44" s="674"/>
      <c r="CN44" s="674"/>
      <c r="CO44" s="674"/>
      <c r="CP44" s="31"/>
      <c r="CQ44" s="31"/>
      <c r="CR44" s="31"/>
    </row>
    <row r="45" spans="2:96" ht="21" customHeight="1">
      <c r="B45" s="607"/>
      <c r="C45" s="607"/>
      <c r="D45" s="644"/>
      <c r="E45" s="645"/>
      <c r="F45" s="645"/>
      <c r="G45" s="645"/>
      <c r="H45" s="645"/>
      <c r="I45" s="645"/>
      <c r="J45" s="645"/>
      <c r="K45" s="645"/>
      <c r="L45" s="645"/>
      <c r="M45" s="645"/>
      <c r="N45" s="645"/>
      <c r="O45" s="645"/>
      <c r="P45" s="633"/>
      <c r="Q45" s="634"/>
      <c r="R45" s="634"/>
      <c r="S45" s="634"/>
      <c r="T45" s="634"/>
      <c r="U45" s="634"/>
      <c r="V45" s="635"/>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623">
        <f t="shared" si="4"/>
        <v>0</v>
      </c>
      <c r="AZ45" s="680"/>
      <c r="BA45" s="680"/>
      <c r="BB45" s="681">
        <f t="shared" si="5"/>
        <v>0</v>
      </c>
      <c r="BC45" s="681"/>
      <c r="BD45" s="681"/>
      <c r="BE45" s="685"/>
      <c r="BF45" s="686"/>
      <c r="BG45" s="687"/>
      <c r="BH45" s="694"/>
      <c r="BI45" s="695"/>
      <c r="BJ45" s="696"/>
      <c r="BK45" s="480"/>
      <c r="BL45" s="481"/>
      <c r="BM45" s="481"/>
      <c r="BN45" s="671"/>
      <c r="BO45" s="44"/>
      <c r="CC45" s="11"/>
      <c r="CD45" s="7"/>
      <c r="CE45" s="673"/>
      <c r="CF45" s="673"/>
      <c r="CG45" s="673"/>
      <c r="CH45" s="673"/>
      <c r="CI45" s="673"/>
      <c r="CJ45" s="673"/>
      <c r="CK45" s="674"/>
      <c r="CL45" s="674"/>
      <c r="CM45" s="674"/>
      <c r="CN45" s="674"/>
      <c r="CO45" s="674"/>
      <c r="CP45" s="31"/>
      <c r="CQ45" s="31"/>
      <c r="CR45" s="31"/>
    </row>
    <row r="46" spans="2:96" ht="21" customHeight="1">
      <c r="B46" s="607"/>
      <c r="C46" s="607"/>
      <c r="D46" s="644"/>
      <c r="E46" s="645"/>
      <c r="F46" s="645"/>
      <c r="G46" s="645"/>
      <c r="H46" s="645"/>
      <c r="I46" s="645"/>
      <c r="J46" s="645"/>
      <c r="K46" s="645"/>
      <c r="L46" s="645"/>
      <c r="M46" s="645"/>
      <c r="N46" s="645"/>
      <c r="O46" s="645"/>
      <c r="P46" s="633"/>
      <c r="Q46" s="634"/>
      <c r="R46" s="634"/>
      <c r="S46" s="634"/>
      <c r="T46" s="634"/>
      <c r="U46" s="634"/>
      <c r="V46" s="635"/>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623">
        <f t="shared" si="4"/>
        <v>0</v>
      </c>
      <c r="AZ46" s="680"/>
      <c r="BA46" s="680"/>
      <c r="BB46" s="681">
        <f t="shared" si="5"/>
        <v>0</v>
      </c>
      <c r="BC46" s="681"/>
      <c r="BD46" s="681"/>
      <c r="BE46" s="685"/>
      <c r="BF46" s="686"/>
      <c r="BG46" s="687"/>
      <c r="BH46" s="694"/>
      <c r="BI46" s="695"/>
      <c r="BJ46" s="696"/>
      <c r="BK46" s="498"/>
      <c r="BL46" s="499"/>
      <c r="BM46" s="499"/>
      <c r="BN46" s="672"/>
      <c r="BO46" s="44"/>
    </row>
    <row r="47" spans="2:96" ht="21" customHeight="1">
      <c r="B47" s="607"/>
      <c r="C47" s="607"/>
      <c r="D47" s="644"/>
      <c r="E47" s="645"/>
      <c r="F47" s="645"/>
      <c r="G47" s="645"/>
      <c r="H47" s="645"/>
      <c r="I47" s="645"/>
      <c r="J47" s="645"/>
      <c r="K47" s="645"/>
      <c r="L47" s="645"/>
      <c r="M47" s="645"/>
      <c r="N47" s="645"/>
      <c r="O47" s="645"/>
      <c r="P47" s="633"/>
      <c r="Q47" s="634"/>
      <c r="R47" s="634"/>
      <c r="S47" s="634"/>
      <c r="T47" s="634"/>
      <c r="U47" s="634"/>
      <c r="V47" s="635"/>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623">
        <f t="shared" si="4"/>
        <v>0</v>
      </c>
      <c r="AZ47" s="680"/>
      <c r="BA47" s="680"/>
      <c r="BB47" s="681">
        <f t="shared" si="5"/>
        <v>0</v>
      </c>
      <c r="BC47" s="681"/>
      <c r="BD47" s="681"/>
      <c r="BE47" s="685"/>
      <c r="BF47" s="686"/>
      <c r="BG47" s="687"/>
      <c r="BH47" s="694"/>
      <c r="BI47" s="695"/>
      <c r="BJ47" s="696"/>
      <c r="BK47" s="480"/>
      <c r="BL47" s="481"/>
      <c r="BM47" s="481"/>
      <c r="BN47" s="671"/>
      <c r="BO47" s="44"/>
    </row>
    <row r="48" spans="2:96" ht="21" customHeight="1">
      <c r="B48" s="607"/>
      <c r="C48" s="607"/>
      <c r="D48" s="644"/>
      <c r="E48" s="645"/>
      <c r="F48" s="645"/>
      <c r="G48" s="645"/>
      <c r="H48" s="645"/>
      <c r="I48" s="645"/>
      <c r="J48" s="645"/>
      <c r="K48" s="645"/>
      <c r="L48" s="645"/>
      <c r="M48" s="645"/>
      <c r="N48" s="645"/>
      <c r="O48" s="645"/>
      <c r="P48" s="633"/>
      <c r="Q48" s="634"/>
      <c r="R48" s="634"/>
      <c r="S48" s="634"/>
      <c r="T48" s="634"/>
      <c r="U48" s="634"/>
      <c r="V48" s="635"/>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623">
        <f t="shared" si="4"/>
        <v>0</v>
      </c>
      <c r="AZ48" s="680"/>
      <c r="BA48" s="680"/>
      <c r="BB48" s="681">
        <f t="shared" si="5"/>
        <v>0</v>
      </c>
      <c r="BC48" s="681"/>
      <c r="BD48" s="681"/>
      <c r="BE48" s="685"/>
      <c r="BF48" s="686"/>
      <c r="BG48" s="687"/>
      <c r="BH48" s="694"/>
      <c r="BI48" s="695"/>
      <c r="BJ48" s="696"/>
      <c r="BK48" s="480"/>
      <c r="BL48" s="481"/>
      <c r="BM48" s="481"/>
      <c r="BN48" s="671"/>
      <c r="BO48" s="44"/>
    </row>
    <row r="49" spans="2:85" ht="21" customHeight="1">
      <c r="B49" s="607"/>
      <c r="C49" s="607"/>
      <c r="D49" s="644"/>
      <c r="E49" s="645"/>
      <c r="F49" s="645"/>
      <c r="G49" s="645"/>
      <c r="H49" s="645"/>
      <c r="I49" s="645"/>
      <c r="J49" s="645"/>
      <c r="K49" s="645"/>
      <c r="L49" s="645"/>
      <c r="M49" s="645"/>
      <c r="N49" s="645"/>
      <c r="O49" s="645"/>
      <c r="P49" s="633"/>
      <c r="Q49" s="634"/>
      <c r="R49" s="634"/>
      <c r="S49" s="634"/>
      <c r="T49" s="634"/>
      <c r="U49" s="634"/>
      <c r="V49" s="635"/>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623">
        <f t="shared" si="4"/>
        <v>0</v>
      </c>
      <c r="AZ49" s="680"/>
      <c r="BA49" s="680"/>
      <c r="BB49" s="681">
        <f t="shared" si="5"/>
        <v>0</v>
      </c>
      <c r="BC49" s="681"/>
      <c r="BD49" s="681"/>
      <c r="BE49" s="685"/>
      <c r="BF49" s="686"/>
      <c r="BG49" s="687"/>
      <c r="BH49" s="694"/>
      <c r="BI49" s="695"/>
      <c r="BJ49" s="696"/>
      <c r="BK49" s="480"/>
      <c r="BL49" s="481"/>
      <c r="BM49" s="481"/>
      <c r="BN49" s="671"/>
      <c r="BO49" s="44"/>
    </row>
    <row r="50" spans="2:85" ht="21" customHeight="1" thickBot="1">
      <c r="B50" s="607"/>
      <c r="C50" s="607"/>
      <c r="D50" s="714"/>
      <c r="E50" s="715"/>
      <c r="F50" s="715"/>
      <c r="G50" s="715"/>
      <c r="H50" s="715"/>
      <c r="I50" s="715"/>
      <c r="J50" s="715"/>
      <c r="K50" s="715"/>
      <c r="L50" s="715"/>
      <c r="M50" s="715"/>
      <c r="N50" s="715"/>
      <c r="O50" s="715"/>
      <c r="P50" s="716"/>
      <c r="Q50" s="717"/>
      <c r="R50" s="717"/>
      <c r="S50" s="717"/>
      <c r="T50" s="717"/>
      <c r="U50" s="717"/>
      <c r="V50" s="718"/>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719">
        <f t="shared" si="4"/>
        <v>0</v>
      </c>
      <c r="AZ50" s="720"/>
      <c r="BA50" s="720"/>
      <c r="BB50" s="721">
        <f t="shared" si="5"/>
        <v>0</v>
      </c>
      <c r="BC50" s="721"/>
      <c r="BD50" s="721"/>
      <c r="BE50" s="688"/>
      <c r="BF50" s="689"/>
      <c r="BG50" s="690"/>
      <c r="BH50" s="697"/>
      <c r="BI50" s="698"/>
      <c r="BJ50" s="699"/>
      <c r="BK50" s="705"/>
      <c r="BL50" s="706"/>
      <c r="BM50" s="706"/>
      <c r="BN50" s="707"/>
      <c r="BO50" s="44"/>
    </row>
    <row r="51" spans="2:85" ht="21" customHeight="1">
      <c r="B51" s="607"/>
      <c r="C51" s="747" t="s">
        <v>83</v>
      </c>
      <c r="D51" s="652"/>
      <c r="E51" s="677"/>
      <c r="F51" s="677"/>
      <c r="G51" s="677"/>
      <c r="H51" s="677"/>
      <c r="I51" s="677"/>
      <c r="J51" s="677"/>
      <c r="K51" s="677"/>
      <c r="L51" s="677"/>
      <c r="M51" s="677"/>
      <c r="N51" s="677"/>
      <c r="O51" s="677"/>
      <c r="P51" s="654"/>
      <c r="Q51" s="655"/>
      <c r="R51" s="655"/>
      <c r="S51" s="655"/>
      <c r="T51" s="655"/>
      <c r="U51" s="655"/>
      <c r="V51" s="656"/>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708">
        <f t="shared" si="4"/>
        <v>0</v>
      </c>
      <c r="AZ51" s="709"/>
      <c r="BA51" s="709"/>
      <c r="BB51" s="710">
        <f t="shared" si="5"/>
        <v>0</v>
      </c>
      <c r="BC51" s="710"/>
      <c r="BD51" s="710"/>
      <c r="BE51" s="685" t="e">
        <f>ROUNDDOWN(SUM(BB51:BD57)/AY60,1)</f>
        <v>#DIV/0!</v>
      </c>
      <c r="BF51" s="686"/>
      <c r="BG51" s="687"/>
      <c r="BH51" s="711">
        <f>ROUNDDOWN(SUM(BB51:BD57)/40,1)</f>
        <v>0</v>
      </c>
      <c r="BI51" s="712"/>
      <c r="BJ51" s="713"/>
      <c r="BK51" s="700"/>
      <c r="BL51" s="701"/>
      <c r="BM51" s="701"/>
      <c r="BN51" s="702"/>
      <c r="BO51" s="44"/>
    </row>
    <row r="52" spans="2:85" ht="21" customHeight="1">
      <c r="B52" s="607"/>
      <c r="C52" s="748"/>
      <c r="D52" s="669"/>
      <c r="E52" s="645"/>
      <c r="F52" s="645"/>
      <c r="G52" s="645"/>
      <c r="H52" s="645"/>
      <c r="I52" s="645"/>
      <c r="J52" s="645"/>
      <c r="K52" s="645"/>
      <c r="L52" s="645"/>
      <c r="M52" s="645"/>
      <c r="N52" s="645"/>
      <c r="O52" s="645"/>
      <c r="P52" s="633"/>
      <c r="Q52" s="634"/>
      <c r="R52" s="634"/>
      <c r="S52" s="634"/>
      <c r="T52" s="634"/>
      <c r="U52" s="634"/>
      <c r="V52" s="635"/>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623">
        <f t="shared" si="4"/>
        <v>0</v>
      </c>
      <c r="AZ52" s="680"/>
      <c r="BA52" s="680"/>
      <c r="BB52" s="681">
        <f t="shared" si="5"/>
        <v>0</v>
      </c>
      <c r="BC52" s="681"/>
      <c r="BD52" s="681"/>
      <c r="BE52" s="685"/>
      <c r="BF52" s="686"/>
      <c r="BG52" s="687"/>
      <c r="BH52" s="711"/>
      <c r="BI52" s="712"/>
      <c r="BJ52" s="713"/>
      <c r="BK52" s="703"/>
      <c r="BL52" s="703"/>
      <c r="BM52" s="703"/>
      <c r="BN52" s="704"/>
      <c r="BO52" s="44"/>
    </row>
    <row r="53" spans="2:85" ht="21" customHeight="1">
      <c r="B53" s="607"/>
      <c r="C53" s="748"/>
      <c r="D53" s="669"/>
      <c r="E53" s="645"/>
      <c r="F53" s="645"/>
      <c r="G53" s="645"/>
      <c r="H53" s="645"/>
      <c r="I53" s="645"/>
      <c r="J53" s="645"/>
      <c r="K53" s="645"/>
      <c r="L53" s="645"/>
      <c r="M53" s="645"/>
      <c r="N53" s="645"/>
      <c r="O53" s="645"/>
      <c r="P53" s="633"/>
      <c r="Q53" s="634"/>
      <c r="R53" s="634"/>
      <c r="S53" s="634"/>
      <c r="T53" s="634"/>
      <c r="U53" s="634"/>
      <c r="V53" s="635"/>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623">
        <f t="shared" si="4"/>
        <v>0</v>
      </c>
      <c r="AZ53" s="680"/>
      <c r="BA53" s="680"/>
      <c r="BB53" s="681">
        <f t="shared" si="5"/>
        <v>0</v>
      </c>
      <c r="BC53" s="681"/>
      <c r="BD53" s="681"/>
      <c r="BE53" s="685"/>
      <c r="BF53" s="686"/>
      <c r="BG53" s="687"/>
      <c r="BH53" s="711"/>
      <c r="BI53" s="712"/>
      <c r="BJ53" s="713"/>
      <c r="BK53" s="703"/>
      <c r="BL53" s="703"/>
      <c r="BM53" s="703"/>
      <c r="BN53" s="704"/>
      <c r="BO53" s="44"/>
    </row>
    <row r="54" spans="2:85" ht="21" customHeight="1">
      <c r="B54" s="607"/>
      <c r="C54" s="748"/>
      <c r="D54" s="669"/>
      <c r="E54" s="645"/>
      <c r="F54" s="645"/>
      <c r="G54" s="645"/>
      <c r="H54" s="645"/>
      <c r="I54" s="645"/>
      <c r="J54" s="645"/>
      <c r="K54" s="645"/>
      <c r="L54" s="645"/>
      <c r="M54" s="645"/>
      <c r="N54" s="645"/>
      <c r="O54" s="645"/>
      <c r="P54" s="633"/>
      <c r="Q54" s="634"/>
      <c r="R54" s="634"/>
      <c r="S54" s="634"/>
      <c r="T54" s="634"/>
      <c r="U54" s="634"/>
      <c r="V54" s="635"/>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623">
        <f t="shared" si="4"/>
        <v>0</v>
      </c>
      <c r="AZ54" s="680"/>
      <c r="BA54" s="680"/>
      <c r="BB54" s="681">
        <f t="shared" si="5"/>
        <v>0</v>
      </c>
      <c r="BC54" s="681"/>
      <c r="BD54" s="681"/>
      <c r="BE54" s="685"/>
      <c r="BF54" s="686"/>
      <c r="BG54" s="687"/>
      <c r="BH54" s="711"/>
      <c r="BI54" s="712"/>
      <c r="BJ54" s="713"/>
      <c r="BK54" s="703"/>
      <c r="BL54" s="703"/>
      <c r="BM54" s="703"/>
      <c r="BN54" s="704"/>
    </row>
    <row r="55" spans="2:85" ht="21" customHeight="1">
      <c r="B55" s="607"/>
      <c r="C55" s="748"/>
      <c r="D55" s="669"/>
      <c r="E55" s="645"/>
      <c r="F55" s="645"/>
      <c r="G55" s="645"/>
      <c r="H55" s="645"/>
      <c r="I55" s="645"/>
      <c r="J55" s="645"/>
      <c r="K55" s="645"/>
      <c r="L55" s="645"/>
      <c r="M55" s="645"/>
      <c r="N55" s="645"/>
      <c r="O55" s="645"/>
      <c r="P55" s="633"/>
      <c r="Q55" s="634"/>
      <c r="R55" s="634"/>
      <c r="S55" s="634"/>
      <c r="T55" s="634"/>
      <c r="U55" s="634"/>
      <c r="V55" s="635"/>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623">
        <f t="shared" si="4"/>
        <v>0</v>
      </c>
      <c r="AZ55" s="680"/>
      <c r="BA55" s="680"/>
      <c r="BB55" s="681">
        <f t="shared" si="5"/>
        <v>0</v>
      </c>
      <c r="BC55" s="681"/>
      <c r="BD55" s="681"/>
      <c r="BE55" s="685"/>
      <c r="BF55" s="686"/>
      <c r="BG55" s="687"/>
      <c r="BH55" s="711"/>
      <c r="BI55" s="712"/>
      <c r="BJ55" s="713"/>
      <c r="BK55" s="703"/>
      <c r="BL55" s="703"/>
      <c r="BM55" s="703"/>
      <c r="BN55" s="704"/>
      <c r="CE55" s="2"/>
      <c r="CF55" s="2"/>
      <c r="CG55" s="2"/>
    </row>
    <row r="56" spans="2:85" ht="21" customHeight="1">
      <c r="B56" s="607"/>
      <c r="C56" s="748"/>
      <c r="D56" s="669"/>
      <c r="E56" s="645"/>
      <c r="F56" s="645"/>
      <c r="G56" s="645"/>
      <c r="H56" s="645"/>
      <c r="I56" s="645"/>
      <c r="J56" s="645"/>
      <c r="K56" s="645"/>
      <c r="L56" s="645"/>
      <c r="M56" s="645"/>
      <c r="N56" s="645"/>
      <c r="O56" s="645"/>
      <c r="P56" s="633"/>
      <c r="Q56" s="634"/>
      <c r="R56" s="634"/>
      <c r="S56" s="634"/>
      <c r="T56" s="634"/>
      <c r="U56" s="634"/>
      <c r="V56" s="635"/>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623">
        <f t="shared" si="4"/>
        <v>0</v>
      </c>
      <c r="AZ56" s="680"/>
      <c r="BA56" s="680"/>
      <c r="BB56" s="681">
        <f t="shared" si="5"/>
        <v>0</v>
      </c>
      <c r="BC56" s="681"/>
      <c r="BD56" s="681"/>
      <c r="BE56" s="685"/>
      <c r="BF56" s="686"/>
      <c r="BG56" s="687"/>
      <c r="BH56" s="711"/>
      <c r="BI56" s="712"/>
      <c r="BJ56" s="713"/>
      <c r="BK56" s="703"/>
      <c r="BL56" s="703"/>
      <c r="BM56" s="703"/>
      <c r="BN56" s="704"/>
      <c r="CE56" s="2"/>
      <c r="CF56" s="2"/>
      <c r="CG56" s="2"/>
    </row>
    <row r="57" spans="2:85" ht="21" customHeight="1" thickBot="1">
      <c r="B57" s="607"/>
      <c r="C57" s="749"/>
      <c r="D57" s="739"/>
      <c r="E57" s="740"/>
      <c r="F57" s="740"/>
      <c r="G57" s="740"/>
      <c r="H57" s="740"/>
      <c r="I57" s="740"/>
      <c r="J57" s="741"/>
      <c r="K57" s="741"/>
      <c r="L57" s="741"/>
      <c r="M57" s="741"/>
      <c r="N57" s="741"/>
      <c r="O57" s="741"/>
      <c r="P57" s="742"/>
      <c r="Q57" s="743"/>
      <c r="R57" s="743"/>
      <c r="S57" s="743"/>
      <c r="T57" s="743"/>
      <c r="U57" s="743"/>
      <c r="V57" s="744"/>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637">
        <f>SUM(W57:AX57)</f>
        <v>0</v>
      </c>
      <c r="AZ57" s="745"/>
      <c r="BA57" s="745"/>
      <c r="BB57" s="746">
        <f t="shared" si="5"/>
        <v>0</v>
      </c>
      <c r="BC57" s="746"/>
      <c r="BD57" s="746"/>
      <c r="BE57" s="685"/>
      <c r="BF57" s="686"/>
      <c r="BG57" s="687"/>
      <c r="BH57" s="711"/>
      <c r="BI57" s="712"/>
      <c r="BJ57" s="713"/>
      <c r="BK57" s="734"/>
      <c r="BL57" s="734"/>
      <c r="BM57" s="734"/>
      <c r="BN57" s="735"/>
    </row>
    <row r="58" spans="2:85" ht="21" customHeight="1" thickBot="1">
      <c r="B58" s="607"/>
      <c r="C58" s="722" t="s">
        <v>86</v>
      </c>
      <c r="D58" s="723"/>
      <c r="E58" s="723"/>
      <c r="F58" s="723"/>
      <c r="G58" s="723"/>
      <c r="H58" s="723"/>
      <c r="I58" s="723"/>
      <c r="J58" s="723"/>
      <c r="K58" s="723"/>
      <c r="L58" s="723"/>
      <c r="M58" s="723"/>
      <c r="N58" s="723"/>
      <c r="O58" s="723"/>
      <c r="P58" s="723"/>
      <c r="Q58" s="723"/>
      <c r="R58" s="723"/>
      <c r="S58" s="723"/>
      <c r="T58" s="723"/>
      <c r="U58" s="723"/>
      <c r="V58" s="724"/>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616">
        <f>SUM(AY37:BA53)</f>
        <v>0</v>
      </c>
      <c r="AZ58" s="725"/>
      <c r="BA58" s="725"/>
      <c r="BB58" s="726">
        <f>SUM($BB$43:$BD$57)</f>
        <v>0</v>
      </c>
      <c r="BC58" s="726"/>
      <c r="BD58" s="726"/>
      <c r="BE58" s="736" t="e">
        <f>SUM(BE43:BG57)</f>
        <v>#DIV/0!</v>
      </c>
      <c r="BF58" s="736"/>
      <c r="BG58" s="736"/>
      <c r="BH58" s="737">
        <f>SUM(BH43:BJ57)</f>
        <v>0</v>
      </c>
      <c r="BI58" s="738"/>
      <c r="BJ58" s="738"/>
      <c r="BK58" s="732"/>
      <c r="BL58" s="732"/>
      <c r="BM58" s="732"/>
      <c r="BN58" s="733"/>
    </row>
    <row r="59" spans="2:85" ht="21" customHeight="1" thickBot="1">
      <c r="B59" s="608"/>
      <c r="C59" s="722" t="s">
        <v>85</v>
      </c>
      <c r="D59" s="723"/>
      <c r="E59" s="723"/>
      <c r="F59" s="723"/>
      <c r="G59" s="723"/>
      <c r="H59" s="723"/>
      <c r="I59" s="723"/>
      <c r="J59" s="723"/>
      <c r="K59" s="723"/>
      <c r="L59" s="723"/>
      <c r="M59" s="723"/>
      <c r="N59" s="723"/>
      <c r="O59" s="723"/>
      <c r="P59" s="723"/>
      <c r="Q59" s="723"/>
      <c r="R59" s="723"/>
      <c r="S59" s="723"/>
      <c r="T59" s="723"/>
      <c r="U59" s="723"/>
      <c r="V59" s="724"/>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616">
        <f>SUM(AY38:BA54)</f>
        <v>0</v>
      </c>
      <c r="AZ59" s="725"/>
      <c r="BA59" s="725"/>
      <c r="BB59" s="726">
        <f>SUM($BB$37:$BD$57)</f>
        <v>0</v>
      </c>
      <c r="BC59" s="726"/>
      <c r="BD59" s="726"/>
      <c r="BE59" s="727"/>
      <c r="BF59" s="728"/>
      <c r="BG59" s="729"/>
      <c r="BH59" s="730"/>
      <c r="BI59" s="731"/>
      <c r="BJ59" s="731"/>
      <c r="BK59" s="732"/>
      <c r="BL59" s="732"/>
      <c r="BM59" s="732"/>
      <c r="BN59" s="733"/>
    </row>
    <row r="60" spans="2:85" ht="21" customHeight="1" thickBot="1">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752"/>
      <c r="AZ60" s="613"/>
      <c r="BA60" s="613"/>
      <c r="BB60" s="613"/>
      <c r="BC60" s="613"/>
      <c r="BD60" s="613"/>
      <c r="BE60" s="613"/>
      <c r="BF60" s="613"/>
      <c r="BG60" s="613"/>
      <c r="BH60" s="613"/>
      <c r="BI60" s="613"/>
      <c r="BJ60" s="613"/>
      <c r="BK60" s="613"/>
      <c r="BL60" s="613"/>
      <c r="BM60" s="613"/>
      <c r="BN60" s="614"/>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585"/>
      <c r="C63" s="29"/>
      <c r="D63" s="587" t="s">
        <v>19</v>
      </c>
      <c r="E63" s="587"/>
      <c r="F63" s="587"/>
      <c r="G63" s="587"/>
      <c r="H63" s="587"/>
      <c r="I63" s="588"/>
      <c r="J63" s="590" t="s">
        <v>18</v>
      </c>
      <c r="K63" s="591"/>
      <c r="L63" s="591"/>
      <c r="M63" s="591"/>
      <c r="N63" s="591"/>
      <c r="O63" s="592"/>
      <c r="P63" s="596" t="s">
        <v>17</v>
      </c>
      <c r="Q63" s="587"/>
      <c r="R63" s="587"/>
      <c r="S63" s="587"/>
      <c r="T63" s="587"/>
      <c r="U63" s="587"/>
      <c r="V63" s="597"/>
      <c r="W63" s="601" t="s">
        <v>16</v>
      </c>
      <c r="X63" s="602"/>
      <c r="Y63" s="602"/>
      <c r="Z63" s="602"/>
      <c r="AA63" s="602"/>
      <c r="AB63" s="602"/>
      <c r="AC63" s="603"/>
      <c r="AD63" s="601" t="s">
        <v>15</v>
      </c>
      <c r="AE63" s="602"/>
      <c r="AF63" s="602"/>
      <c r="AG63" s="602"/>
      <c r="AH63" s="602"/>
      <c r="AI63" s="602"/>
      <c r="AJ63" s="603"/>
      <c r="AK63" s="601" t="s">
        <v>14</v>
      </c>
      <c r="AL63" s="602"/>
      <c r="AM63" s="602"/>
      <c r="AN63" s="602"/>
      <c r="AO63" s="602"/>
      <c r="AP63" s="602"/>
      <c r="AQ63" s="603"/>
      <c r="AR63" s="585" t="s">
        <v>13</v>
      </c>
      <c r="AS63" s="587"/>
      <c r="AT63" s="587"/>
      <c r="AU63" s="587"/>
      <c r="AV63" s="587"/>
      <c r="AW63" s="587"/>
      <c r="AX63" s="587"/>
      <c r="AY63" s="753" t="s">
        <v>12</v>
      </c>
      <c r="AZ63" s="754"/>
      <c r="BA63" s="754"/>
      <c r="BB63" s="754" t="s">
        <v>11</v>
      </c>
      <c r="BC63" s="754"/>
      <c r="BD63" s="754"/>
      <c r="BE63" s="754" t="s">
        <v>72</v>
      </c>
      <c r="BF63" s="754"/>
      <c r="BG63" s="754"/>
      <c r="BH63" s="754"/>
      <c r="BI63" s="754"/>
      <c r="BJ63" s="754"/>
      <c r="BK63" s="602" t="s">
        <v>32</v>
      </c>
      <c r="BL63" s="602"/>
      <c r="BM63" s="602"/>
      <c r="BN63" s="603"/>
    </row>
    <row r="64" spans="2:85" ht="21" customHeight="1" thickBot="1">
      <c r="B64" s="586"/>
      <c r="C64" s="25"/>
      <c r="D64" s="475"/>
      <c r="E64" s="475"/>
      <c r="F64" s="475"/>
      <c r="G64" s="475"/>
      <c r="H64" s="475"/>
      <c r="I64" s="589"/>
      <c r="J64" s="593"/>
      <c r="K64" s="594"/>
      <c r="L64" s="594"/>
      <c r="M64" s="594"/>
      <c r="N64" s="594"/>
      <c r="O64" s="595"/>
      <c r="P64" s="604"/>
      <c r="Q64" s="475"/>
      <c r="R64" s="475"/>
      <c r="S64" s="475"/>
      <c r="T64" s="475"/>
      <c r="U64" s="475"/>
      <c r="V64" s="605"/>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755"/>
      <c r="AZ64" s="756"/>
      <c r="BA64" s="756"/>
      <c r="BB64" s="756"/>
      <c r="BC64" s="756"/>
      <c r="BD64" s="756"/>
      <c r="BE64" s="756"/>
      <c r="BF64" s="756"/>
      <c r="BG64" s="756"/>
      <c r="BH64" s="756"/>
      <c r="BI64" s="756"/>
      <c r="BJ64" s="756"/>
      <c r="BK64" s="764"/>
      <c r="BL64" s="764"/>
      <c r="BM64" s="764"/>
      <c r="BN64" s="765"/>
    </row>
    <row r="65" spans="2:66" ht="21" customHeight="1">
      <c r="B65" s="607"/>
      <c r="C65" s="675" t="s">
        <v>99</v>
      </c>
      <c r="D65" s="676"/>
      <c r="E65" s="677"/>
      <c r="F65" s="677"/>
      <c r="G65" s="677"/>
      <c r="H65" s="677"/>
      <c r="I65" s="677"/>
      <c r="J65" s="677"/>
      <c r="K65" s="677"/>
      <c r="L65" s="677"/>
      <c r="M65" s="677"/>
      <c r="N65" s="677"/>
      <c r="O65" s="677"/>
      <c r="P65" s="750"/>
      <c r="Q65" s="750"/>
      <c r="R65" s="750"/>
      <c r="S65" s="750"/>
      <c r="T65" s="750"/>
      <c r="U65" s="750"/>
      <c r="V65" s="751"/>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757">
        <f t="shared" ref="AY65:AY72" si="9">SUM(W65:AX65)</f>
        <v>0</v>
      </c>
      <c r="AZ65" s="709"/>
      <c r="BA65" s="709"/>
      <c r="BB65" s="710">
        <f>AY65/4</f>
        <v>0</v>
      </c>
      <c r="BC65" s="710"/>
      <c r="BD65" s="758"/>
      <c r="BE65" s="769">
        <f>ROUNDDOWN(SUM($BB$65:$BD$72)/40,1)</f>
        <v>0</v>
      </c>
      <c r="BF65" s="769"/>
      <c r="BG65" s="769"/>
      <c r="BH65" s="769"/>
      <c r="BI65" s="769"/>
      <c r="BJ65" s="769"/>
      <c r="BK65" s="759"/>
      <c r="BL65" s="759"/>
      <c r="BM65" s="759"/>
      <c r="BN65" s="760"/>
    </row>
    <row r="66" spans="2:66" ht="21" customHeight="1">
      <c r="B66" s="607"/>
      <c r="C66" s="607"/>
      <c r="D66" s="644"/>
      <c r="E66" s="645"/>
      <c r="F66" s="645"/>
      <c r="G66" s="645"/>
      <c r="H66" s="645"/>
      <c r="I66" s="645"/>
      <c r="J66" s="645"/>
      <c r="K66" s="645"/>
      <c r="L66" s="645"/>
      <c r="M66" s="645"/>
      <c r="N66" s="645"/>
      <c r="O66" s="645"/>
      <c r="P66" s="761"/>
      <c r="Q66" s="761"/>
      <c r="R66" s="761"/>
      <c r="S66" s="761"/>
      <c r="T66" s="761"/>
      <c r="U66" s="761"/>
      <c r="V66" s="762"/>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763">
        <f t="shared" si="9"/>
        <v>0</v>
      </c>
      <c r="AZ66" s="680"/>
      <c r="BA66" s="680"/>
      <c r="BB66" s="681">
        <f>AY66/4</f>
        <v>0</v>
      </c>
      <c r="BC66" s="681"/>
      <c r="BD66" s="624"/>
      <c r="BE66" s="770"/>
      <c r="BF66" s="770"/>
      <c r="BG66" s="770"/>
      <c r="BH66" s="770"/>
      <c r="BI66" s="770"/>
      <c r="BJ66" s="770"/>
      <c r="BK66" s="703"/>
      <c r="BL66" s="703"/>
      <c r="BM66" s="703"/>
      <c r="BN66" s="704"/>
    </row>
    <row r="67" spans="2:66" ht="21" customHeight="1">
      <c r="B67" s="607"/>
      <c r="C67" s="607"/>
      <c r="D67" s="644"/>
      <c r="E67" s="645"/>
      <c r="F67" s="645"/>
      <c r="G67" s="645"/>
      <c r="H67" s="645"/>
      <c r="I67" s="645"/>
      <c r="J67" s="645"/>
      <c r="K67" s="645"/>
      <c r="L67" s="645"/>
      <c r="M67" s="645"/>
      <c r="N67" s="645"/>
      <c r="O67" s="645"/>
      <c r="P67" s="761"/>
      <c r="Q67" s="761"/>
      <c r="R67" s="761"/>
      <c r="S67" s="761"/>
      <c r="T67" s="761"/>
      <c r="U67" s="761"/>
      <c r="V67" s="762"/>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763">
        <f t="shared" si="9"/>
        <v>0</v>
      </c>
      <c r="AZ67" s="680"/>
      <c r="BA67" s="680"/>
      <c r="BB67" s="681">
        <f t="shared" ref="BB67:BB72" si="10">AY67/4</f>
        <v>0</v>
      </c>
      <c r="BC67" s="681"/>
      <c r="BD67" s="624"/>
      <c r="BE67" s="770"/>
      <c r="BF67" s="770"/>
      <c r="BG67" s="770"/>
      <c r="BH67" s="770"/>
      <c r="BI67" s="770"/>
      <c r="BJ67" s="770"/>
      <c r="BK67" s="703"/>
      <c r="BL67" s="703"/>
      <c r="BM67" s="703"/>
      <c r="BN67" s="704"/>
    </row>
    <row r="68" spans="2:66" ht="21" customHeight="1">
      <c r="B68" s="607"/>
      <c r="C68" s="607"/>
      <c r="D68" s="644"/>
      <c r="E68" s="645"/>
      <c r="F68" s="645"/>
      <c r="G68" s="645"/>
      <c r="H68" s="645"/>
      <c r="I68" s="645"/>
      <c r="J68" s="645"/>
      <c r="K68" s="645"/>
      <c r="L68" s="645"/>
      <c r="M68" s="645"/>
      <c r="N68" s="645"/>
      <c r="O68" s="645"/>
      <c r="P68" s="633"/>
      <c r="Q68" s="634"/>
      <c r="R68" s="634"/>
      <c r="S68" s="634"/>
      <c r="T68" s="634"/>
      <c r="U68" s="634"/>
      <c r="V68" s="635"/>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763">
        <f t="shared" si="9"/>
        <v>0</v>
      </c>
      <c r="AZ68" s="680"/>
      <c r="BA68" s="680"/>
      <c r="BB68" s="681">
        <f t="shared" si="10"/>
        <v>0</v>
      </c>
      <c r="BC68" s="681"/>
      <c r="BD68" s="624"/>
      <c r="BE68" s="770"/>
      <c r="BF68" s="770"/>
      <c r="BG68" s="770"/>
      <c r="BH68" s="770"/>
      <c r="BI68" s="770"/>
      <c r="BJ68" s="770"/>
      <c r="BK68" s="703"/>
      <c r="BL68" s="703"/>
      <c r="BM68" s="703"/>
      <c r="BN68" s="704"/>
    </row>
    <row r="69" spans="2:66" ht="21" customHeight="1">
      <c r="B69" s="607"/>
      <c r="C69" s="607"/>
      <c r="D69" s="644"/>
      <c r="E69" s="645"/>
      <c r="F69" s="645"/>
      <c r="G69" s="645"/>
      <c r="H69" s="645"/>
      <c r="I69" s="645"/>
      <c r="J69" s="645"/>
      <c r="K69" s="645"/>
      <c r="L69" s="645"/>
      <c r="M69" s="645"/>
      <c r="N69" s="645"/>
      <c r="O69" s="645"/>
      <c r="P69" s="761"/>
      <c r="Q69" s="761"/>
      <c r="R69" s="761"/>
      <c r="S69" s="761"/>
      <c r="T69" s="761"/>
      <c r="U69" s="761"/>
      <c r="V69" s="762"/>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763">
        <f t="shared" si="9"/>
        <v>0</v>
      </c>
      <c r="AZ69" s="680"/>
      <c r="BA69" s="680"/>
      <c r="BB69" s="681">
        <f t="shared" si="10"/>
        <v>0</v>
      </c>
      <c r="BC69" s="681"/>
      <c r="BD69" s="624"/>
      <c r="BE69" s="770"/>
      <c r="BF69" s="770"/>
      <c r="BG69" s="770"/>
      <c r="BH69" s="770"/>
      <c r="BI69" s="770"/>
      <c r="BJ69" s="770"/>
      <c r="BK69" s="703"/>
      <c r="BL69" s="703"/>
      <c r="BM69" s="703"/>
      <c r="BN69" s="704"/>
    </row>
    <row r="70" spans="2:66" ht="21" customHeight="1">
      <c r="B70" s="607"/>
      <c r="C70" s="607"/>
      <c r="D70" s="644"/>
      <c r="E70" s="645"/>
      <c r="F70" s="645"/>
      <c r="G70" s="645"/>
      <c r="H70" s="645"/>
      <c r="I70" s="645"/>
      <c r="J70" s="645"/>
      <c r="K70" s="645"/>
      <c r="L70" s="645"/>
      <c r="M70" s="645"/>
      <c r="N70" s="645"/>
      <c r="O70" s="645"/>
      <c r="P70" s="633"/>
      <c r="Q70" s="634"/>
      <c r="R70" s="634"/>
      <c r="S70" s="634"/>
      <c r="T70" s="634"/>
      <c r="U70" s="634"/>
      <c r="V70" s="635"/>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763">
        <f t="shared" si="9"/>
        <v>0</v>
      </c>
      <c r="AZ70" s="680"/>
      <c r="BA70" s="680"/>
      <c r="BB70" s="681">
        <f t="shared" si="10"/>
        <v>0</v>
      </c>
      <c r="BC70" s="681"/>
      <c r="BD70" s="624"/>
      <c r="BE70" s="770"/>
      <c r="BF70" s="770"/>
      <c r="BG70" s="770"/>
      <c r="BH70" s="770"/>
      <c r="BI70" s="770"/>
      <c r="BJ70" s="770"/>
      <c r="BK70" s="703"/>
      <c r="BL70" s="703"/>
      <c r="BM70" s="703"/>
      <c r="BN70" s="704"/>
    </row>
    <row r="71" spans="2:66" ht="21" customHeight="1">
      <c r="B71" s="607"/>
      <c r="C71" s="607"/>
      <c r="D71" s="644"/>
      <c r="E71" s="645"/>
      <c r="F71" s="645"/>
      <c r="G71" s="645"/>
      <c r="H71" s="645"/>
      <c r="I71" s="645"/>
      <c r="J71" s="645"/>
      <c r="K71" s="645"/>
      <c r="L71" s="645"/>
      <c r="M71" s="645"/>
      <c r="N71" s="645"/>
      <c r="O71" s="645"/>
      <c r="P71" s="633"/>
      <c r="Q71" s="634"/>
      <c r="R71" s="634"/>
      <c r="S71" s="634"/>
      <c r="T71" s="634"/>
      <c r="U71" s="634"/>
      <c r="V71" s="635"/>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763">
        <f t="shared" si="9"/>
        <v>0</v>
      </c>
      <c r="AZ71" s="680"/>
      <c r="BA71" s="680"/>
      <c r="BB71" s="681">
        <f t="shared" si="10"/>
        <v>0</v>
      </c>
      <c r="BC71" s="681"/>
      <c r="BD71" s="624"/>
      <c r="BE71" s="770"/>
      <c r="BF71" s="770"/>
      <c r="BG71" s="770"/>
      <c r="BH71" s="770"/>
      <c r="BI71" s="770"/>
      <c r="BJ71" s="770"/>
      <c r="BK71" s="703"/>
      <c r="BL71" s="703"/>
      <c r="BM71" s="703"/>
      <c r="BN71" s="704"/>
    </row>
    <row r="72" spans="2:66" ht="21" customHeight="1" thickBot="1">
      <c r="B72" s="607"/>
      <c r="C72" s="607"/>
      <c r="D72" s="781"/>
      <c r="E72" s="741"/>
      <c r="F72" s="741"/>
      <c r="G72" s="741"/>
      <c r="H72" s="741"/>
      <c r="I72" s="741"/>
      <c r="J72" s="741"/>
      <c r="K72" s="741"/>
      <c r="L72" s="741"/>
      <c r="M72" s="741"/>
      <c r="N72" s="741"/>
      <c r="O72" s="741"/>
      <c r="P72" s="742"/>
      <c r="Q72" s="743"/>
      <c r="R72" s="743"/>
      <c r="S72" s="743"/>
      <c r="T72" s="743"/>
      <c r="U72" s="743"/>
      <c r="V72" s="744"/>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782">
        <f t="shared" si="9"/>
        <v>0</v>
      </c>
      <c r="AZ72" s="745"/>
      <c r="BA72" s="745"/>
      <c r="BB72" s="746">
        <f t="shared" si="10"/>
        <v>0</v>
      </c>
      <c r="BC72" s="746"/>
      <c r="BD72" s="638"/>
      <c r="BE72" s="771"/>
      <c r="BF72" s="771"/>
      <c r="BG72" s="771"/>
      <c r="BH72" s="771"/>
      <c r="BI72" s="771"/>
      <c r="BJ72" s="771"/>
      <c r="BK72" s="734"/>
      <c r="BL72" s="734"/>
      <c r="BM72" s="734"/>
      <c r="BN72" s="735"/>
    </row>
    <row r="73" spans="2:66" ht="21" customHeight="1" thickBot="1">
      <c r="B73" s="607"/>
      <c r="C73" s="722" t="s">
        <v>86</v>
      </c>
      <c r="D73" s="723"/>
      <c r="E73" s="723"/>
      <c r="F73" s="723"/>
      <c r="G73" s="723"/>
      <c r="H73" s="723"/>
      <c r="I73" s="723"/>
      <c r="J73" s="723"/>
      <c r="K73" s="723"/>
      <c r="L73" s="723"/>
      <c r="M73" s="723"/>
      <c r="N73" s="723"/>
      <c r="O73" s="723"/>
      <c r="P73" s="723"/>
      <c r="Q73" s="723"/>
      <c r="R73" s="723"/>
      <c r="S73" s="723"/>
      <c r="T73" s="723"/>
      <c r="U73" s="723"/>
      <c r="V73" s="724"/>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775">
        <f>SUM(AY65:BA72)</f>
        <v>0</v>
      </c>
      <c r="AZ73" s="776"/>
      <c r="BA73" s="776"/>
      <c r="BB73" s="777">
        <f>SUM($BB$65:$BD$72)</f>
        <v>0</v>
      </c>
      <c r="BC73" s="777"/>
      <c r="BD73" s="778"/>
      <c r="BE73" s="766">
        <f>SUM(BE65)</f>
        <v>0</v>
      </c>
      <c r="BF73" s="767"/>
      <c r="BG73" s="767"/>
      <c r="BH73" s="767"/>
      <c r="BI73" s="767"/>
      <c r="BJ73" s="768"/>
      <c r="BK73" s="779"/>
      <c r="BL73" s="779"/>
      <c r="BM73" s="779"/>
      <c r="BN73" s="780"/>
    </row>
    <row r="74" spans="2:66" ht="21" customHeight="1" thickBot="1">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772">
        <v>40</v>
      </c>
      <c r="AZ74" s="773"/>
      <c r="BA74" s="773"/>
      <c r="BB74" s="773"/>
      <c r="BC74" s="773"/>
      <c r="BD74" s="773"/>
      <c r="BE74" s="773"/>
      <c r="BF74" s="773"/>
      <c r="BG74" s="773"/>
      <c r="BH74" s="773"/>
      <c r="BI74" s="773"/>
      <c r="BJ74" s="773"/>
      <c r="BK74" s="773"/>
      <c r="BL74" s="773"/>
      <c r="BM74" s="773"/>
      <c r="BN74" s="774"/>
    </row>
    <row r="75" spans="2:66" ht="21" customHeight="1">
      <c r="B75" s="1" t="s">
        <v>170</v>
      </c>
    </row>
    <row r="76" spans="2:66" ht="21" customHeight="1">
      <c r="B76" s="1" t="s">
        <v>128</v>
      </c>
      <c r="G76" s="1"/>
    </row>
    <row r="77" spans="2:66" ht="21" customHeight="1">
      <c r="G77" s="1"/>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5E02-32A9-429A-8583-BC6752166DC3}">
  <sheetPr>
    <pageSetUpPr fitToPage="1"/>
  </sheetPr>
  <dimension ref="B1:DH77"/>
  <sheetViews>
    <sheetView view="pageBreakPreview" zoomScale="60" zoomScaleNormal="100" workbookViewId="0">
      <selection activeCell="AX31" sqref="AX31:AX32"/>
    </sheetView>
  </sheetViews>
  <sheetFormatPr defaultColWidth="9" defaultRowHeight="21" customHeight="1"/>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486" t="s">
        <v>157</v>
      </c>
      <c r="AP2" s="486"/>
      <c r="AQ2" s="486"/>
      <c r="AR2" s="486"/>
      <c r="AS2" s="486"/>
      <c r="AT2" s="486"/>
      <c r="AU2" s="486"/>
      <c r="AV2" s="486"/>
      <c r="AW2" s="487"/>
      <c r="AX2" s="488"/>
      <c r="AY2" s="488"/>
      <c r="AZ2" s="488"/>
      <c r="BA2" s="488"/>
      <c r="BB2" s="488"/>
      <c r="BC2" s="488"/>
      <c r="BD2" s="488"/>
      <c r="BE2" s="488"/>
      <c r="BF2" s="488"/>
      <c r="BG2" s="488"/>
      <c r="BH2" s="488"/>
      <c r="BI2" s="488"/>
      <c r="BJ2" s="488"/>
      <c r="BK2" s="488"/>
      <c r="BL2" s="488"/>
      <c r="BM2" s="488"/>
      <c r="BN2" s="488"/>
      <c r="BO2" s="488"/>
      <c r="BP2" s="488"/>
      <c r="BQ2" s="488"/>
      <c r="BR2" s="489"/>
      <c r="BS2" s="93"/>
      <c r="BT2" s="93"/>
      <c r="BU2" s="93"/>
      <c r="BV2" s="93"/>
      <c r="BW2" s="93"/>
      <c r="BX2" s="93"/>
      <c r="BY2" s="93"/>
      <c r="CA2" s="93"/>
      <c r="CB2" s="93"/>
      <c r="CC2" s="93"/>
      <c r="CD2" s="93"/>
      <c r="CE2" s="93"/>
    </row>
    <row r="3" spans="2:112" ht="21" customHeight="1">
      <c r="B3" s="2"/>
      <c r="C3" s="2"/>
      <c r="G3" s="1"/>
      <c r="AO3" s="486" t="s">
        <v>49</v>
      </c>
      <c r="AP3" s="486"/>
      <c r="AQ3" s="486"/>
      <c r="AR3" s="486"/>
      <c r="AS3" s="486"/>
      <c r="AT3" s="486"/>
      <c r="AU3" s="486"/>
      <c r="AV3" s="486"/>
      <c r="AW3" s="490"/>
      <c r="AX3" s="490"/>
      <c r="AY3" s="490"/>
      <c r="AZ3" s="490"/>
      <c r="BA3" s="490"/>
      <c r="BB3" s="490"/>
      <c r="BC3" s="490"/>
      <c r="BD3" s="490"/>
      <c r="BE3" s="490"/>
      <c r="BF3" s="490"/>
      <c r="BG3" s="490"/>
      <c r="BH3" s="490"/>
      <c r="BI3" s="490"/>
      <c r="BJ3" s="490"/>
      <c r="BK3" s="491" t="s">
        <v>50</v>
      </c>
      <c r="BL3" s="492"/>
      <c r="BM3" s="492"/>
      <c r="BN3" s="493"/>
      <c r="BO3" s="494">
        <v>15</v>
      </c>
      <c r="BP3" s="495"/>
      <c r="BQ3" s="495"/>
      <c r="BR3" s="496"/>
      <c r="BS3" s="93"/>
      <c r="BT3" s="93"/>
      <c r="BU3" s="93"/>
      <c r="BV3" s="93"/>
      <c r="BW3" s="93"/>
      <c r="BX3" s="93"/>
      <c r="BY3" s="93"/>
      <c r="CA3" s="93"/>
      <c r="CB3" s="93"/>
      <c r="CC3" s="93"/>
      <c r="CD3" s="93"/>
      <c r="CE3" s="93"/>
    </row>
    <row r="4" spans="2:112" ht="21" customHeight="1">
      <c r="B4" s="2"/>
      <c r="C4" s="70"/>
      <c r="D4" s="483" t="s">
        <v>112</v>
      </c>
      <c r="E4" s="483"/>
      <c r="F4" s="483"/>
      <c r="G4" s="483"/>
      <c r="H4" s="483"/>
      <c r="I4" s="483"/>
      <c r="J4" s="483"/>
      <c r="K4" s="71"/>
      <c r="L4" s="71"/>
      <c r="M4" s="72"/>
      <c r="N4" s="72"/>
      <c r="O4" s="72"/>
      <c r="P4" s="72"/>
      <c r="Q4" s="72"/>
      <c r="R4" s="72"/>
      <c r="S4" s="72"/>
      <c r="T4" s="72"/>
      <c r="U4" s="73"/>
      <c r="V4" s="74"/>
      <c r="W4" s="75"/>
      <c r="X4" s="3"/>
      <c r="Y4" s="3"/>
      <c r="Z4" s="68" t="s">
        <v>94</v>
      </c>
      <c r="AA4" s="54"/>
      <c r="CA4" s="475"/>
      <c r="CB4" s="475"/>
      <c r="CC4" s="475"/>
      <c r="CD4" s="475"/>
      <c r="CE4" s="475"/>
      <c r="CF4" s="475"/>
      <c r="CG4" s="475"/>
      <c r="CH4" s="476"/>
      <c r="CI4" s="476"/>
      <c r="CJ4" s="476"/>
      <c r="CK4" s="476"/>
      <c r="CL4" s="475"/>
      <c r="CM4" s="475"/>
      <c r="CN4" s="475"/>
      <c r="CO4" s="475"/>
      <c r="CP4" s="475"/>
      <c r="CQ4" s="475"/>
      <c r="CR4" s="475"/>
      <c r="CS4" s="475"/>
      <c r="CT4" s="475"/>
      <c r="CU4" s="475"/>
      <c r="CV4" s="475"/>
      <c r="CW4" s="475"/>
      <c r="CX4" s="475"/>
      <c r="CY4" s="475"/>
      <c r="CZ4" s="475"/>
      <c r="DA4" s="475"/>
      <c r="DB4" s="475"/>
      <c r="DC4" s="475"/>
      <c r="DD4" s="475"/>
      <c r="DE4" s="475"/>
      <c r="DF4" s="475"/>
      <c r="DG4" s="475"/>
      <c r="DH4" s="475"/>
    </row>
    <row r="5" spans="2:112" ht="27.75" customHeight="1">
      <c r="B5" s="2"/>
      <c r="C5" s="70"/>
      <c r="D5" s="497" t="s">
        <v>71</v>
      </c>
      <c r="E5" s="497"/>
      <c r="F5" s="497"/>
      <c r="G5" s="477" t="s">
        <v>31</v>
      </c>
      <c r="H5" s="477"/>
      <c r="I5" s="477"/>
      <c r="J5" s="477"/>
      <c r="K5" s="477"/>
      <c r="L5" s="477"/>
      <c r="M5" s="477"/>
      <c r="N5" s="477"/>
      <c r="O5" s="477"/>
      <c r="P5" s="477"/>
      <c r="Q5" s="477"/>
      <c r="R5" s="477"/>
      <c r="S5" s="477"/>
      <c r="T5" s="478"/>
      <c r="U5" s="73"/>
      <c r="V5" s="73"/>
      <c r="W5" s="75"/>
      <c r="X5" s="3"/>
      <c r="Y5" s="3"/>
      <c r="Z5" s="479"/>
      <c r="AA5" s="477"/>
      <c r="AB5" s="477"/>
      <c r="AC5" s="477"/>
      <c r="AD5" s="477"/>
      <c r="AE5" s="477"/>
      <c r="AF5" s="478"/>
      <c r="AG5" s="480" t="s">
        <v>30</v>
      </c>
      <c r="AH5" s="481"/>
      <c r="AI5" s="481"/>
      <c r="AJ5" s="482"/>
      <c r="AK5" s="479" t="s">
        <v>29</v>
      </c>
      <c r="AL5" s="477"/>
      <c r="AM5" s="477"/>
      <c r="AN5" s="478"/>
      <c r="AO5" s="479" t="s">
        <v>28</v>
      </c>
      <c r="AP5" s="477"/>
      <c r="AQ5" s="477"/>
      <c r="AR5" s="478"/>
      <c r="AS5" s="479" t="s">
        <v>27</v>
      </c>
      <c r="AT5" s="477"/>
      <c r="AU5" s="477"/>
      <c r="AV5" s="478"/>
      <c r="AW5" s="479" t="s">
        <v>26</v>
      </c>
      <c r="AX5" s="477"/>
      <c r="AY5" s="477"/>
      <c r="AZ5" s="478"/>
      <c r="BA5" s="479" t="s">
        <v>25</v>
      </c>
      <c r="BB5" s="477"/>
      <c r="BC5" s="477"/>
      <c r="BD5" s="478"/>
      <c r="BE5" s="479" t="s">
        <v>22</v>
      </c>
      <c r="BF5" s="477"/>
      <c r="BG5" s="478"/>
      <c r="BK5" s="198"/>
      <c r="BL5" s="198"/>
      <c r="BM5" s="198"/>
      <c r="BN5" s="198"/>
      <c r="BO5" s="205"/>
      <c r="BP5" s="195"/>
      <c r="BQ5" s="17"/>
      <c r="BR5" s="17"/>
      <c r="BS5" s="17"/>
      <c r="CA5" s="476"/>
      <c r="CB5" s="476"/>
      <c r="CC5" s="476"/>
      <c r="CD5" s="476"/>
      <c r="CE5" s="476"/>
      <c r="CF5" s="476"/>
      <c r="CG5" s="476"/>
      <c r="CH5" s="484"/>
      <c r="CI5" s="484"/>
      <c r="CJ5" s="484"/>
      <c r="CK5" s="484"/>
      <c r="CL5" s="484"/>
      <c r="CM5" s="484"/>
      <c r="CN5" s="484"/>
      <c r="CO5" s="484"/>
      <c r="CP5" s="484"/>
      <c r="CQ5" s="484"/>
      <c r="CR5" s="484"/>
      <c r="CS5" s="484"/>
      <c r="CT5" s="484"/>
      <c r="CU5" s="484"/>
      <c r="CV5" s="484"/>
      <c r="CW5" s="484"/>
      <c r="CX5" s="484"/>
      <c r="CY5" s="484"/>
      <c r="CZ5" s="484"/>
      <c r="DA5" s="484"/>
      <c r="DB5" s="484"/>
      <c r="DC5" s="484"/>
      <c r="DD5" s="484"/>
      <c r="DE5" s="484"/>
      <c r="DF5" s="485"/>
      <c r="DG5" s="485"/>
      <c r="DH5" s="485"/>
    </row>
    <row r="6" spans="2:112" ht="21" customHeight="1">
      <c r="B6" s="2"/>
      <c r="C6" s="70"/>
      <c r="D6" s="497"/>
      <c r="E6" s="497"/>
      <c r="F6" s="497"/>
      <c r="G6" s="477" t="s">
        <v>20</v>
      </c>
      <c r="H6" s="477"/>
      <c r="I6" s="477"/>
      <c r="J6" s="477"/>
      <c r="K6" s="477"/>
      <c r="L6" s="477"/>
      <c r="M6" s="477"/>
      <c r="N6" s="477"/>
      <c r="O6" s="477"/>
      <c r="P6" s="477"/>
      <c r="Q6" s="477"/>
      <c r="R6" s="477"/>
      <c r="S6" s="477"/>
      <c r="T6" s="478"/>
      <c r="U6" s="73"/>
      <c r="V6" s="73"/>
      <c r="W6" s="75"/>
      <c r="X6" s="3"/>
      <c r="Y6" s="3"/>
      <c r="Z6" s="498" t="s">
        <v>70</v>
      </c>
      <c r="AA6" s="499"/>
      <c r="AB6" s="499"/>
      <c r="AC6" s="499"/>
      <c r="AD6" s="499"/>
      <c r="AE6" s="499"/>
      <c r="AF6" s="500"/>
      <c r="AG6" s="501"/>
      <c r="AH6" s="502"/>
      <c r="AI6" s="502"/>
      <c r="AJ6" s="503"/>
      <c r="AK6" s="501"/>
      <c r="AL6" s="502"/>
      <c r="AM6" s="502"/>
      <c r="AN6" s="503"/>
      <c r="AO6" s="501"/>
      <c r="AP6" s="502"/>
      <c r="AQ6" s="502"/>
      <c r="AR6" s="503"/>
      <c r="AS6" s="501">
        <v>6</v>
      </c>
      <c r="AT6" s="502"/>
      <c r="AU6" s="502"/>
      <c r="AV6" s="503"/>
      <c r="AW6" s="501">
        <v>4</v>
      </c>
      <c r="AX6" s="502"/>
      <c r="AY6" s="502"/>
      <c r="AZ6" s="503"/>
      <c r="BA6" s="501">
        <v>5</v>
      </c>
      <c r="BB6" s="502"/>
      <c r="BC6" s="502"/>
      <c r="BD6" s="503"/>
      <c r="BE6" s="505">
        <f>SUM(AG6:BD6)</f>
        <v>15</v>
      </c>
      <c r="BF6" s="506"/>
      <c r="BG6" s="507"/>
      <c r="BL6" s="32"/>
      <c r="BM6" s="32"/>
      <c r="BN6" s="32"/>
      <c r="BW6" s="69"/>
      <c r="CC6" s="32"/>
      <c r="CD6" s="32"/>
      <c r="CE6" s="32"/>
      <c r="CL6" s="504"/>
      <c r="CM6" s="504"/>
      <c r="CN6" s="504"/>
      <c r="CO6" s="504"/>
      <c r="CP6" s="504"/>
      <c r="CQ6" s="504"/>
      <c r="CR6" s="504"/>
      <c r="CS6" s="504"/>
      <c r="CT6" s="484"/>
      <c r="CU6" s="484"/>
      <c r="CV6" s="484"/>
      <c r="CW6" s="484"/>
      <c r="CX6" s="484"/>
      <c r="CY6" s="484"/>
      <c r="CZ6" s="484"/>
      <c r="DA6" s="484"/>
      <c r="DB6" s="484"/>
      <c r="DC6" s="484"/>
      <c r="DD6" s="484"/>
      <c r="DE6" s="484"/>
      <c r="DF6" s="485"/>
      <c r="DG6" s="485"/>
      <c r="DH6" s="485"/>
    </row>
    <row r="7" spans="2:112" ht="21" customHeight="1">
      <c r="B7" s="2"/>
      <c r="C7" s="70"/>
      <c r="D7" s="497"/>
      <c r="E7" s="497"/>
      <c r="F7" s="497"/>
      <c r="G7" s="477" t="s">
        <v>151</v>
      </c>
      <c r="H7" s="477"/>
      <c r="I7" s="477"/>
      <c r="J7" s="477"/>
      <c r="K7" s="477"/>
      <c r="L7" s="477"/>
      <c r="M7" s="477"/>
      <c r="N7" s="477"/>
      <c r="O7" s="477"/>
      <c r="P7" s="477"/>
      <c r="Q7" s="477"/>
      <c r="R7" s="477"/>
      <c r="S7" s="477"/>
      <c r="T7" s="478"/>
      <c r="U7" s="76"/>
      <c r="V7" s="73"/>
      <c r="W7" s="75"/>
      <c r="X7" s="3"/>
      <c r="Y7" s="3"/>
      <c r="Z7" s="4" t="s">
        <v>33</v>
      </c>
      <c r="AA7" s="480" t="s">
        <v>34</v>
      </c>
      <c r="AB7" s="481"/>
      <c r="AC7" s="481"/>
      <c r="AD7" s="481"/>
      <c r="AE7" s="481"/>
      <c r="AF7" s="482"/>
      <c r="AG7" s="508"/>
      <c r="AH7" s="509"/>
      <c r="AI7" s="509"/>
      <c r="AJ7" s="510"/>
      <c r="AK7" s="508"/>
      <c r="AL7" s="509"/>
      <c r="AM7" s="509"/>
      <c r="AN7" s="510"/>
      <c r="AO7" s="508"/>
      <c r="AP7" s="509"/>
      <c r="AQ7" s="509"/>
      <c r="AR7" s="510"/>
      <c r="AS7" s="501"/>
      <c r="AT7" s="502"/>
      <c r="AU7" s="502"/>
      <c r="AV7" s="503"/>
      <c r="AW7" s="501"/>
      <c r="AX7" s="502"/>
      <c r="AY7" s="502"/>
      <c r="AZ7" s="503"/>
      <c r="BA7" s="501"/>
      <c r="BB7" s="502"/>
      <c r="BC7" s="502"/>
      <c r="BD7" s="503"/>
      <c r="BE7" s="505">
        <f>SUM(AG7:BD7)</f>
        <v>0</v>
      </c>
      <c r="BF7" s="506"/>
      <c r="BG7" s="507"/>
      <c r="CB7" s="475"/>
      <c r="CC7" s="475"/>
      <c r="CD7" s="475"/>
      <c r="CE7" s="475"/>
      <c r="CF7" s="475"/>
      <c r="CG7" s="475"/>
      <c r="CH7" s="475"/>
      <c r="CI7" s="511"/>
      <c r="CJ7" s="511"/>
      <c r="CK7" s="511"/>
      <c r="CL7" s="484"/>
      <c r="CM7" s="484"/>
      <c r="CN7" s="484"/>
      <c r="CO7" s="484"/>
      <c r="CP7" s="484"/>
      <c r="CQ7" s="484"/>
      <c r="CR7" s="484"/>
      <c r="CS7" s="484"/>
      <c r="CT7" s="484"/>
      <c r="CU7" s="484"/>
      <c r="CV7" s="484"/>
      <c r="CW7" s="484"/>
      <c r="CX7" s="484"/>
      <c r="CY7" s="484"/>
      <c r="CZ7" s="484"/>
      <c r="DA7" s="484"/>
      <c r="DB7" s="484"/>
      <c r="DC7" s="484"/>
      <c r="DD7" s="484"/>
      <c r="DE7" s="484"/>
      <c r="DF7" s="485"/>
      <c r="DG7" s="485"/>
      <c r="DH7" s="485"/>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80" t="s">
        <v>35</v>
      </c>
      <c r="AA8" s="481"/>
      <c r="AB8" s="481"/>
      <c r="AC8" s="481"/>
      <c r="AD8" s="481"/>
      <c r="AE8" s="481"/>
      <c r="AF8" s="482"/>
      <c r="AG8" s="501"/>
      <c r="AH8" s="502"/>
      <c r="AI8" s="502"/>
      <c r="AJ8" s="503"/>
      <c r="AK8" s="501"/>
      <c r="AL8" s="502"/>
      <c r="AM8" s="502"/>
      <c r="AN8" s="503"/>
      <c r="AO8" s="501"/>
      <c r="AP8" s="502"/>
      <c r="AQ8" s="502"/>
      <c r="AR8" s="503"/>
      <c r="AS8" s="501"/>
      <c r="AT8" s="502"/>
      <c r="AU8" s="502"/>
      <c r="AV8" s="503"/>
      <c r="AW8" s="501"/>
      <c r="AX8" s="502"/>
      <c r="AY8" s="502"/>
      <c r="AZ8" s="503"/>
      <c r="BA8" s="501"/>
      <c r="BB8" s="502"/>
      <c r="BC8" s="502"/>
      <c r="BD8" s="503"/>
      <c r="BE8" s="505">
        <f>SUM(AG8:BD8)</f>
        <v>0</v>
      </c>
      <c r="BF8" s="506"/>
      <c r="BG8" s="507"/>
      <c r="BU8" s="69"/>
      <c r="BW8" s="514"/>
      <c r="BX8" s="514"/>
      <c r="BY8" s="514"/>
      <c r="BZ8" s="514"/>
      <c r="CA8" s="514"/>
      <c r="CB8" s="515"/>
      <c r="CC8" s="515"/>
      <c r="CD8" s="515"/>
      <c r="CE8" s="515"/>
      <c r="CF8" s="515"/>
      <c r="CG8" s="515"/>
      <c r="CH8" s="515"/>
      <c r="CI8" s="511"/>
      <c r="CJ8" s="511"/>
      <c r="CK8" s="511"/>
      <c r="CL8" s="485"/>
      <c r="CM8" s="485"/>
      <c r="CN8" s="485"/>
      <c r="CO8" s="485"/>
      <c r="CP8" s="485"/>
      <c r="CQ8" s="485"/>
      <c r="CR8" s="485"/>
      <c r="CS8" s="485"/>
      <c r="CT8" s="485"/>
      <c r="CU8" s="485"/>
      <c r="CV8" s="485"/>
      <c r="CW8" s="485"/>
      <c r="CX8" s="485"/>
      <c r="CY8" s="485"/>
      <c r="CZ8" s="485"/>
      <c r="DA8" s="485"/>
      <c r="DB8" s="485"/>
      <c r="DC8" s="485"/>
      <c r="DD8" s="485"/>
      <c r="DE8" s="485"/>
      <c r="DF8" s="485"/>
      <c r="DG8" s="485"/>
      <c r="DH8" s="485"/>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480" t="s">
        <v>22</v>
      </c>
      <c r="AA9" s="481"/>
      <c r="AB9" s="481"/>
      <c r="AC9" s="481"/>
      <c r="AD9" s="481"/>
      <c r="AE9" s="481"/>
      <c r="AF9" s="482"/>
      <c r="AG9" s="505">
        <f>AG6+AG8</f>
        <v>0</v>
      </c>
      <c r="AH9" s="506"/>
      <c r="AI9" s="506"/>
      <c r="AJ9" s="507"/>
      <c r="AK9" s="505">
        <f t="shared" ref="AK9" si="0">AK6+AK8</f>
        <v>0</v>
      </c>
      <c r="AL9" s="506"/>
      <c r="AM9" s="506"/>
      <c r="AN9" s="507"/>
      <c r="AO9" s="505">
        <f t="shared" ref="AO9" si="1">AO6+AO8</f>
        <v>0</v>
      </c>
      <c r="AP9" s="506"/>
      <c r="AQ9" s="506"/>
      <c r="AR9" s="507"/>
      <c r="AS9" s="505">
        <f>AS6+AS8</f>
        <v>6</v>
      </c>
      <c r="AT9" s="506"/>
      <c r="AU9" s="506"/>
      <c r="AV9" s="507"/>
      <c r="AW9" s="505">
        <f t="shared" ref="AW9" si="2">AW6+AW8</f>
        <v>4</v>
      </c>
      <c r="AX9" s="506"/>
      <c r="AY9" s="506"/>
      <c r="AZ9" s="507"/>
      <c r="BA9" s="505">
        <f t="shared" ref="BA9" si="3">BA6+BA8</f>
        <v>5</v>
      </c>
      <c r="BB9" s="506"/>
      <c r="BC9" s="506"/>
      <c r="BD9" s="507"/>
      <c r="BE9" s="505">
        <f>BE6+BE8</f>
        <v>15</v>
      </c>
      <c r="BF9" s="506"/>
      <c r="BG9" s="507"/>
      <c r="BW9" s="475"/>
      <c r="BX9" s="475"/>
      <c r="BY9" s="475"/>
      <c r="BZ9" s="475"/>
      <c r="CA9" s="475"/>
      <c r="CB9" s="512"/>
      <c r="CC9" s="512"/>
      <c r="CD9" s="512"/>
      <c r="CE9" s="512"/>
      <c r="CF9" s="513"/>
      <c r="CG9" s="513"/>
      <c r="CH9" s="513"/>
      <c r="CI9" s="513"/>
      <c r="CJ9" s="513"/>
      <c r="CK9" s="513"/>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475"/>
      <c r="BX10" s="475"/>
      <c r="BY10" s="475"/>
      <c r="BZ10" s="475"/>
      <c r="CA10" s="475"/>
      <c r="CB10" s="512"/>
      <c r="CC10" s="512"/>
      <c r="CD10" s="512"/>
      <c r="CE10" s="512"/>
      <c r="CF10" s="513"/>
      <c r="CG10" s="513"/>
      <c r="CH10" s="513"/>
      <c r="CI10" s="513"/>
      <c r="CJ10" s="513"/>
      <c r="CK10" s="513"/>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12"/>
      <c r="CC11" s="512"/>
      <c r="CD11" s="512"/>
      <c r="CE11" s="512"/>
      <c r="CF11" s="513"/>
      <c r="CG11" s="513"/>
      <c r="CH11" s="513"/>
      <c r="CI11" s="513"/>
      <c r="CJ11" s="513"/>
      <c r="CK11" s="513"/>
    </row>
    <row r="12" spans="2:112" ht="21" customHeight="1">
      <c r="B12" s="3"/>
      <c r="C12" s="77"/>
      <c r="D12" s="516" t="s">
        <v>71</v>
      </c>
      <c r="E12" s="517"/>
      <c r="F12" s="518" t="s">
        <v>115</v>
      </c>
      <c r="G12" s="519"/>
      <c r="H12" s="519"/>
      <c r="I12" s="519"/>
      <c r="J12" s="519"/>
      <c r="K12" s="519"/>
      <c r="L12" s="519"/>
      <c r="M12" s="519"/>
      <c r="N12" s="519"/>
      <c r="O12" s="519"/>
      <c r="P12" s="519"/>
      <c r="Q12" s="519"/>
      <c r="R12" s="519"/>
      <c r="S12" s="519"/>
      <c r="T12" s="519"/>
      <c r="U12" s="519"/>
      <c r="V12" s="520"/>
      <c r="W12" s="80"/>
      <c r="AE12" s="479" t="s">
        <v>113</v>
      </c>
      <c r="AF12" s="477"/>
      <c r="AG12" s="477"/>
      <c r="AH12" s="477"/>
      <c r="AI12" s="477"/>
      <c r="AJ12" s="477"/>
      <c r="AK12" s="478"/>
      <c r="AL12" s="521" t="s">
        <v>81</v>
      </c>
      <c r="AM12" s="522"/>
      <c r="AN12" s="523"/>
      <c r="AV12" s="479" t="s">
        <v>113</v>
      </c>
      <c r="AW12" s="477"/>
      <c r="AX12" s="477"/>
      <c r="AY12" s="477"/>
      <c r="AZ12" s="477"/>
      <c r="BA12" s="477"/>
      <c r="BB12" s="478"/>
      <c r="BC12" s="521" t="s">
        <v>81</v>
      </c>
      <c r="BD12" s="522"/>
      <c r="BE12" s="523"/>
      <c r="BF12" s="137"/>
      <c r="BG12" s="21"/>
      <c r="BM12" s="479" t="s">
        <v>132</v>
      </c>
      <c r="BN12" s="477"/>
      <c r="BO12" s="477"/>
      <c r="BP12" s="477"/>
      <c r="BQ12" s="477"/>
      <c r="BR12" s="477"/>
      <c r="BS12" s="478"/>
      <c r="BW12" s="527"/>
      <c r="BX12" s="527"/>
      <c r="BY12" s="527"/>
      <c r="BZ12" s="527"/>
      <c r="CA12" s="527"/>
      <c r="CB12" s="528"/>
      <c r="CC12" s="528"/>
      <c r="CD12" s="528"/>
      <c r="CE12" s="528"/>
      <c r="CF12" s="529"/>
      <c r="CG12" s="529"/>
      <c r="CH12" s="529"/>
      <c r="CI12" s="527"/>
      <c r="CJ12" s="527"/>
      <c r="CK12" s="527"/>
    </row>
    <row r="13" spans="2:112" ht="26.25" customHeight="1">
      <c r="B13" s="3"/>
      <c r="C13" s="77"/>
      <c r="D13" s="516"/>
      <c r="E13" s="530"/>
      <c r="F13" s="518" t="s">
        <v>116</v>
      </c>
      <c r="G13" s="519"/>
      <c r="H13" s="519"/>
      <c r="I13" s="519"/>
      <c r="J13" s="519"/>
      <c r="K13" s="519"/>
      <c r="L13" s="519"/>
      <c r="M13" s="519"/>
      <c r="N13" s="519"/>
      <c r="O13" s="519"/>
      <c r="P13" s="519"/>
      <c r="Q13" s="519"/>
      <c r="R13" s="519"/>
      <c r="S13" s="519"/>
      <c r="T13" s="519"/>
      <c r="U13" s="519"/>
      <c r="V13" s="520"/>
      <c r="W13" s="84"/>
      <c r="AE13" s="531" t="s">
        <v>114</v>
      </c>
      <c r="AF13" s="532"/>
      <c r="AG13" s="532"/>
      <c r="AH13" s="533"/>
      <c r="AI13" s="531" t="s">
        <v>87</v>
      </c>
      <c r="AJ13" s="532"/>
      <c r="AK13" s="533"/>
      <c r="AL13" s="524"/>
      <c r="AM13" s="525"/>
      <c r="AN13" s="526"/>
      <c r="AQ13" s="518"/>
      <c r="AR13" s="519"/>
      <c r="AS13" s="519"/>
      <c r="AT13" s="519"/>
      <c r="AU13" s="520"/>
      <c r="AV13" s="531" t="s">
        <v>114</v>
      </c>
      <c r="AW13" s="532"/>
      <c r="AX13" s="532"/>
      <c r="AY13" s="533"/>
      <c r="AZ13" s="531" t="s">
        <v>87</v>
      </c>
      <c r="BA13" s="532"/>
      <c r="BB13" s="533"/>
      <c r="BC13" s="524"/>
      <c r="BD13" s="525"/>
      <c r="BE13" s="526"/>
      <c r="BF13" s="137"/>
      <c r="BG13" s="53"/>
      <c r="BH13" s="518"/>
      <c r="BI13" s="519"/>
      <c r="BJ13" s="519"/>
      <c r="BK13" s="519"/>
      <c r="BL13" s="520"/>
      <c r="BM13" s="531" t="s">
        <v>133</v>
      </c>
      <c r="BN13" s="532"/>
      <c r="BO13" s="532"/>
      <c r="BP13" s="533"/>
      <c r="BQ13" s="531" t="s">
        <v>87</v>
      </c>
      <c r="BR13" s="532"/>
      <c r="BS13" s="533"/>
      <c r="BW13" s="3"/>
      <c r="BX13" s="3"/>
      <c r="BY13" s="3"/>
      <c r="BZ13" s="512"/>
      <c r="CA13" s="512"/>
      <c r="CB13" s="512"/>
      <c r="CC13" s="512"/>
      <c r="CD13" s="513"/>
      <c r="CE13" s="513"/>
      <c r="CF13" s="513"/>
      <c r="CG13" s="513"/>
      <c r="CH13" s="513"/>
      <c r="CI13" s="513"/>
    </row>
    <row r="14" spans="2:112" ht="21" customHeight="1">
      <c r="B14" s="3"/>
      <c r="C14" s="77"/>
      <c r="D14" s="516"/>
      <c r="E14" s="530"/>
      <c r="F14" s="518" t="s">
        <v>117</v>
      </c>
      <c r="G14" s="519"/>
      <c r="H14" s="519"/>
      <c r="I14" s="519"/>
      <c r="J14" s="519"/>
      <c r="K14" s="519"/>
      <c r="L14" s="519"/>
      <c r="M14" s="519"/>
      <c r="N14" s="519"/>
      <c r="O14" s="519"/>
      <c r="P14" s="519"/>
      <c r="Q14" s="519"/>
      <c r="R14" s="519"/>
      <c r="S14" s="519"/>
      <c r="T14" s="519"/>
      <c r="U14" s="519"/>
      <c r="V14" s="520"/>
      <c r="W14" s="84"/>
      <c r="Z14" s="479" t="s">
        <v>90</v>
      </c>
      <c r="AA14" s="477"/>
      <c r="AB14" s="477"/>
      <c r="AC14" s="477"/>
      <c r="AD14" s="478"/>
      <c r="AE14" s="534">
        <f>IF((OR($D$5="○",$D$6="○")),ROUNDDOWN(((BE$6+BE$8*0.9))/6,1))</f>
        <v>2.5</v>
      </c>
      <c r="AF14" s="535"/>
      <c r="AG14" s="535"/>
      <c r="AH14" s="536"/>
      <c r="AI14" s="537">
        <f>AE14*$AY$60</f>
        <v>80</v>
      </c>
      <c r="AJ14" s="538"/>
      <c r="AK14" s="539"/>
      <c r="AL14" s="537">
        <f>AE14*40</f>
        <v>100</v>
      </c>
      <c r="AM14" s="538"/>
      <c r="AN14" s="539"/>
      <c r="AQ14" s="479" t="s">
        <v>90</v>
      </c>
      <c r="AR14" s="477"/>
      <c r="AS14" s="477"/>
      <c r="AT14" s="477"/>
      <c r="AU14" s="478"/>
      <c r="AV14" s="540">
        <f>IF((OR($D$5="○",$D$6="○")),$BE$43)</f>
        <v>2.5</v>
      </c>
      <c r="AW14" s="541"/>
      <c r="AX14" s="541"/>
      <c r="AY14" s="542"/>
      <c r="AZ14" s="543">
        <f>AV14*$AY$60</f>
        <v>80</v>
      </c>
      <c r="BA14" s="543"/>
      <c r="BB14" s="543"/>
      <c r="BC14" s="537">
        <f>AV14*40</f>
        <v>100</v>
      </c>
      <c r="BD14" s="538"/>
      <c r="BE14" s="539"/>
      <c r="BF14" s="124"/>
      <c r="BG14" s="21"/>
      <c r="BH14" s="479" t="s">
        <v>129</v>
      </c>
      <c r="BI14" s="477"/>
      <c r="BJ14" s="477"/>
      <c r="BK14" s="477"/>
      <c r="BL14" s="478"/>
      <c r="BM14" s="540">
        <f>(ROUNDDOWN(BQ14/40,1))</f>
        <v>2.5</v>
      </c>
      <c r="BN14" s="541"/>
      <c r="BO14" s="541"/>
      <c r="BP14" s="542"/>
      <c r="BQ14" s="543">
        <f>$BB$73</f>
        <v>100.25</v>
      </c>
      <c r="BR14" s="543"/>
      <c r="BS14" s="543"/>
      <c r="BU14" s="69"/>
      <c r="BW14" s="69"/>
      <c r="BX14" s="69"/>
      <c r="BY14" s="69"/>
      <c r="BZ14" s="528"/>
      <c r="CA14" s="528"/>
      <c r="CB14" s="528"/>
      <c r="CC14" s="528"/>
      <c r="CD14" s="547"/>
      <c r="CE14" s="547"/>
      <c r="CF14" s="547"/>
      <c r="CG14" s="475"/>
      <c r="CH14" s="475"/>
      <c r="CI14" s="475"/>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479" t="s">
        <v>91</v>
      </c>
      <c r="AA15" s="477"/>
      <c r="AB15" s="477"/>
      <c r="AC15" s="477"/>
      <c r="AD15" s="478"/>
      <c r="AE15" s="534" t="b">
        <f>IF((OR($D$7="○")),ROUNDDOWN((BE$6+BE$8*0.9)/5,1))</f>
        <v>0</v>
      </c>
      <c r="AF15" s="535"/>
      <c r="AG15" s="535"/>
      <c r="AH15" s="536"/>
      <c r="AI15" s="537">
        <f>AE15*$AY$60</f>
        <v>0</v>
      </c>
      <c r="AJ15" s="538"/>
      <c r="AK15" s="539"/>
      <c r="AL15" s="537">
        <f>AE15*40</f>
        <v>0</v>
      </c>
      <c r="AM15" s="538"/>
      <c r="AN15" s="539"/>
      <c r="AQ15" s="479" t="s">
        <v>91</v>
      </c>
      <c r="AR15" s="477"/>
      <c r="AS15" s="477"/>
      <c r="AT15" s="477"/>
      <c r="AU15" s="478"/>
      <c r="AV15" s="540" t="b">
        <f>IF(($D$7="○"),$BE$43)</f>
        <v>0</v>
      </c>
      <c r="AW15" s="541"/>
      <c r="AX15" s="541"/>
      <c r="AY15" s="542"/>
      <c r="AZ15" s="543">
        <f>AV15*$AY$60</f>
        <v>0</v>
      </c>
      <c r="BA15" s="543"/>
      <c r="BB15" s="543"/>
      <c r="BC15" s="537">
        <f>AV15*40</f>
        <v>0</v>
      </c>
      <c r="BD15" s="538"/>
      <c r="BE15" s="539"/>
      <c r="BF15" s="124"/>
      <c r="BG15" s="21"/>
      <c r="BH15" s="544" t="s">
        <v>0</v>
      </c>
      <c r="BI15" s="545"/>
      <c r="BJ15" s="545"/>
      <c r="BK15" s="545"/>
      <c r="BL15" s="546"/>
      <c r="BM15" s="548">
        <f>SUM(BM12:BP14)</f>
        <v>2.5</v>
      </c>
      <c r="BN15" s="549"/>
      <c r="BO15" s="549"/>
      <c r="BP15" s="550"/>
      <c r="BQ15" s="551">
        <f>SUMIF(BQ12:BS14,"&lt;&gt;#VALUE!")</f>
        <v>100.25</v>
      </c>
      <c r="BR15" s="551"/>
      <c r="BS15" s="551"/>
      <c r="BW15" s="16"/>
    </row>
    <row r="16" spans="2:112" ht="21" customHeight="1">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480" t="s">
        <v>21</v>
      </c>
      <c r="AA16" s="481"/>
      <c r="AB16" s="481"/>
      <c r="AC16" s="481"/>
      <c r="AD16" s="482"/>
      <c r="AE16" s="540">
        <f>IF($D$6="○","",ROUNDDOWN(($AO$6+$AO$8*0.9)/9,1)+ROUNDDOWN(($AS$6-$AS$7+$AS$8*0.9)/6,1)+ROUNDDOWN($AS$7/12,1)+ROUNDDOWN(($AW$6-$AW$7+$AW$8*0.9)/4,1)+ROUNDDOWN($AW$7/8,1)+ROUNDDOWN(($BA$6-$BA$7+$BA$8*0.9)/2.5,1)+ROUNDDOWN($BA$7/5,1))</f>
        <v>4</v>
      </c>
      <c r="AF16" s="541"/>
      <c r="AG16" s="541"/>
      <c r="AH16" s="542"/>
      <c r="AI16" s="537">
        <f>AE16*$AY$60</f>
        <v>128</v>
      </c>
      <c r="AJ16" s="538"/>
      <c r="AK16" s="539"/>
      <c r="AL16" s="537">
        <f>AE16*40</f>
        <v>160</v>
      </c>
      <c r="AM16" s="538"/>
      <c r="AN16" s="539"/>
      <c r="AO16" s="3"/>
      <c r="AP16" s="3"/>
      <c r="AQ16" s="480" t="s">
        <v>21</v>
      </c>
      <c r="AR16" s="481"/>
      <c r="AS16" s="481"/>
      <c r="AT16" s="481"/>
      <c r="AU16" s="482"/>
      <c r="AV16" s="540">
        <f>IF(($D$6="○"),"",$BE$51)</f>
        <v>4.2</v>
      </c>
      <c r="AW16" s="541"/>
      <c r="AX16" s="541"/>
      <c r="AY16" s="542"/>
      <c r="AZ16" s="543">
        <f>AV16*$AY$60</f>
        <v>134.4</v>
      </c>
      <c r="BA16" s="543"/>
      <c r="BB16" s="543"/>
      <c r="BC16" s="537">
        <f>AV16*40</f>
        <v>168</v>
      </c>
      <c r="BD16" s="538"/>
      <c r="BE16" s="539"/>
      <c r="BF16" s="124"/>
      <c r="BG16" s="21"/>
      <c r="BH16" s="3"/>
      <c r="BI16" s="3"/>
      <c r="BJ16" s="3"/>
      <c r="BK16" s="3"/>
      <c r="BL16" s="3"/>
      <c r="BM16" s="32"/>
      <c r="BN16" s="32"/>
      <c r="BO16" s="32"/>
      <c r="BP16" s="32"/>
      <c r="BQ16" s="124"/>
      <c r="BR16" s="124"/>
      <c r="BS16" s="124"/>
    </row>
    <row r="17" spans="2:96" ht="21" customHeight="1">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544" t="s">
        <v>0</v>
      </c>
      <c r="AA17" s="545"/>
      <c r="AB17" s="545"/>
      <c r="AC17" s="545"/>
      <c r="AD17" s="546"/>
      <c r="AE17" s="548">
        <f>SUM(AE14:AH16)</f>
        <v>6.5</v>
      </c>
      <c r="AF17" s="549"/>
      <c r="AG17" s="549"/>
      <c r="AH17" s="550"/>
      <c r="AI17" s="561">
        <f>SUMIF(AI14:AK16,"&lt;&gt;#VALUE!")</f>
        <v>208</v>
      </c>
      <c r="AJ17" s="561"/>
      <c r="AK17" s="561"/>
      <c r="AL17" s="561">
        <f>SUMIF(AL14:AN16,"&lt;&gt;#VALUE!")</f>
        <v>260</v>
      </c>
      <c r="AM17" s="561"/>
      <c r="AN17" s="561"/>
      <c r="AO17" s="69"/>
      <c r="AP17" s="69"/>
      <c r="AQ17" s="544" t="s">
        <v>0</v>
      </c>
      <c r="AR17" s="545"/>
      <c r="AS17" s="545"/>
      <c r="AT17" s="545"/>
      <c r="AU17" s="546"/>
      <c r="AV17" s="548">
        <f>SUM(AV14:AY16)</f>
        <v>6.7</v>
      </c>
      <c r="AW17" s="549"/>
      <c r="AX17" s="549"/>
      <c r="AY17" s="550"/>
      <c r="AZ17" s="551">
        <f>SUMIF(AZ14:BB16,"&lt;&gt;#VALUE!")</f>
        <v>214.4</v>
      </c>
      <c r="BA17" s="551"/>
      <c r="BB17" s="551"/>
      <c r="BC17" s="544">
        <f>SUMIF(BC14:BE16,"&lt;&gt;#VALUE!")</f>
        <v>268</v>
      </c>
      <c r="BD17" s="545"/>
      <c r="BE17" s="546"/>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c r="B20" s="104"/>
      <c r="D20" s="69" t="s">
        <v>141</v>
      </c>
      <c r="E20" s="35"/>
      <c r="F20" s="35"/>
      <c r="G20" s="35"/>
      <c r="H20" s="35"/>
      <c r="I20" s="36"/>
      <c r="J20" s="20"/>
      <c r="K20" s="20"/>
      <c r="L20" s="20"/>
      <c r="M20" s="33"/>
      <c r="N20" s="33"/>
      <c r="O20" s="36"/>
      <c r="P20" s="33"/>
      <c r="Q20" s="198"/>
      <c r="R20" s="198"/>
      <c r="S20" s="198"/>
      <c r="T20" s="198"/>
      <c r="U20" s="198"/>
      <c r="V20" s="3"/>
      <c r="W20" s="45"/>
      <c r="X20" s="96"/>
      <c r="Y20" s="96"/>
      <c r="Z20" s="552" t="s">
        <v>140</v>
      </c>
      <c r="AA20" s="552"/>
      <c r="AB20" s="552"/>
      <c r="AC20" s="552"/>
      <c r="AD20" s="552"/>
      <c r="AE20" s="552"/>
      <c r="AF20" s="552"/>
      <c r="AG20" s="552"/>
      <c r="AH20" s="552"/>
      <c r="AI20" s="552"/>
      <c r="AJ20" s="552"/>
      <c r="AK20" s="552"/>
      <c r="AL20" s="552"/>
      <c r="AM20" s="552"/>
      <c r="AN20" s="552"/>
      <c r="AO20" s="552"/>
      <c r="AP20" s="552"/>
      <c r="AQ20" s="552"/>
      <c r="AR20" s="552"/>
      <c r="AS20" s="552"/>
      <c r="AT20" s="552"/>
      <c r="AU20" s="552"/>
      <c r="AV20" s="552"/>
      <c r="AW20" s="552"/>
      <c r="AX20" s="552"/>
      <c r="AY20" s="552"/>
      <c r="AZ20" s="552"/>
      <c r="BA20" s="552"/>
      <c r="BB20" s="552"/>
      <c r="BC20" s="552"/>
      <c r="BD20" s="552"/>
      <c r="BE20" s="552"/>
      <c r="BF20" s="552"/>
      <c r="BG20" s="552"/>
      <c r="BH20" s="552"/>
      <c r="BI20" s="552"/>
      <c r="BJ20" s="552"/>
      <c r="BK20" s="552"/>
      <c r="BL20" s="552"/>
      <c r="BM20" s="553"/>
      <c r="BN20" s="121"/>
      <c r="BO20" s="33"/>
      <c r="BP20" s="33"/>
      <c r="BQ20" s="54"/>
      <c r="BR20" s="204"/>
      <c r="BS20" s="204"/>
      <c r="BT20" s="204"/>
      <c r="BU20" s="16"/>
      <c r="BV20" s="16"/>
      <c r="BW20" s="16"/>
      <c r="BX20" s="33"/>
    </row>
    <row r="21" spans="2:96" ht="16.5" customHeight="1">
      <c r="B21" s="104"/>
      <c r="C21" s="3"/>
      <c r="D21" s="3"/>
      <c r="E21" s="1"/>
      <c r="F21" s="20"/>
      <c r="G21" s="20"/>
      <c r="H21" s="20"/>
      <c r="I21" s="33"/>
      <c r="J21" s="33"/>
      <c r="L21" s="33"/>
      <c r="M21" s="198"/>
      <c r="N21" s="198"/>
      <c r="Q21" s="198"/>
      <c r="S21" s="20"/>
      <c r="T21" s="20"/>
      <c r="U21" s="20"/>
      <c r="V21" s="33"/>
      <c r="W21" s="188" t="s">
        <v>137</v>
      </c>
      <c r="X21" s="97"/>
      <c r="Y21" s="131"/>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54"/>
      <c r="AV21" s="554"/>
      <c r="AW21" s="554"/>
      <c r="AX21" s="554"/>
      <c r="AY21" s="554"/>
      <c r="AZ21" s="554"/>
      <c r="BA21" s="554"/>
      <c r="BB21" s="554"/>
      <c r="BC21" s="554"/>
      <c r="BD21" s="554"/>
      <c r="BE21" s="554"/>
      <c r="BF21" s="554"/>
      <c r="BG21" s="554"/>
      <c r="BH21" s="554"/>
      <c r="BI21" s="554"/>
      <c r="BJ21" s="554"/>
      <c r="BK21" s="554"/>
      <c r="BL21" s="554"/>
      <c r="BM21" s="555"/>
      <c r="BN21" s="121"/>
      <c r="BO21" s="33"/>
      <c r="BQ21" s="35"/>
      <c r="BR21" s="123"/>
      <c r="BS21" s="123"/>
      <c r="BT21" s="31"/>
      <c r="BU21" s="31"/>
      <c r="BX21" s="33"/>
    </row>
    <row r="22" spans="2:96" ht="16.5" customHeight="1">
      <c r="B22" s="104"/>
      <c r="C22" s="3"/>
      <c r="D22" s="3"/>
      <c r="E22" s="1"/>
      <c r="F22" s="20"/>
      <c r="G22" s="20"/>
      <c r="H22" s="20"/>
      <c r="I22" s="33"/>
      <c r="J22" s="33"/>
      <c r="L22" s="33"/>
      <c r="M22" s="198"/>
      <c r="N22" s="198"/>
      <c r="Q22" s="198"/>
      <c r="S22" s="20"/>
      <c r="T22" s="20"/>
      <c r="U22" s="20"/>
      <c r="V22" s="33"/>
      <c r="W22" s="99"/>
      <c r="X22" s="100"/>
      <c r="Y22" s="100"/>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6"/>
      <c r="BB22" s="556"/>
      <c r="BC22" s="556"/>
      <c r="BD22" s="556"/>
      <c r="BE22" s="556"/>
      <c r="BF22" s="556"/>
      <c r="BG22" s="556"/>
      <c r="BH22" s="556"/>
      <c r="BI22" s="556"/>
      <c r="BJ22" s="556"/>
      <c r="BK22" s="556"/>
      <c r="BL22" s="556"/>
      <c r="BM22" s="557"/>
      <c r="BN22" s="121"/>
      <c r="BO22" s="204"/>
      <c r="BQ22" s="35"/>
      <c r="BR22" s="123"/>
      <c r="BS22" s="123"/>
      <c r="BT22" s="31"/>
      <c r="BU22" s="31"/>
      <c r="BX22" s="33"/>
    </row>
    <row r="23" spans="2:96" ht="12" customHeight="1">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558" t="s">
        <v>92</v>
      </c>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127"/>
      <c r="AH24" s="33"/>
      <c r="AI24" s="128"/>
      <c r="AJ24" s="559" t="s">
        <v>38</v>
      </c>
      <c r="AK24" s="559"/>
      <c r="AL24" s="559"/>
      <c r="AM24" s="559"/>
      <c r="AN24" s="559"/>
      <c r="AO24" s="559"/>
      <c r="AP24" s="559"/>
      <c r="AQ24" s="559"/>
      <c r="AR24" s="559"/>
      <c r="AS24" s="559"/>
      <c r="AT24" s="559"/>
      <c r="AU24" s="559"/>
      <c r="AV24" s="559"/>
      <c r="AW24" s="559"/>
      <c r="AX24" s="559"/>
      <c r="AY24" s="559"/>
      <c r="AZ24" s="559"/>
      <c r="BA24" s="559"/>
      <c r="BB24" s="559"/>
      <c r="BC24" s="559"/>
      <c r="BD24" s="559"/>
      <c r="BE24" s="559"/>
      <c r="BF24" s="559"/>
      <c r="BG24" s="559"/>
      <c r="BH24" s="559"/>
      <c r="BI24" s="559"/>
      <c r="BJ24" s="559"/>
      <c r="BK24" s="559"/>
      <c r="BL24" s="559"/>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560" t="s">
        <v>73</v>
      </c>
      <c r="E25" s="560"/>
      <c r="F25" s="560"/>
      <c r="G25" s="560"/>
      <c r="H25" s="560"/>
      <c r="I25" s="132" t="s">
        <v>82</v>
      </c>
      <c r="J25" s="132"/>
      <c r="K25" s="132"/>
      <c r="L25" s="132"/>
      <c r="M25" s="132" t="s">
        <v>80</v>
      </c>
      <c r="N25" s="132"/>
      <c r="O25" s="132"/>
      <c r="P25" s="132"/>
      <c r="Q25" s="98"/>
      <c r="R25" s="130"/>
      <c r="S25" s="130"/>
      <c r="T25" s="560" t="s">
        <v>74</v>
      </c>
      <c r="U25" s="560"/>
      <c r="V25" s="560"/>
      <c r="W25" s="560"/>
      <c r="X25" s="560"/>
      <c r="Y25" s="132" t="s">
        <v>82</v>
      </c>
      <c r="Z25" s="132"/>
      <c r="AA25" s="132"/>
      <c r="AB25" s="132"/>
      <c r="AC25" s="132" t="s">
        <v>80</v>
      </c>
      <c r="AD25" s="132"/>
      <c r="AE25" s="132"/>
      <c r="AF25" s="132"/>
      <c r="AG25" s="133"/>
      <c r="AH25" s="130"/>
      <c r="AI25" s="134"/>
      <c r="AJ25" s="560" t="s">
        <v>75</v>
      </c>
      <c r="AK25" s="560"/>
      <c r="AL25" s="560"/>
      <c r="AM25" s="560"/>
      <c r="AN25" s="560"/>
      <c r="AO25" s="132" t="s">
        <v>82</v>
      </c>
      <c r="AP25" s="132"/>
      <c r="AQ25" s="132"/>
      <c r="AR25" s="132"/>
      <c r="AS25" s="132" t="s">
        <v>80</v>
      </c>
      <c r="AT25" s="132"/>
      <c r="AU25" s="132"/>
      <c r="AV25" s="132"/>
      <c r="AW25" s="173"/>
      <c r="AX25" s="174"/>
      <c r="AY25" s="175"/>
      <c r="AZ25" s="560" t="s">
        <v>89</v>
      </c>
      <c r="BA25" s="560"/>
      <c r="BB25" s="560"/>
      <c r="BC25" s="560"/>
      <c r="BD25" s="560"/>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560" t="s">
        <v>130</v>
      </c>
      <c r="E26" s="560"/>
      <c r="F26" s="560"/>
      <c r="G26" s="560"/>
      <c r="H26" s="560"/>
      <c r="I26" s="562">
        <f>(ROUNDDOWN(M26/40,1))</f>
        <v>-1.2</v>
      </c>
      <c r="J26" s="562"/>
      <c r="K26" s="562"/>
      <c r="L26" s="562"/>
      <c r="M26" s="562">
        <f>((((ROUNDDOWN($BE$9/12,1))*40)))*-1</f>
        <v>-48</v>
      </c>
      <c r="N26" s="562"/>
      <c r="O26" s="562"/>
      <c r="P26" s="562"/>
      <c r="Q26" s="98"/>
      <c r="R26" s="130"/>
      <c r="S26" s="130"/>
      <c r="T26" s="560" t="s">
        <v>130</v>
      </c>
      <c r="U26" s="560"/>
      <c r="V26" s="560"/>
      <c r="W26" s="560"/>
      <c r="X26" s="560"/>
      <c r="Y26" s="562">
        <f>(ROUNDDOWN(AC26/40,1))</f>
        <v>-0.5</v>
      </c>
      <c r="Z26" s="562"/>
      <c r="AA26" s="562"/>
      <c r="AB26" s="562"/>
      <c r="AC26" s="562">
        <f>((((ROUNDDOWN($BE$9/30,1))*40)))*-1</f>
        <v>-20</v>
      </c>
      <c r="AD26" s="562"/>
      <c r="AE26" s="562"/>
      <c r="AF26" s="562"/>
      <c r="AG26" s="133"/>
      <c r="AH26" s="130"/>
      <c r="AI26" s="134"/>
      <c r="AJ26" s="560" t="s">
        <v>130</v>
      </c>
      <c r="AK26" s="560"/>
      <c r="AL26" s="560"/>
      <c r="AM26" s="560"/>
      <c r="AN26" s="560"/>
      <c r="AO26" s="562">
        <f>(ROUNDDOWN(AS26/40,1))</f>
        <v>-2</v>
      </c>
      <c r="AP26" s="562"/>
      <c r="AQ26" s="562"/>
      <c r="AR26" s="562"/>
      <c r="AS26" s="562">
        <f>((((ROUNDDOWN($BE$9/7.5,1))*40)))*-1</f>
        <v>-80</v>
      </c>
      <c r="AT26" s="562"/>
      <c r="AU26" s="562"/>
      <c r="AV26" s="562"/>
      <c r="AW26" s="176"/>
      <c r="AX26" s="174"/>
      <c r="AY26" s="175"/>
      <c r="AZ26" s="560" t="s">
        <v>130</v>
      </c>
      <c r="BA26" s="560"/>
      <c r="BB26" s="560"/>
      <c r="BC26" s="560"/>
      <c r="BD26" s="560"/>
      <c r="BE26" s="562">
        <f>(ROUNDDOWN(BI26/40,1))</f>
        <v>-0.7</v>
      </c>
      <c r="BF26" s="562"/>
      <c r="BG26" s="562"/>
      <c r="BH26" s="562"/>
      <c r="BI26" s="563">
        <f>((((ROUNDDOWN($BE$9/20,1))*40)))*-1</f>
        <v>-28</v>
      </c>
      <c r="BJ26" s="564"/>
      <c r="BK26" s="564"/>
      <c r="BL26" s="565"/>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566" t="s">
        <v>131</v>
      </c>
      <c r="E27" s="567"/>
      <c r="F27" s="567"/>
      <c r="G27" s="567"/>
      <c r="H27" s="568"/>
      <c r="I27" s="562">
        <f>(ROUNDDOWN(M27/40,1))</f>
        <v>-1.3</v>
      </c>
      <c r="J27" s="562"/>
      <c r="K27" s="562"/>
      <c r="L27" s="562"/>
      <c r="M27" s="563">
        <f>($AL$17-$AI$17)*-1</f>
        <v>-52</v>
      </c>
      <c r="N27" s="564"/>
      <c r="O27" s="564"/>
      <c r="P27" s="565"/>
      <c r="Q27" s="98"/>
      <c r="R27" s="130"/>
      <c r="S27" s="130"/>
      <c r="T27" s="566" t="s">
        <v>131</v>
      </c>
      <c r="U27" s="567"/>
      <c r="V27" s="567"/>
      <c r="W27" s="567"/>
      <c r="X27" s="568"/>
      <c r="Y27" s="562">
        <f>(ROUNDDOWN(AC27/40,1))</f>
        <v>-1.3</v>
      </c>
      <c r="Z27" s="562"/>
      <c r="AA27" s="562"/>
      <c r="AB27" s="562"/>
      <c r="AC27" s="563">
        <f>($AL$17-$AI$17)*-1</f>
        <v>-52</v>
      </c>
      <c r="AD27" s="564"/>
      <c r="AE27" s="564"/>
      <c r="AF27" s="565"/>
      <c r="AG27" s="133"/>
      <c r="AH27" s="130"/>
      <c r="AI27" s="134"/>
      <c r="AJ27" s="566" t="s">
        <v>131</v>
      </c>
      <c r="AK27" s="567"/>
      <c r="AL27" s="567"/>
      <c r="AM27" s="567"/>
      <c r="AN27" s="568"/>
      <c r="AO27" s="562">
        <f>(ROUNDDOWN(AS27/40,1))</f>
        <v>-1.3</v>
      </c>
      <c r="AP27" s="562"/>
      <c r="AQ27" s="562"/>
      <c r="AR27" s="562"/>
      <c r="AS27" s="563">
        <f>($AL$17-$AI$17)*-1</f>
        <v>-52</v>
      </c>
      <c r="AT27" s="564"/>
      <c r="AU27" s="564"/>
      <c r="AV27" s="565"/>
      <c r="AW27" s="176"/>
      <c r="AX27" s="174"/>
      <c r="AY27" s="175"/>
      <c r="AZ27" s="566" t="s">
        <v>131</v>
      </c>
      <c r="BA27" s="567"/>
      <c r="BB27" s="567"/>
      <c r="BC27" s="567"/>
      <c r="BD27" s="568"/>
      <c r="BE27" s="562">
        <f>(ROUNDDOWN(BI27/40,1))</f>
        <v>-1.3</v>
      </c>
      <c r="BF27" s="562"/>
      <c r="BG27" s="562"/>
      <c r="BH27" s="562"/>
      <c r="BI27" s="563">
        <f>($AL$17-$AI$17)*-1</f>
        <v>-52</v>
      </c>
      <c r="BJ27" s="564"/>
      <c r="BK27" s="564"/>
      <c r="BL27" s="565"/>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569" t="s">
        <v>134</v>
      </c>
      <c r="E28" s="569"/>
      <c r="F28" s="569"/>
      <c r="G28" s="569"/>
      <c r="H28" s="569"/>
      <c r="I28" s="570">
        <f>(ROUNDDOWN(M28/40,1))</f>
        <v>2.5</v>
      </c>
      <c r="J28" s="570"/>
      <c r="K28" s="570"/>
      <c r="L28" s="570"/>
      <c r="M28" s="571">
        <f>$BB$73</f>
        <v>100.25</v>
      </c>
      <c r="N28" s="572"/>
      <c r="O28" s="572"/>
      <c r="P28" s="573"/>
      <c r="Q28" s="98"/>
      <c r="R28" s="130"/>
      <c r="S28" s="130"/>
      <c r="T28" s="569" t="s">
        <v>134</v>
      </c>
      <c r="U28" s="569"/>
      <c r="V28" s="569"/>
      <c r="W28" s="569"/>
      <c r="X28" s="569"/>
      <c r="Y28" s="570">
        <f>(ROUNDDOWN(AC28/40,1))</f>
        <v>2.5</v>
      </c>
      <c r="Z28" s="570"/>
      <c r="AA28" s="570"/>
      <c r="AB28" s="570"/>
      <c r="AC28" s="571">
        <f>$BB$73</f>
        <v>100.25</v>
      </c>
      <c r="AD28" s="572"/>
      <c r="AE28" s="572"/>
      <c r="AF28" s="573"/>
      <c r="AG28" s="133"/>
      <c r="AH28" s="130"/>
      <c r="AI28" s="134"/>
      <c r="AJ28" s="569" t="s">
        <v>134</v>
      </c>
      <c r="AK28" s="569"/>
      <c r="AL28" s="569"/>
      <c r="AM28" s="569"/>
      <c r="AN28" s="569"/>
      <c r="AO28" s="570">
        <f>(ROUNDDOWN(AS28/40,1))</f>
        <v>2.5</v>
      </c>
      <c r="AP28" s="570"/>
      <c r="AQ28" s="570"/>
      <c r="AR28" s="570"/>
      <c r="AS28" s="571">
        <f>$BB$73</f>
        <v>100.25</v>
      </c>
      <c r="AT28" s="572"/>
      <c r="AU28" s="572"/>
      <c r="AV28" s="573"/>
      <c r="AW28" s="176"/>
      <c r="AX28" s="174"/>
      <c r="AY28" s="175"/>
      <c r="AZ28" s="569" t="s">
        <v>134</v>
      </c>
      <c r="BA28" s="569"/>
      <c r="BB28" s="569"/>
      <c r="BC28" s="569"/>
      <c r="BD28" s="569"/>
      <c r="BE28" s="574">
        <f>(ROUNDDOWN(BI28/40,1))</f>
        <v>2.5</v>
      </c>
      <c r="BF28" s="574"/>
      <c r="BG28" s="574"/>
      <c r="BH28" s="574"/>
      <c r="BI28" s="571">
        <f>$BB$73</f>
        <v>100.25</v>
      </c>
      <c r="BJ28" s="572"/>
      <c r="BK28" s="572"/>
      <c r="BL28" s="573"/>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575" t="s">
        <v>135</v>
      </c>
      <c r="E29" s="576"/>
      <c r="F29" s="576"/>
      <c r="G29" s="576"/>
      <c r="H29" s="576"/>
      <c r="I29" s="578">
        <f>SUM(I26:L28)</f>
        <v>0</v>
      </c>
      <c r="J29" s="578"/>
      <c r="K29" s="578"/>
      <c r="L29" s="578"/>
      <c r="M29" s="578">
        <f>SUM(M26:P28)</f>
        <v>0.25</v>
      </c>
      <c r="N29" s="578"/>
      <c r="O29" s="578"/>
      <c r="P29" s="578"/>
      <c r="Q29" s="130"/>
      <c r="R29" s="130"/>
      <c r="S29" s="130"/>
      <c r="T29" s="575" t="s">
        <v>135</v>
      </c>
      <c r="U29" s="576"/>
      <c r="V29" s="576"/>
      <c r="W29" s="576"/>
      <c r="X29" s="576"/>
      <c r="Y29" s="578">
        <f>SUM(Y26:AB28)</f>
        <v>0.7</v>
      </c>
      <c r="Z29" s="578"/>
      <c r="AA29" s="578"/>
      <c r="AB29" s="578"/>
      <c r="AC29" s="578">
        <f>SUM(AC26:AF28)</f>
        <v>28.25</v>
      </c>
      <c r="AD29" s="578"/>
      <c r="AE29" s="578"/>
      <c r="AF29" s="578"/>
      <c r="AG29" s="133"/>
      <c r="AH29" s="130"/>
      <c r="AI29" s="134"/>
      <c r="AJ29" s="575" t="s">
        <v>136</v>
      </c>
      <c r="AK29" s="576"/>
      <c r="AL29" s="576"/>
      <c r="AM29" s="576"/>
      <c r="AN29" s="576"/>
      <c r="AO29" s="577">
        <f>SUM(AO26:AR28)</f>
        <v>-0.79999999999999982</v>
      </c>
      <c r="AP29" s="577"/>
      <c r="AQ29" s="577"/>
      <c r="AR29" s="577"/>
      <c r="AS29" s="578">
        <f>SUM(AS26:AV28)</f>
        <v>-31.75</v>
      </c>
      <c r="AT29" s="578"/>
      <c r="AU29" s="578"/>
      <c r="AV29" s="578"/>
      <c r="AW29" s="176"/>
      <c r="AX29" s="174"/>
      <c r="AY29" s="175"/>
      <c r="AZ29" s="575" t="s">
        <v>136</v>
      </c>
      <c r="BA29" s="576"/>
      <c r="BB29" s="576"/>
      <c r="BC29" s="576"/>
      <c r="BD29" s="576"/>
      <c r="BE29" s="577">
        <f>SUM(BE26:BH28)</f>
        <v>0.5</v>
      </c>
      <c r="BF29" s="577"/>
      <c r="BG29" s="577"/>
      <c r="BH29" s="577"/>
      <c r="BI29" s="578">
        <f>SUM(BI26:BL28)</f>
        <v>20.25</v>
      </c>
      <c r="BJ29" s="578"/>
      <c r="BK29" s="578"/>
      <c r="BL29" s="578"/>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579" t="s">
        <v>125</v>
      </c>
      <c r="L31" s="580"/>
      <c r="M31" s="580"/>
      <c r="N31" s="582" t="str">
        <f>IF(OR($BE$9&gt;0,),IF(AND(OR($D$5="○",$D$6="○"),$I$29&gt;=0),"可",IF(AND(OR($D$5="○",$D$6="○"),$I$29&lt;0),"不可","")),"")</f>
        <v>可</v>
      </c>
      <c r="O31" s="583"/>
      <c r="P31" s="584"/>
      <c r="Q31" s="198"/>
      <c r="R31" s="198"/>
      <c r="S31" s="198"/>
      <c r="T31" s="119"/>
      <c r="U31" s="119"/>
      <c r="V31" s="119"/>
      <c r="W31" s="119"/>
      <c r="X31" s="119"/>
      <c r="Y31" s="120"/>
      <c r="Z31" s="120"/>
      <c r="AA31" s="579" t="s">
        <v>126</v>
      </c>
      <c r="AB31" s="580"/>
      <c r="AC31" s="581"/>
      <c r="AD31" s="582" t="str">
        <f>IF(OR($BE$9&gt;0,),IF(AND(OR($D$5="○",$D$6="○"),$Y$29&gt;=0),"可",IF(AND(OR($D$5="○",$D$6="○"),$Y$29&lt;0),"不可","")),"")</f>
        <v>可</v>
      </c>
      <c r="AE31" s="583"/>
      <c r="AF31" s="584"/>
      <c r="AG31" s="199"/>
      <c r="AH31" s="198"/>
      <c r="AI31" s="197"/>
      <c r="AJ31" s="177"/>
      <c r="AK31" s="177"/>
      <c r="AL31" s="177"/>
      <c r="AM31" s="177"/>
      <c r="AN31" s="177"/>
      <c r="AO31" s="178"/>
      <c r="AP31" s="178"/>
      <c r="AQ31" s="579" t="s">
        <v>124</v>
      </c>
      <c r="AR31" s="580"/>
      <c r="AS31" s="581"/>
      <c r="AT31" s="582" t="str">
        <f>IF(OR($BE$9&gt;0,),IF(AND(OR($D$7="○"),$AO$29&gt;=0),"可",IF(AND(OR($D$7="○"),$AO$29&lt;0),"不可","")),"")</f>
        <v/>
      </c>
      <c r="AU31" s="583"/>
      <c r="AV31" s="584"/>
      <c r="AW31" s="179"/>
      <c r="AX31" s="180"/>
      <c r="AY31" s="181"/>
      <c r="AZ31" s="177"/>
      <c r="BA31" s="177"/>
      <c r="BB31" s="177"/>
      <c r="BC31" s="177"/>
      <c r="BD31" s="177"/>
      <c r="BE31" s="178"/>
      <c r="BF31" s="178"/>
      <c r="BG31" s="579" t="s">
        <v>127</v>
      </c>
      <c r="BH31" s="580"/>
      <c r="BI31" s="581"/>
      <c r="BJ31" s="582" t="str">
        <f>IF(OR($BE$9&gt;0,),IF(AND(OR($D$7="○"),$BE$29&gt;=0),"可",IF(AND(OR($D$7="○"),$BE$29&lt;0),"不可","")),"")</f>
        <v/>
      </c>
      <c r="BK31" s="583"/>
      <c r="BL31" s="58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585"/>
      <c r="C35" s="29"/>
      <c r="D35" s="587" t="s">
        <v>19</v>
      </c>
      <c r="E35" s="587"/>
      <c r="F35" s="587"/>
      <c r="G35" s="587"/>
      <c r="H35" s="587"/>
      <c r="I35" s="588"/>
      <c r="J35" s="590" t="s">
        <v>18</v>
      </c>
      <c r="K35" s="591"/>
      <c r="L35" s="591"/>
      <c r="M35" s="591"/>
      <c r="N35" s="591"/>
      <c r="O35" s="592"/>
      <c r="P35" s="596" t="s">
        <v>17</v>
      </c>
      <c r="Q35" s="587"/>
      <c r="R35" s="587"/>
      <c r="S35" s="587"/>
      <c r="T35" s="587"/>
      <c r="U35" s="587"/>
      <c r="V35" s="597"/>
      <c r="W35" s="601" t="s">
        <v>16</v>
      </c>
      <c r="X35" s="602"/>
      <c r="Y35" s="602"/>
      <c r="Z35" s="602"/>
      <c r="AA35" s="602"/>
      <c r="AB35" s="602"/>
      <c r="AC35" s="603"/>
      <c r="AD35" s="601" t="s">
        <v>15</v>
      </c>
      <c r="AE35" s="602"/>
      <c r="AF35" s="602"/>
      <c r="AG35" s="602"/>
      <c r="AH35" s="602"/>
      <c r="AI35" s="602"/>
      <c r="AJ35" s="603"/>
      <c r="AK35" s="601" t="s">
        <v>14</v>
      </c>
      <c r="AL35" s="602"/>
      <c r="AM35" s="602"/>
      <c r="AN35" s="602"/>
      <c r="AO35" s="602"/>
      <c r="AP35" s="602"/>
      <c r="AQ35" s="603"/>
      <c r="AR35" s="585" t="s">
        <v>13</v>
      </c>
      <c r="AS35" s="587"/>
      <c r="AT35" s="587"/>
      <c r="AU35" s="587"/>
      <c r="AV35" s="587"/>
      <c r="AW35" s="587"/>
      <c r="AX35" s="597"/>
      <c r="AY35" s="591" t="s">
        <v>12</v>
      </c>
      <c r="AZ35" s="591"/>
      <c r="BA35" s="592"/>
      <c r="BB35" s="590" t="s">
        <v>11</v>
      </c>
      <c r="BC35" s="591"/>
      <c r="BD35" s="592"/>
      <c r="BE35" s="590" t="s">
        <v>10</v>
      </c>
      <c r="BF35" s="591"/>
      <c r="BG35" s="591"/>
      <c r="BH35" s="590" t="s">
        <v>72</v>
      </c>
      <c r="BI35" s="591"/>
      <c r="BJ35" s="591"/>
      <c r="BK35" s="596" t="s">
        <v>32</v>
      </c>
      <c r="BL35" s="587"/>
      <c r="BM35" s="587"/>
      <c r="BN35" s="597"/>
      <c r="BQ35" s="35"/>
      <c r="BR35" s="123"/>
      <c r="BS35" s="123"/>
      <c r="BT35" s="31"/>
      <c r="BU35" s="31"/>
    </row>
    <row r="36" spans="2:96" ht="32.25" customHeight="1" thickBot="1">
      <c r="B36" s="586"/>
      <c r="C36" s="25"/>
      <c r="D36" s="475"/>
      <c r="E36" s="475"/>
      <c r="F36" s="475"/>
      <c r="G36" s="475"/>
      <c r="H36" s="475"/>
      <c r="I36" s="589"/>
      <c r="J36" s="593"/>
      <c r="K36" s="594"/>
      <c r="L36" s="594"/>
      <c r="M36" s="594"/>
      <c r="N36" s="594"/>
      <c r="O36" s="595"/>
      <c r="P36" s="598"/>
      <c r="Q36" s="599"/>
      <c r="R36" s="599"/>
      <c r="S36" s="599"/>
      <c r="T36" s="599"/>
      <c r="U36" s="599"/>
      <c r="V36" s="600"/>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594"/>
      <c r="AZ36" s="594"/>
      <c r="BA36" s="595"/>
      <c r="BB36" s="593"/>
      <c r="BC36" s="594"/>
      <c r="BD36" s="595"/>
      <c r="BE36" s="593"/>
      <c r="BF36" s="594"/>
      <c r="BG36" s="594"/>
      <c r="BH36" s="593"/>
      <c r="BI36" s="594"/>
      <c r="BJ36" s="594"/>
      <c r="BK36" s="604"/>
      <c r="BL36" s="475"/>
      <c r="BM36" s="475"/>
      <c r="BN36" s="605"/>
      <c r="BQ36" s="35"/>
      <c r="BR36" s="123"/>
      <c r="BS36" s="123"/>
      <c r="BT36" s="31"/>
      <c r="BU36" s="31"/>
    </row>
    <row r="37" spans="2:96" ht="21" customHeight="1" thickBot="1">
      <c r="B37" s="606" t="s">
        <v>37</v>
      </c>
      <c r="C37" s="26"/>
      <c r="D37" s="609" t="s">
        <v>2</v>
      </c>
      <c r="E37" s="609"/>
      <c r="F37" s="609"/>
      <c r="G37" s="609"/>
      <c r="H37" s="609"/>
      <c r="I37" s="610"/>
      <c r="J37" s="611"/>
      <c r="K37" s="609"/>
      <c r="L37" s="610"/>
      <c r="M37" s="611"/>
      <c r="N37" s="609"/>
      <c r="O37" s="610"/>
      <c r="P37" s="612"/>
      <c r="Q37" s="613"/>
      <c r="R37" s="613"/>
      <c r="S37" s="613"/>
      <c r="T37" s="613"/>
      <c r="U37" s="613"/>
      <c r="V37" s="614"/>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615">
        <f t="shared" ref="AY37:AY56" si="4">SUM(W37:AX37)</f>
        <v>80</v>
      </c>
      <c r="AZ37" s="615"/>
      <c r="BA37" s="616"/>
      <c r="BB37" s="617">
        <f t="shared" ref="BB37:BB57" si="5">AY37/4</f>
        <v>20</v>
      </c>
      <c r="BC37" s="618"/>
      <c r="BD37" s="619"/>
      <c r="BE37" s="620"/>
      <c r="BF37" s="621"/>
      <c r="BG37" s="621"/>
      <c r="BH37" s="620"/>
      <c r="BI37" s="621"/>
      <c r="BJ37" s="621"/>
      <c r="BK37" s="646"/>
      <c r="BL37" s="647"/>
      <c r="BM37" s="647"/>
      <c r="BN37" s="648"/>
      <c r="BQ37" s="35"/>
      <c r="BR37" s="123"/>
      <c r="BS37" s="123"/>
      <c r="BT37" s="31"/>
      <c r="BU37" s="31"/>
    </row>
    <row r="38" spans="2:96" ht="21" customHeight="1">
      <c r="B38" s="607"/>
      <c r="C38" s="649" t="s">
        <v>84</v>
      </c>
      <c r="D38" s="651" t="s">
        <v>1</v>
      </c>
      <c r="E38" s="651"/>
      <c r="F38" s="651"/>
      <c r="G38" s="651"/>
      <c r="H38" s="651"/>
      <c r="I38" s="652"/>
      <c r="J38" s="653"/>
      <c r="K38" s="651"/>
      <c r="L38" s="652"/>
      <c r="M38" s="653"/>
      <c r="N38" s="651"/>
      <c r="O38" s="652"/>
      <c r="P38" s="654"/>
      <c r="Q38" s="655"/>
      <c r="R38" s="655"/>
      <c r="S38" s="655"/>
      <c r="T38" s="655"/>
      <c r="U38" s="655"/>
      <c r="V38" s="656"/>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657">
        <f t="shared" si="4"/>
        <v>160</v>
      </c>
      <c r="AZ38" s="657"/>
      <c r="BA38" s="658"/>
      <c r="BB38" s="659">
        <f t="shared" si="5"/>
        <v>40</v>
      </c>
      <c r="BC38" s="660"/>
      <c r="BD38" s="661"/>
      <c r="BE38" s="662"/>
      <c r="BF38" s="663"/>
      <c r="BG38" s="664"/>
      <c r="BH38" s="662"/>
      <c r="BI38" s="663"/>
      <c r="BJ38" s="664"/>
      <c r="BK38" s="665"/>
      <c r="BL38" s="666"/>
      <c r="BM38" s="666"/>
      <c r="BN38" s="667"/>
      <c r="BO38" s="44"/>
    </row>
    <row r="39" spans="2:96" ht="21" customHeight="1">
      <c r="B39" s="607"/>
      <c r="C39" s="650"/>
      <c r="D39" s="668" t="s">
        <v>1</v>
      </c>
      <c r="E39" s="668"/>
      <c r="F39" s="668"/>
      <c r="G39" s="668"/>
      <c r="H39" s="668"/>
      <c r="I39" s="669"/>
      <c r="J39" s="670"/>
      <c r="K39" s="668"/>
      <c r="L39" s="669"/>
      <c r="M39" s="670"/>
      <c r="N39" s="668"/>
      <c r="O39" s="669"/>
      <c r="P39" s="633"/>
      <c r="Q39" s="634"/>
      <c r="R39" s="634"/>
      <c r="S39" s="634"/>
      <c r="T39" s="634"/>
      <c r="U39" s="634"/>
      <c r="V39" s="635"/>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622">
        <f t="shared" si="4"/>
        <v>0</v>
      </c>
      <c r="AZ39" s="622"/>
      <c r="BA39" s="623"/>
      <c r="BB39" s="624">
        <f t="shared" si="5"/>
        <v>0</v>
      </c>
      <c r="BC39" s="625"/>
      <c r="BD39" s="626"/>
      <c r="BE39" s="627"/>
      <c r="BF39" s="628"/>
      <c r="BG39" s="629"/>
      <c r="BH39" s="627"/>
      <c r="BI39" s="628"/>
      <c r="BJ39" s="629"/>
      <c r="BK39" s="480"/>
      <c r="BL39" s="481"/>
      <c r="BM39" s="481"/>
      <c r="BN39" s="671"/>
      <c r="BO39" s="44"/>
    </row>
    <row r="40" spans="2:96" ht="21" customHeight="1">
      <c r="B40" s="607"/>
      <c r="C40" s="650"/>
      <c r="D40" s="668"/>
      <c r="E40" s="668"/>
      <c r="F40" s="668"/>
      <c r="G40" s="668"/>
      <c r="H40" s="668"/>
      <c r="I40" s="669"/>
      <c r="J40" s="670"/>
      <c r="K40" s="668"/>
      <c r="L40" s="669"/>
      <c r="M40" s="670"/>
      <c r="N40" s="668"/>
      <c r="O40" s="669"/>
      <c r="P40" s="633"/>
      <c r="Q40" s="634"/>
      <c r="R40" s="634"/>
      <c r="S40" s="634"/>
      <c r="T40" s="634"/>
      <c r="U40" s="634"/>
      <c r="V40" s="635"/>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622">
        <f t="shared" si="4"/>
        <v>0</v>
      </c>
      <c r="AZ40" s="622"/>
      <c r="BA40" s="623"/>
      <c r="BB40" s="624">
        <f t="shared" si="5"/>
        <v>0</v>
      </c>
      <c r="BC40" s="625"/>
      <c r="BD40" s="626"/>
      <c r="BE40" s="627"/>
      <c r="BF40" s="628"/>
      <c r="BG40" s="629"/>
      <c r="BH40" s="627"/>
      <c r="BI40" s="628"/>
      <c r="BJ40" s="629"/>
      <c r="BK40" s="480"/>
      <c r="BL40" s="481"/>
      <c r="BM40" s="481"/>
      <c r="BN40" s="671"/>
      <c r="BO40" s="44"/>
    </row>
    <row r="41" spans="2:96" ht="21" customHeight="1">
      <c r="B41" s="607"/>
      <c r="C41" s="650"/>
      <c r="D41" s="668"/>
      <c r="E41" s="668"/>
      <c r="F41" s="668"/>
      <c r="G41" s="668"/>
      <c r="H41" s="668"/>
      <c r="I41" s="669"/>
      <c r="J41" s="670"/>
      <c r="K41" s="668"/>
      <c r="L41" s="669"/>
      <c r="M41" s="670"/>
      <c r="N41" s="668"/>
      <c r="O41" s="669"/>
      <c r="P41" s="633"/>
      <c r="Q41" s="634"/>
      <c r="R41" s="634"/>
      <c r="S41" s="634"/>
      <c r="T41" s="634"/>
      <c r="U41" s="634"/>
      <c r="V41" s="635"/>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622">
        <f t="shared" si="4"/>
        <v>0</v>
      </c>
      <c r="AZ41" s="622"/>
      <c r="BA41" s="623"/>
      <c r="BB41" s="624">
        <f t="shared" si="5"/>
        <v>0</v>
      </c>
      <c r="BC41" s="625"/>
      <c r="BD41" s="626"/>
      <c r="BE41" s="627"/>
      <c r="BF41" s="628"/>
      <c r="BG41" s="629"/>
      <c r="BH41" s="627"/>
      <c r="BI41" s="628"/>
      <c r="BJ41" s="629"/>
      <c r="BK41" s="480"/>
      <c r="BL41" s="481"/>
      <c r="BM41" s="481"/>
      <c r="BN41" s="671"/>
      <c r="BO41" s="44"/>
      <c r="CC41" s="15"/>
      <c r="CD41" s="7"/>
      <c r="CE41" s="7"/>
      <c r="CF41" s="7"/>
      <c r="CG41" s="7"/>
      <c r="CH41" s="7"/>
      <c r="CI41" s="7"/>
      <c r="CJ41" s="7"/>
      <c r="CK41" s="7"/>
      <c r="CL41" s="7"/>
      <c r="CM41" s="7"/>
      <c r="CN41" s="7"/>
      <c r="CO41" s="7"/>
      <c r="CP41" s="7"/>
      <c r="CQ41" s="7"/>
      <c r="CR41" s="7"/>
    </row>
    <row r="42" spans="2:96" ht="21" customHeight="1" thickBot="1">
      <c r="B42" s="607"/>
      <c r="C42" s="650"/>
      <c r="D42" s="630"/>
      <c r="E42" s="630"/>
      <c r="F42" s="630"/>
      <c r="G42" s="630"/>
      <c r="H42" s="630"/>
      <c r="I42" s="631"/>
      <c r="J42" s="632"/>
      <c r="K42" s="630"/>
      <c r="L42" s="631"/>
      <c r="M42" s="632"/>
      <c r="N42" s="630"/>
      <c r="O42" s="631"/>
      <c r="P42" s="633"/>
      <c r="Q42" s="634"/>
      <c r="R42" s="634"/>
      <c r="S42" s="634"/>
      <c r="T42" s="634"/>
      <c r="U42" s="634"/>
      <c r="V42" s="635"/>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636">
        <f t="shared" si="4"/>
        <v>0</v>
      </c>
      <c r="AZ42" s="636"/>
      <c r="BA42" s="637"/>
      <c r="BB42" s="638">
        <f t="shared" si="5"/>
        <v>0</v>
      </c>
      <c r="BC42" s="639"/>
      <c r="BD42" s="640"/>
      <c r="BE42" s="641"/>
      <c r="BF42" s="642"/>
      <c r="BG42" s="643"/>
      <c r="BH42" s="641"/>
      <c r="BI42" s="642"/>
      <c r="BJ42" s="643"/>
      <c r="BK42" s="498"/>
      <c r="BL42" s="499"/>
      <c r="BM42" s="499"/>
      <c r="BN42" s="672"/>
      <c r="BO42" s="44"/>
      <c r="CC42" s="7"/>
      <c r="CD42" s="7"/>
      <c r="CE42" s="673"/>
      <c r="CF42" s="673"/>
      <c r="CG42" s="673"/>
      <c r="CH42" s="673"/>
      <c r="CI42" s="673"/>
      <c r="CJ42" s="673"/>
      <c r="CK42" s="674"/>
      <c r="CL42" s="674"/>
      <c r="CM42" s="674"/>
      <c r="CN42" s="674"/>
      <c r="CO42" s="674"/>
      <c r="CP42" s="31"/>
      <c r="CQ42" s="31"/>
      <c r="CR42" s="31"/>
    </row>
    <row r="43" spans="2:96" ht="21" customHeight="1">
      <c r="B43" s="607"/>
      <c r="C43" s="675" t="s">
        <v>24</v>
      </c>
      <c r="D43" s="676" t="s">
        <v>76</v>
      </c>
      <c r="E43" s="677"/>
      <c r="F43" s="677"/>
      <c r="G43" s="677"/>
      <c r="H43" s="677"/>
      <c r="I43" s="677"/>
      <c r="J43" s="677"/>
      <c r="K43" s="677"/>
      <c r="L43" s="677"/>
      <c r="M43" s="677"/>
      <c r="N43" s="677"/>
      <c r="O43" s="677"/>
      <c r="P43" s="654"/>
      <c r="Q43" s="655"/>
      <c r="R43" s="655"/>
      <c r="S43" s="655"/>
      <c r="T43" s="655"/>
      <c r="U43" s="655"/>
      <c r="V43" s="656"/>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658">
        <f t="shared" si="4"/>
        <v>96</v>
      </c>
      <c r="AZ43" s="678"/>
      <c r="BA43" s="678"/>
      <c r="BB43" s="679">
        <f>AY43/4</f>
        <v>24</v>
      </c>
      <c r="BC43" s="679"/>
      <c r="BD43" s="679"/>
      <c r="BE43" s="682">
        <f>ROUNDDOWN(SUM(BB43:BD50)/AY60,1)</f>
        <v>2.5</v>
      </c>
      <c r="BF43" s="683"/>
      <c r="BG43" s="684"/>
      <c r="BH43" s="691">
        <f>ROUNDDOWN(SUM(BB43:BD50)/40,1)</f>
        <v>2</v>
      </c>
      <c r="BI43" s="692"/>
      <c r="BJ43" s="693"/>
      <c r="BK43" s="665"/>
      <c r="BL43" s="666"/>
      <c r="BM43" s="666"/>
      <c r="BN43" s="667"/>
      <c r="BO43" s="44"/>
      <c r="BP43" s="18"/>
      <c r="CC43" s="7"/>
      <c r="CD43" s="7"/>
      <c r="CE43" s="673"/>
      <c r="CF43" s="673"/>
      <c r="CG43" s="673"/>
      <c r="CH43" s="673"/>
      <c r="CI43" s="673"/>
      <c r="CJ43" s="673"/>
      <c r="CK43" s="674"/>
      <c r="CL43" s="674"/>
      <c r="CM43" s="674"/>
      <c r="CN43" s="674"/>
      <c r="CO43" s="674"/>
      <c r="CP43" s="31"/>
      <c r="CQ43" s="31"/>
      <c r="CR43" s="31"/>
    </row>
    <row r="44" spans="2:96" ht="21" customHeight="1">
      <c r="B44" s="607"/>
      <c r="C44" s="607"/>
      <c r="D44" s="644" t="s">
        <v>77</v>
      </c>
      <c r="E44" s="645"/>
      <c r="F44" s="645"/>
      <c r="G44" s="645"/>
      <c r="H44" s="645"/>
      <c r="I44" s="645"/>
      <c r="J44" s="645"/>
      <c r="K44" s="645"/>
      <c r="L44" s="645"/>
      <c r="M44" s="645"/>
      <c r="N44" s="645"/>
      <c r="O44" s="645"/>
      <c r="P44" s="633"/>
      <c r="Q44" s="634"/>
      <c r="R44" s="634"/>
      <c r="S44" s="634"/>
      <c r="T44" s="634"/>
      <c r="U44" s="634"/>
      <c r="V44" s="635"/>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623">
        <f t="shared" si="4"/>
        <v>61</v>
      </c>
      <c r="AZ44" s="680"/>
      <c r="BA44" s="680"/>
      <c r="BB44" s="681">
        <f>AY44/4</f>
        <v>15.25</v>
      </c>
      <c r="BC44" s="681"/>
      <c r="BD44" s="681"/>
      <c r="BE44" s="685"/>
      <c r="BF44" s="686"/>
      <c r="BG44" s="687"/>
      <c r="BH44" s="694"/>
      <c r="BI44" s="695"/>
      <c r="BJ44" s="696"/>
      <c r="BK44" s="480"/>
      <c r="BL44" s="481"/>
      <c r="BM44" s="481"/>
      <c r="BN44" s="671"/>
      <c r="BO44" s="44"/>
      <c r="CC44" s="7"/>
      <c r="CD44" s="7"/>
      <c r="CE44" s="673"/>
      <c r="CF44" s="673"/>
      <c r="CG44" s="673"/>
      <c r="CH44" s="673"/>
      <c r="CI44" s="673"/>
      <c r="CJ44" s="673"/>
      <c r="CK44" s="674"/>
      <c r="CL44" s="674"/>
      <c r="CM44" s="674"/>
      <c r="CN44" s="674"/>
      <c r="CO44" s="674"/>
      <c r="CP44" s="31"/>
      <c r="CQ44" s="31"/>
      <c r="CR44" s="31"/>
    </row>
    <row r="45" spans="2:96" ht="21" customHeight="1">
      <c r="B45" s="607"/>
      <c r="C45" s="607"/>
      <c r="D45" s="644" t="s">
        <v>144</v>
      </c>
      <c r="E45" s="645"/>
      <c r="F45" s="645"/>
      <c r="G45" s="645"/>
      <c r="H45" s="645"/>
      <c r="I45" s="645"/>
      <c r="J45" s="645"/>
      <c r="K45" s="645"/>
      <c r="L45" s="645"/>
      <c r="M45" s="645"/>
      <c r="N45" s="645"/>
      <c r="O45" s="645"/>
      <c r="P45" s="633"/>
      <c r="Q45" s="634"/>
      <c r="R45" s="634"/>
      <c r="S45" s="634"/>
      <c r="T45" s="634"/>
      <c r="U45" s="634"/>
      <c r="V45" s="635"/>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623">
        <f t="shared" si="4"/>
        <v>61</v>
      </c>
      <c r="AZ45" s="680"/>
      <c r="BA45" s="680"/>
      <c r="BB45" s="681">
        <f t="shared" si="5"/>
        <v>15.25</v>
      </c>
      <c r="BC45" s="681"/>
      <c r="BD45" s="681"/>
      <c r="BE45" s="685"/>
      <c r="BF45" s="686"/>
      <c r="BG45" s="687"/>
      <c r="BH45" s="694"/>
      <c r="BI45" s="695"/>
      <c r="BJ45" s="696"/>
      <c r="BK45" s="480"/>
      <c r="BL45" s="481"/>
      <c r="BM45" s="481"/>
      <c r="BN45" s="671"/>
      <c r="BO45" s="44"/>
      <c r="CC45" s="11"/>
      <c r="CD45" s="7"/>
      <c r="CE45" s="673"/>
      <c r="CF45" s="673"/>
      <c r="CG45" s="673"/>
      <c r="CH45" s="673"/>
      <c r="CI45" s="673"/>
      <c r="CJ45" s="673"/>
      <c r="CK45" s="674"/>
      <c r="CL45" s="674"/>
      <c r="CM45" s="674"/>
      <c r="CN45" s="674"/>
      <c r="CO45" s="674"/>
      <c r="CP45" s="31"/>
      <c r="CQ45" s="31"/>
      <c r="CR45" s="31"/>
    </row>
    <row r="46" spans="2:96" ht="21" customHeight="1">
      <c r="B46" s="607"/>
      <c r="C46" s="607"/>
      <c r="D46" s="644" t="s">
        <v>149</v>
      </c>
      <c r="E46" s="645"/>
      <c r="F46" s="645"/>
      <c r="G46" s="645"/>
      <c r="H46" s="645"/>
      <c r="I46" s="645"/>
      <c r="J46" s="645"/>
      <c r="K46" s="645"/>
      <c r="L46" s="645"/>
      <c r="M46" s="645"/>
      <c r="N46" s="645"/>
      <c r="O46" s="645"/>
      <c r="P46" s="633"/>
      <c r="Q46" s="634"/>
      <c r="R46" s="634"/>
      <c r="S46" s="634"/>
      <c r="T46" s="634"/>
      <c r="U46" s="634"/>
      <c r="V46" s="635"/>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623">
        <f t="shared" si="4"/>
        <v>57</v>
      </c>
      <c r="AZ46" s="680"/>
      <c r="BA46" s="680"/>
      <c r="BB46" s="681">
        <f t="shared" si="5"/>
        <v>14.25</v>
      </c>
      <c r="BC46" s="681"/>
      <c r="BD46" s="681"/>
      <c r="BE46" s="685"/>
      <c r="BF46" s="686"/>
      <c r="BG46" s="687"/>
      <c r="BH46" s="694"/>
      <c r="BI46" s="695"/>
      <c r="BJ46" s="696"/>
      <c r="BK46" s="498"/>
      <c r="BL46" s="499"/>
      <c r="BM46" s="499"/>
      <c r="BN46" s="672"/>
      <c r="BO46" s="44"/>
    </row>
    <row r="47" spans="2:96" ht="21" customHeight="1">
      <c r="B47" s="607"/>
      <c r="C47" s="607"/>
      <c r="D47" s="644" t="s">
        <v>150</v>
      </c>
      <c r="E47" s="645"/>
      <c r="F47" s="645"/>
      <c r="G47" s="645"/>
      <c r="H47" s="645"/>
      <c r="I47" s="645"/>
      <c r="J47" s="645"/>
      <c r="K47" s="645"/>
      <c r="L47" s="645"/>
      <c r="M47" s="645"/>
      <c r="N47" s="645"/>
      <c r="O47" s="645"/>
      <c r="P47" s="633"/>
      <c r="Q47" s="634"/>
      <c r="R47" s="634"/>
      <c r="S47" s="634"/>
      <c r="T47" s="634"/>
      <c r="U47" s="634"/>
      <c r="V47" s="635"/>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623">
        <f t="shared" si="4"/>
        <v>57</v>
      </c>
      <c r="AZ47" s="680"/>
      <c r="BA47" s="680"/>
      <c r="BB47" s="681">
        <f t="shared" si="5"/>
        <v>14.25</v>
      </c>
      <c r="BC47" s="681"/>
      <c r="BD47" s="681"/>
      <c r="BE47" s="685"/>
      <c r="BF47" s="686"/>
      <c r="BG47" s="687"/>
      <c r="BH47" s="694"/>
      <c r="BI47" s="695"/>
      <c r="BJ47" s="696"/>
      <c r="BK47" s="480"/>
      <c r="BL47" s="481"/>
      <c r="BM47" s="481"/>
      <c r="BN47" s="671"/>
      <c r="BO47" s="44"/>
    </row>
    <row r="48" spans="2:96" ht="21" customHeight="1">
      <c r="B48" s="607"/>
      <c r="C48" s="607"/>
      <c r="D48" s="644"/>
      <c r="E48" s="645"/>
      <c r="F48" s="645"/>
      <c r="G48" s="645"/>
      <c r="H48" s="645"/>
      <c r="I48" s="645"/>
      <c r="J48" s="645"/>
      <c r="K48" s="645"/>
      <c r="L48" s="645"/>
      <c r="M48" s="645"/>
      <c r="N48" s="645"/>
      <c r="O48" s="645"/>
      <c r="P48" s="633"/>
      <c r="Q48" s="634"/>
      <c r="R48" s="634"/>
      <c r="S48" s="634"/>
      <c r="T48" s="634"/>
      <c r="U48" s="634"/>
      <c r="V48" s="635"/>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623">
        <f t="shared" si="4"/>
        <v>0</v>
      </c>
      <c r="AZ48" s="680"/>
      <c r="BA48" s="680"/>
      <c r="BB48" s="681">
        <f t="shared" si="5"/>
        <v>0</v>
      </c>
      <c r="BC48" s="681"/>
      <c r="BD48" s="681"/>
      <c r="BE48" s="685"/>
      <c r="BF48" s="686"/>
      <c r="BG48" s="687"/>
      <c r="BH48" s="694"/>
      <c r="BI48" s="695"/>
      <c r="BJ48" s="696"/>
      <c r="BK48" s="480"/>
      <c r="BL48" s="481"/>
      <c r="BM48" s="481"/>
      <c r="BN48" s="671"/>
      <c r="BO48" s="44"/>
    </row>
    <row r="49" spans="2:85" ht="21" customHeight="1">
      <c r="B49" s="607"/>
      <c r="C49" s="607"/>
      <c r="D49" s="644"/>
      <c r="E49" s="645"/>
      <c r="F49" s="645"/>
      <c r="G49" s="645"/>
      <c r="H49" s="645"/>
      <c r="I49" s="645"/>
      <c r="J49" s="645"/>
      <c r="K49" s="645"/>
      <c r="L49" s="645"/>
      <c r="M49" s="645"/>
      <c r="N49" s="645"/>
      <c r="O49" s="645"/>
      <c r="P49" s="633"/>
      <c r="Q49" s="634"/>
      <c r="R49" s="634"/>
      <c r="S49" s="634"/>
      <c r="T49" s="634"/>
      <c r="U49" s="634"/>
      <c r="V49" s="635"/>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623">
        <f t="shared" si="4"/>
        <v>0</v>
      </c>
      <c r="AZ49" s="680"/>
      <c r="BA49" s="680"/>
      <c r="BB49" s="681">
        <f t="shared" si="5"/>
        <v>0</v>
      </c>
      <c r="BC49" s="681"/>
      <c r="BD49" s="681"/>
      <c r="BE49" s="685"/>
      <c r="BF49" s="686"/>
      <c r="BG49" s="687"/>
      <c r="BH49" s="694"/>
      <c r="BI49" s="695"/>
      <c r="BJ49" s="696"/>
      <c r="BK49" s="480"/>
      <c r="BL49" s="481"/>
      <c r="BM49" s="481"/>
      <c r="BN49" s="671"/>
      <c r="BO49" s="44"/>
    </row>
    <row r="50" spans="2:85" ht="21" customHeight="1" thickBot="1">
      <c r="B50" s="607"/>
      <c r="C50" s="607"/>
      <c r="D50" s="714"/>
      <c r="E50" s="715"/>
      <c r="F50" s="715"/>
      <c r="G50" s="715"/>
      <c r="H50" s="715"/>
      <c r="I50" s="715"/>
      <c r="J50" s="715"/>
      <c r="K50" s="715"/>
      <c r="L50" s="715"/>
      <c r="M50" s="715"/>
      <c r="N50" s="715"/>
      <c r="O50" s="715"/>
      <c r="P50" s="716"/>
      <c r="Q50" s="717"/>
      <c r="R50" s="717"/>
      <c r="S50" s="717"/>
      <c r="T50" s="717"/>
      <c r="U50" s="717"/>
      <c r="V50" s="718"/>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719">
        <f t="shared" si="4"/>
        <v>0</v>
      </c>
      <c r="AZ50" s="720"/>
      <c r="BA50" s="720"/>
      <c r="BB50" s="721">
        <f t="shared" si="5"/>
        <v>0</v>
      </c>
      <c r="BC50" s="721"/>
      <c r="BD50" s="721"/>
      <c r="BE50" s="688"/>
      <c r="BF50" s="689"/>
      <c r="BG50" s="690"/>
      <c r="BH50" s="697"/>
      <c r="BI50" s="698"/>
      <c r="BJ50" s="699"/>
      <c r="BK50" s="705"/>
      <c r="BL50" s="706"/>
      <c r="BM50" s="706"/>
      <c r="BN50" s="707"/>
      <c r="BO50" s="44"/>
    </row>
    <row r="51" spans="2:85" ht="21" customHeight="1">
      <c r="B51" s="607"/>
      <c r="C51" s="747" t="s">
        <v>83</v>
      </c>
      <c r="D51" s="652" t="s">
        <v>78</v>
      </c>
      <c r="E51" s="677"/>
      <c r="F51" s="677"/>
      <c r="G51" s="677"/>
      <c r="H51" s="677"/>
      <c r="I51" s="677"/>
      <c r="J51" s="677"/>
      <c r="K51" s="677"/>
      <c r="L51" s="677"/>
      <c r="M51" s="677"/>
      <c r="N51" s="677"/>
      <c r="O51" s="677"/>
      <c r="P51" s="654"/>
      <c r="Q51" s="655"/>
      <c r="R51" s="655"/>
      <c r="S51" s="655"/>
      <c r="T51" s="655"/>
      <c r="U51" s="655"/>
      <c r="V51" s="656"/>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708">
        <f t="shared" si="4"/>
        <v>105</v>
      </c>
      <c r="AZ51" s="709"/>
      <c r="BA51" s="709"/>
      <c r="BB51" s="710">
        <f t="shared" si="5"/>
        <v>26.25</v>
      </c>
      <c r="BC51" s="710"/>
      <c r="BD51" s="710"/>
      <c r="BE51" s="685">
        <f>ROUNDDOWN(SUM(BB51:BD57)/AY60,1)</f>
        <v>4.2</v>
      </c>
      <c r="BF51" s="686"/>
      <c r="BG51" s="687"/>
      <c r="BH51" s="711">
        <f>ROUNDDOWN(SUM(BB51:BD57)/40,1)</f>
        <v>3.3</v>
      </c>
      <c r="BI51" s="712"/>
      <c r="BJ51" s="713"/>
      <c r="BK51" s="700"/>
      <c r="BL51" s="701"/>
      <c r="BM51" s="701"/>
      <c r="BN51" s="702"/>
      <c r="BO51" s="44"/>
    </row>
    <row r="52" spans="2:85" ht="21" customHeight="1">
      <c r="B52" s="607"/>
      <c r="C52" s="748"/>
      <c r="D52" s="669" t="s">
        <v>79</v>
      </c>
      <c r="E52" s="645"/>
      <c r="F52" s="645"/>
      <c r="G52" s="645"/>
      <c r="H52" s="645"/>
      <c r="I52" s="645"/>
      <c r="J52" s="645"/>
      <c r="K52" s="645"/>
      <c r="L52" s="645"/>
      <c r="M52" s="645"/>
      <c r="N52" s="645"/>
      <c r="O52" s="645"/>
      <c r="P52" s="633"/>
      <c r="Q52" s="634"/>
      <c r="R52" s="634"/>
      <c r="S52" s="634"/>
      <c r="T52" s="634"/>
      <c r="U52" s="634"/>
      <c r="V52" s="635"/>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623">
        <f t="shared" si="4"/>
        <v>91</v>
      </c>
      <c r="AZ52" s="680"/>
      <c r="BA52" s="680"/>
      <c r="BB52" s="681">
        <f t="shared" si="5"/>
        <v>22.75</v>
      </c>
      <c r="BC52" s="681"/>
      <c r="BD52" s="681"/>
      <c r="BE52" s="685"/>
      <c r="BF52" s="686"/>
      <c r="BG52" s="687"/>
      <c r="BH52" s="711"/>
      <c r="BI52" s="712"/>
      <c r="BJ52" s="713"/>
      <c r="BK52" s="703"/>
      <c r="BL52" s="703"/>
      <c r="BM52" s="703"/>
      <c r="BN52" s="704"/>
      <c r="BO52" s="44"/>
    </row>
    <row r="53" spans="2:85" ht="21" customHeight="1">
      <c r="B53" s="607"/>
      <c r="C53" s="748"/>
      <c r="D53" s="669" t="s">
        <v>145</v>
      </c>
      <c r="E53" s="645"/>
      <c r="F53" s="645"/>
      <c r="G53" s="645"/>
      <c r="H53" s="645"/>
      <c r="I53" s="645"/>
      <c r="J53" s="645"/>
      <c r="K53" s="645"/>
      <c r="L53" s="645"/>
      <c r="M53" s="645"/>
      <c r="N53" s="645"/>
      <c r="O53" s="645"/>
      <c r="P53" s="633"/>
      <c r="Q53" s="634"/>
      <c r="R53" s="634"/>
      <c r="S53" s="634"/>
      <c r="T53" s="634"/>
      <c r="U53" s="634"/>
      <c r="V53" s="635"/>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623">
        <f t="shared" si="4"/>
        <v>119</v>
      </c>
      <c r="AZ53" s="680"/>
      <c r="BA53" s="680"/>
      <c r="BB53" s="681">
        <f t="shared" si="5"/>
        <v>29.75</v>
      </c>
      <c r="BC53" s="681"/>
      <c r="BD53" s="681"/>
      <c r="BE53" s="685"/>
      <c r="BF53" s="686"/>
      <c r="BG53" s="687"/>
      <c r="BH53" s="711"/>
      <c r="BI53" s="712"/>
      <c r="BJ53" s="713"/>
      <c r="BK53" s="703"/>
      <c r="BL53" s="703"/>
      <c r="BM53" s="703"/>
      <c r="BN53" s="704"/>
      <c r="BO53" s="44"/>
    </row>
    <row r="54" spans="2:85" ht="21" customHeight="1">
      <c r="B54" s="607"/>
      <c r="C54" s="748"/>
      <c r="D54" s="669" t="s">
        <v>146</v>
      </c>
      <c r="E54" s="645"/>
      <c r="F54" s="645"/>
      <c r="G54" s="645"/>
      <c r="H54" s="645"/>
      <c r="I54" s="645"/>
      <c r="J54" s="645"/>
      <c r="K54" s="645"/>
      <c r="L54" s="645"/>
      <c r="M54" s="645"/>
      <c r="N54" s="645"/>
      <c r="O54" s="645"/>
      <c r="P54" s="633"/>
      <c r="Q54" s="634"/>
      <c r="R54" s="634"/>
      <c r="S54" s="634"/>
      <c r="T54" s="634"/>
      <c r="U54" s="634"/>
      <c r="V54" s="635"/>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623">
        <f t="shared" si="4"/>
        <v>112</v>
      </c>
      <c r="AZ54" s="680"/>
      <c r="BA54" s="680"/>
      <c r="BB54" s="681">
        <f t="shared" si="5"/>
        <v>28</v>
      </c>
      <c r="BC54" s="681"/>
      <c r="BD54" s="681"/>
      <c r="BE54" s="685"/>
      <c r="BF54" s="686"/>
      <c r="BG54" s="687"/>
      <c r="BH54" s="711"/>
      <c r="BI54" s="712"/>
      <c r="BJ54" s="713"/>
      <c r="BK54" s="703"/>
      <c r="BL54" s="703"/>
      <c r="BM54" s="703"/>
      <c r="BN54" s="704"/>
    </row>
    <row r="55" spans="2:85" ht="21" customHeight="1">
      <c r="B55" s="607"/>
      <c r="C55" s="748"/>
      <c r="D55" s="669" t="s">
        <v>147</v>
      </c>
      <c r="E55" s="645"/>
      <c r="F55" s="645"/>
      <c r="G55" s="645"/>
      <c r="H55" s="645"/>
      <c r="I55" s="645"/>
      <c r="J55" s="645"/>
      <c r="K55" s="645"/>
      <c r="L55" s="645"/>
      <c r="M55" s="645"/>
      <c r="N55" s="645"/>
      <c r="O55" s="645"/>
      <c r="P55" s="633"/>
      <c r="Q55" s="634"/>
      <c r="R55" s="634"/>
      <c r="S55" s="634"/>
      <c r="T55" s="634"/>
      <c r="U55" s="634"/>
      <c r="V55" s="635"/>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623">
        <f t="shared" si="4"/>
        <v>112</v>
      </c>
      <c r="AZ55" s="680"/>
      <c r="BA55" s="680"/>
      <c r="BB55" s="681">
        <f t="shared" si="5"/>
        <v>28</v>
      </c>
      <c r="BC55" s="681"/>
      <c r="BD55" s="681"/>
      <c r="BE55" s="685"/>
      <c r="BF55" s="686"/>
      <c r="BG55" s="687"/>
      <c r="BH55" s="711"/>
      <c r="BI55" s="712"/>
      <c r="BJ55" s="713"/>
      <c r="BK55" s="703"/>
      <c r="BL55" s="703"/>
      <c r="BM55" s="703"/>
      <c r="BN55" s="704"/>
      <c r="CE55" s="2"/>
      <c r="CF55" s="2"/>
      <c r="CG55" s="2"/>
    </row>
    <row r="56" spans="2:85" ht="21" customHeight="1">
      <c r="B56" s="607"/>
      <c r="C56" s="748"/>
      <c r="D56" s="669"/>
      <c r="E56" s="645"/>
      <c r="F56" s="645"/>
      <c r="G56" s="645"/>
      <c r="H56" s="645"/>
      <c r="I56" s="645"/>
      <c r="J56" s="645"/>
      <c r="K56" s="645"/>
      <c r="L56" s="645"/>
      <c r="M56" s="645"/>
      <c r="N56" s="645"/>
      <c r="O56" s="645"/>
      <c r="P56" s="633"/>
      <c r="Q56" s="634"/>
      <c r="R56" s="634"/>
      <c r="S56" s="634"/>
      <c r="T56" s="634"/>
      <c r="U56" s="634"/>
      <c r="V56" s="635"/>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623">
        <f t="shared" si="4"/>
        <v>0</v>
      </c>
      <c r="AZ56" s="680"/>
      <c r="BA56" s="680"/>
      <c r="BB56" s="681">
        <f t="shared" si="5"/>
        <v>0</v>
      </c>
      <c r="BC56" s="681"/>
      <c r="BD56" s="681"/>
      <c r="BE56" s="685"/>
      <c r="BF56" s="686"/>
      <c r="BG56" s="687"/>
      <c r="BH56" s="711"/>
      <c r="BI56" s="712"/>
      <c r="BJ56" s="713"/>
      <c r="BK56" s="703"/>
      <c r="BL56" s="703"/>
      <c r="BM56" s="703"/>
      <c r="BN56" s="704"/>
      <c r="CE56" s="2"/>
      <c r="CF56" s="2"/>
      <c r="CG56" s="2"/>
    </row>
    <row r="57" spans="2:85" ht="21" customHeight="1" thickBot="1">
      <c r="B57" s="607"/>
      <c r="C57" s="749"/>
      <c r="D57" s="739"/>
      <c r="E57" s="740"/>
      <c r="F57" s="740"/>
      <c r="G57" s="740"/>
      <c r="H57" s="740"/>
      <c r="I57" s="740"/>
      <c r="J57" s="741"/>
      <c r="K57" s="741"/>
      <c r="L57" s="741"/>
      <c r="M57" s="741"/>
      <c r="N57" s="741"/>
      <c r="O57" s="741"/>
      <c r="P57" s="742"/>
      <c r="Q57" s="743"/>
      <c r="R57" s="743"/>
      <c r="S57" s="743"/>
      <c r="T57" s="743"/>
      <c r="U57" s="743"/>
      <c r="V57" s="744"/>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637">
        <f>SUM(W57:AX57)</f>
        <v>0</v>
      </c>
      <c r="AZ57" s="745"/>
      <c r="BA57" s="745"/>
      <c r="BB57" s="746">
        <f t="shared" si="5"/>
        <v>0</v>
      </c>
      <c r="BC57" s="746"/>
      <c r="BD57" s="746"/>
      <c r="BE57" s="685"/>
      <c r="BF57" s="686"/>
      <c r="BG57" s="687"/>
      <c r="BH57" s="711"/>
      <c r="BI57" s="712"/>
      <c r="BJ57" s="713"/>
      <c r="BK57" s="734"/>
      <c r="BL57" s="734"/>
      <c r="BM57" s="734"/>
      <c r="BN57" s="735"/>
    </row>
    <row r="58" spans="2:85" ht="21" customHeight="1" thickBot="1">
      <c r="B58" s="607"/>
      <c r="C58" s="722" t="s">
        <v>86</v>
      </c>
      <c r="D58" s="723"/>
      <c r="E58" s="723"/>
      <c r="F58" s="723"/>
      <c r="G58" s="723"/>
      <c r="H58" s="723"/>
      <c r="I58" s="723"/>
      <c r="J58" s="723"/>
      <c r="K58" s="723"/>
      <c r="L58" s="723"/>
      <c r="M58" s="723"/>
      <c r="N58" s="723"/>
      <c r="O58" s="723"/>
      <c r="P58" s="723"/>
      <c r="Q58" s="723"/>
      <c r="R58" s="723"/>
      <c r="S58" s="723"/>
      <c r="T58" s="723"/>
      <c r="U58" s="723"/>
      <c r="V58" s="724"/>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616">
        <f>SUM(AY37:BA53)</f>
        <v>887</v>
      </c>
      <c r="AZ58" s="725"/>
      <c r="BA58" s="725"/>
      <c r="BB58" s="726">
        <f>SUM($BB$43:$BD$57)</f>
        <v>217.75</v>
      </c>
      <c r="BC58" s="726"/>
      <c r="BD58" s="726"/>
      <c r="BE58" s="736">
        <f>SUM(BE43:BG57)</f>
        <v>6.7</v>
      </c>
      <c r="BF58" s="736"/>
      <c r="BG58" s="736"/>
      <c r="BH58" s="737">
        <f>SUM(BH43:BJ57)</f>
        <v>5.3</v>
      </c>
      <c r="BI58" s="738"/>
      <c r="BJ58" s="738"/>
      <c r="BK58" s="732"/>
      <c r="BL58" s="732"/>
      <c r="BM58" s="732"/>
      <c r="BN58" s="733"/>
    </row>
    <row r="59" spans="2:85" ht="21" customHeight="1" thickBot="1">
      <c r="B59" s="608"/>
      <c r="C59" s="722" t="s">
        <v>85</v>
      </c>
      <c r="D59" s="723"/>
      <c r="E59" s="723"/>
      <c r="F59" s="723"/>
      <c r="G59" s="723"/>
      <c r="H59" s="723"/>
      <c r="I59" s="723"/>
      <c r="J59" s="723"/>
      <c r="K59" s="723"/>
      <c r="L59" s="723"/>
      <c r="M59" s="723"/>
      <c r="N59" s="723"/>
      <c r="O59" s="723"/>
      <c r="P59" s="723"/>
      <c r="Q59" s="723"/>
      <c r="R59" s="723"/>
      <c r="S59" s="723"/>
      <c r="T59" s="723"/>
      <c r="U59" s="723"/>
      <c r="V59" s="724"/>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616">
        <f>SUM(AY38:BA54)</f>
        <v>919</v>
      </c>
      <c r="AZ59" s="725"/>
      <c r="BA59" s="725"/>
      <c r="BB59" s="726">
        <f>SUM($BB$37:$BD$57)</f>
        <v>277.75</v>
      </c>
      <c r="BC59" s="726"/>
      <c r="BD59" s="726"/>
      <c r="BE59" s="727"/>
      <c r="BF59" s="728"/>
      <c r="BG59" s="729"/>
      <c r="BH59" s="730"/>
      <c r="BI59" s="731"/>
      <c r="BJ59" s="731"/>
      <c r="BK59" s="732"/>
      <c r="BL59" s="732"/>
      <c r="BM59" s="732"/>
      <c r="BN59" s="733"/>
    </row>
    <row r="60" spans="2:85" ht="21" customHeight="1" thickBot="1">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752">
        <v>32</v>
      </c>
      <c r="AZ60" s="613"/>
      <c r="BA60" s="613"/>
      <c r="BB60" s="613"/>
      <c r="BC60" s="613"/>
      <c r="BD60" s="613"/>
      <c r="BE60" s="613"/>
      <c r="BF60" s="613"/>
      <c r="BG60" s="613"/>
      <c r="BH60" s="613"/>
      <c r="BI60" s="613"/>
      <c r="BJ60" s="613"/>
      <c r="BK60" s="613"/>
      <c r="BL60" s="613"/>
      <c r="BM60" s="613"/>
      <c r="BN60" s="614"/>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585"/>
      <c r="C63" s="29"/>
      <c r="D63" s="587" t="s">
        <v>19</v>
      </c>
      <c r="E63" s="587"/>
      <c r="F63" s="587"/>
      <c r="G63" s="587"/>
      <c r="H63" s="587"/>
      <c r="I63" s="588"/>
      <c r="J63" s="590" t="s">
        <v>18</v>
      </c>
      <c r="K63" s="591"/>
      <c r="L63" s="591"/>
      <c r="M63" s="591"/>
      <c r="N63" s="591"/>
      <c r="O63" s="592"/>
      <c r="P63" s="596" t="s">
        <v>17</v>
      </c>
      <c r="Q63" s="587"/>
      <c r="R63" s="587"/>
      <c r="S63" s="587"/>
      <c r="T63" s="587"/>
      <c r="U63" s="587"/>
      <c r="V63" s="597"/>
      <c r="W63" s="601" t="s">
        <v>16</v>
      </c>
      <c r="X63" s="602"/>
      <c r="Y63" s="602"/>
      <c r="Z63" s="602"/>
      <c r="AA63" s="602"/>
      <c r="AB63" s="602"/>
      <c r="AC63" s="603"/>
      <c r="AD63" s="601" t="s">
        <v>15</v>
      </c>
      <c r="AE63" s="602"/>
      <c r="AF63" s="602"/>
      <c r="AG63" s="602"/>
      <c r="AH63" s="602"/>
      <c r="AI63" s="602"/>
      <c r="AJ63" s="603"/>
      <c r="AK63" s="601" t="s">
        <v>14</v>
      </c>
      <c r="AL63" s="602"/>
      <c r="AM63" s="602"/>
      <c r="AN63" s="602"/>
      <c r="AO63" s="602"/>
      <c r="AP63" s="602"/>
      <c r="AQ63" s="603"/>
      <c r="AR63" s="585" t="s">
        <v>13</v>
      </c>
      <c r="AS63" s="587"/>
      <c r="AT63" s="587"/>
      <c r="AU63" s="587"/>
      <c r="AV63" s="587"/>
      <c r="AW63" s="587"/>
      <c r="AX63" s="587"/>
      <c r="AY63" s="753" t="s">
        <v>12</v>
      </c>
      <c r="AZ63" s="754"/>
      <c r="BA63" s="754"/>
      <c r="BB63" s="754" t="s">
        <v>11</v>
      </c>
      <c r="BC63" s="754"/>
      <c r="BD63" s="754"/>
      <c r="BE63" s="754" t="s">
        <v>72</v>
      </c>
      <c r="BF63" s="754"/>
      <c r="BG63" s="754"/>
      <c r="BH63" s="754"/>
      <c r="BI63" s="754"/>
      <c r="BJ63" s="754"/>
      <c r="BK63" s="602" t="s">
        <v>32</v>
      </c>
      <c r="BL63" s="602"/>
      <c r="BM63" s="602"/>
      <c r="BN63" s="603"/>
    </row>
    <row r="64" spans="2:85" ht="21" customHeight="1" thickBot="1">
      <c r="B64" s="586"/>
      <c r="C64" s="25"/>
      <c r="D64" s="475"/>
      <c r="E64" s="475"/>
      <c r="F64" s="475"/>
      <c r="G64" s="475"/>
      <c r="H64" s="475"/>
      <c r="I64" s="589"/>
      <c r="J64" s="593"/>
      <c r="K64" s="594"/>
      <c r="L64" s="594"/>
      <c r="M64" s="594"/>
      <c r="N64" s="594"/>
      <c r="O64" s="595"/>
      <c r="P64" s="604"/>
      <c r="Q64" s="475"/>
      <c r="R64" s="475"/>
      <c r="S64" s="475"/>
      <c r="T64" s="475"/>
      <c r="U64" s="475"/>
      <c r="V64" s="605"/>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755"/>
      <c r="AZ64" s="756"/>
      <c r="BA64" s="756"/>
      <c r="BB64" s="756"/>
      <c r="BC64" s="756"/>
      <c r="BD64" s="756"/>
      <c r="BE64" s="756"/>
      <c r="BF64" s="756"/>
      <c r="BG64" s="756"/>
      <c r="BH64" s="756"/>
      <c r="BI64" s="756"/>
      <c r="BJ64" s="756"/>
      <c r="BK64" s="764"/>
      <c r="BL64" s="764"/>
      <c r="BM64" s="764"/>
      <c r="BN64" s="765"/>
    </row>
    <row r="65" spans="2:66" ht="21" customHeight="1">
      <c r="B65" s="607"/>
      <c r="C65" s="675" t="s">
        <v>99</v>
      </c>
      <c r="D65" s="676" t="s">
        <v>148</v>
      </c>
      <c r="E65" s="677"/>
      <c r="F65" s="677"/>
      <c r="G65" s="677"/>
      <c r="H65" s="677"/>
      <c r="I65" s="677"/>
      <c r="J65" s="677"/>
      <c r="K65" s="677"/>
      <c r="L65" s="677"/>
      <c r="M65" s="677"/>
      <c r="N65" s="677"/>
      <c r="O65" s="677"/>
      <c r="P65" s="750"/>
      <c r="Q65" s="750"/>
      <c r="R65" s="750"/>
      <c r="S65" s="750"/>
      <c r="T65" s="750"/>
      <c r="U65" s="750"/>
      <c r="V65" s="751"/>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757">
        <f t="shared" ref="AY65:AY72" si="9">SUM(W65:AX65)</f>
        <v>105</v>
      </c>
      <c r="AZ65" s="709"/>
      <c r="BA65" s="709"/>
      <c r="BB65" s="710">
        <f>AY65/4</f>
        <v>26.25</v>
      </c>
      <c r="BC65" s="710"/>
      <c r="BD65" s="758"/>
      <c r="BE65" s="769">
        <f>ROUNDDOWN(SUM($BB$65:$BD$72)/40,1)</f>
        <v>2.5</v>
      </c>
      <c r="BF65" s="769"/>
      <c r="BG65" s="769"/>
      <c r="BH65" s="769"/>
      <c r="BI65" s="769"/>
      <c r="BJ65" s="769"/>
      <c r="BK65" s="759"/>
      <c r="BL65" s="759"/>
      <c r="BM65" s="759"/>
      <c r="BN65" s="760"/>
    </row>
    <row r="66" spans="2:66" ht="21" customHeight="1">
      <c r="B66" s="607"/>
      <c r="C66" s="607"/>
      <c r="D66" s="644" t="s">
        <v>77</v>
      </c>
      <c r="E66" s="645"/>
      <c r="F66" s="645"/>
      <c r="G66" s="645"/>
      <c r="H66" s="645"/>
      <c r="I66" s="645"/>
      <c r="J66" s="645"/>
      <c r="K66" s="645"/>
      <c r="L66" s="645"/>
      <c r="M66" s="645"/>
      <c r="N66" s="645"/>
      <c r="O66" s="645"/>
      <c r="P66" s="761"/>
      <c r="Q66" s="761"/>
      <c r="R66" s="761"/>
      <c r="S66" s="761"/>
      <c r="T66" s="761"/>
      <c r="U66" s="761"/>
      <c r="V66" s="762"/>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763">
        <f t="shared" si="9"/>
        <v>61</v>
      </c>
      <c r="AZ66" s="680"/>
      <c r="BA66" s="680"/>
      <c r="BB66" s="681">
        <f>AY66/4</f>
        <v>15.25</v>
      </c>
      <c r="BC66" s="681"/>
      <c r="BD66" s="624"/>
      <c r="BE66" s="770"/>
      <c r="BF66" s="770"/>
      <c r="BG66" s="770"/>
      <c r="BH66" s="770"/>
      <c r="BI66" s="770"/>
      <c r="BJ66" s="770"/>
      <c r="BK66" s="703"/>
      <c r="BL66" s="703"/>
      <c r="BM66" s="703"/>
      <c r="BN66" s="704"/>
    </row>
    <row r="67" spans="2:66" ht="21" customHeight="1">
      <c r="B67" s="607"/>
      <c r="C67" s="607"/>
      <c r="D67" s="644" t="s">
        <v>78</v>
      </c>
      <c r="E67" s="645"/>
      <c r="F67" s="645"/>
      <c r="G67" s="645"/>
      <c r="H67" s="645"/>
      <c r="I67" s="645"/>
      <c r="J67" s="645"/>
      <c r="K67" s="645"/>
      <c r="L67" s="645"/>
      <c r="M67" s="645"/>
      <c r="N67" s="645"/>
      <c r="O67" s="645"/>
      <c r="P67" s="761"/>
      <c r="Q67" s="761"/>
      <c r="R67" s="761"/>
      <c r="S67" s="761"/>
      <c r="T67" s="761"/>
      <c r="U67" s="761"/>
      <c r="V67" s="762"/>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763">
        <f t="shared" si="9"/>
        <v>105</v>
      </c>
      <c r="AZ67" s="680"/>
      <c r="BA67" s="680"/>
      <c r="BB67" s="681">
        <f t="shared" ref="BB67:BB72" si="10">AY67/4</f>
        <v>26.25</v>
      </c>
      <c r="BC67" s="681"/>
      <c r="BD67" s="624"/>
      <c r="BE67" s="770"/>
      <c r="BF67" s="770"/>
      <c r="BG67" s="770"/>
      <c r="BH67" s="770"/>
      <c r="BI67" s="770"/>
      <c r="BJ67" s="770"/>
      <c r="BK67" s="703"/>
      <c r="BL67" s="703"/>
      <c r="BM67" s="703"/>
      <c r="BN67" s="704"/>
    </row>
    <row r="68" spans="2:66" ht="21" customHeight="1">
      <c r="B68" s="607"/>
      <c r="C68" s="607"/>
      <c r="D68" s="644" t="s">
        <v>79</v>
      </c>
      <c r="E68" s="645"/>
      <c r="F68" s="645"/>
      <c r="G68" s="645"/>
      <c r="H68" s="645"/>
      <c r="I68" s="645"/>
      <c r="J68" s="645"/>
      <c r="K68" s="645"/>
      <c r="L68" s="645"/>
      <c r="M68" s="645"/>
      <c r="N68" s="645"/>
      <c r="O68" s="645"/>
      <c r="P68" s="633"/>
      <c r="Q68" s="634"/>
      <c r="R68" s="634"/>
      <c r="S68" s="634"/>
      <c r="T68" s="634"/>
      <c r="U68" s="634"/>
      <c r="V68" s="635"/>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763">
        <f t="shared" si="9"/>
        <v>56</v>
      </c>
      <c r="AZ68" s="680"/>
      <c r="BA68" s="680"/>
      <c r="BB68" s="681">
        <f t="shared" si="10"/>
        <v>14</v>
      </c>
      <c r="BC68" s="681"/>
      <c r="BD68" s="624"/>
      <c r="BE68" s="770"/>
      <c r="BF68" s="770"/>
      <c r="BG68" s="770"/>
      <c r="BH68" s="770"/>
      <c r="BI68" s="770"/>
      <c r="BJ68" s="770"/>
      <c r="BK68" s="703"/>
      <c r="BL68" s="703"/>
      <c r="BM68" s="703"/>
      <c r="BN68" s="704"/>
    </row>
    <row r="69" spans="2:66" ht="21" customHeight="1">
      <c r="B69" s="607"/>
      <c r="C69" s="607"/>
      <c r="D69" s="644" t="s">
        <v>145</v>
      </c>
      <c r="E69" s="645"/>
      <c r="F69" s="645"/>
      <c r="G69" s="645"/>
      <c r="H69" s="645"/>
      <c r="I69" s="645"/>
      <c r="J69" s="645"/>
      <c r="K69" s="645"/>
      <c r="L69" s="645"/>
      <c r="M69" s="645"/>
      <c r="N69" s="645"/>
      <c r="O69" s="645"/>
      <c r="P69" s="761"/>
      <c r="Q69" s="761"/>
      <c r="R69" s="761"/>
      <c r="S69" s="761"/>
      <c r="T69" s="761"/>
      <c r="U69" s="761"/>
      <c r="V69" s="762"/>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763">
        <f t="shared" si="9"/>
        <v>74</v>
      </c>
      <c r="AZ69" s="680"/>
      <c r="BA69" s="680"/>
      <c r="BB69" s="681">
        <f t="shared" si="10"/>
        <v>18.5</v>
      </c>
      <c r="BC69" s="681"/>
      <c r="BD69" s="624"/>
      <c r="BE69" s="770"/>
      <c r="BF69" s="770"/>
      <c r="BG69" s="770"/>
      <c r="BH69" s="770"/>
      <c r="BI69" s="770"/>
      <c r="BJ69" s="770"/>
      <c r="BK69" s="703"/>
      <c r="BL69" s="703"/>
      <c r="BM69" s="703"/>
      <c r="BN69" s="704"/>
    </row>
    <row r="70" spans="2:66" ht="21" customHeight="1">
      <c r="B70" s="607"/>
      <c r="C70" s="607"/>
      <c r="D70" s="644"/>
      <c r="E70" s="645"/>
      <c r="F70" s="645"/>
      <c r="G70" s="645"/>
      <c r="H70" s="645"/>
      <c r="I70" s="645"/>
      <c r="J70" s="645"/>
      <c r="K70" s="645"/>
      <c r="L70" s="645"/>
      <c r="M70" s="645"/>
      <c r="N70" s="645"/>
      <c r="O70" s="645"/>
      <c r="P70" s="633"/>
      <c r="Q70" s="634"/>
      <c r="R70" s="634"/>
      <c r="S70" s="634"/>
      <c r="T70" s="634"/>
      <c r="U70" s="634"/>
      <c r="V70" s="635"/>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763">
        <f t="shared" si="9"/>
        <v>0</v>
      </c>
      <c r="AZ70" s="680"/>
      <c r="BA70" s="680"/>
      <c r="BB70" s="681">
        <f t="shared" si="10"/>
        <v>0</v>
      </c>
      <c r="BC70" s="681"/>
      <c r="BD70" s="624"/>
      <c r="BE70" s="770"/>
      <c r="BF70" s="770"/>
      <c r="BG70" s="770"/>
      <c r="BH70" s="770"/>
      <c r="BI70" s="770"/>
      <c r="BJ70" s="770"/>
      <c r="BK70" s="703"/>
      <c r="BL70" s="703"/>
      <c r="BM70" s="703"/>
      <c r="BN70" s="704"/>
    </row>
    <row r="71" spans="2:66" ht="21" customHeight="1">
      <c r="B71" s="607"/>
      <c r="C71" s="607"/>
      <c r="D71" s="644"/>
      <c r="E71" s="645"/>
      <c r="F71" s="645"/>
      <c r="G71" s="645"/>
      <c r="H71" s="645"/>
      <c r="I71" s="645"/>
      <c r="J71" s="645"/>
      <c r="K71" s="645"/>
      <c r="L71" s="645"/>
      <c r="M71" s="645"/>
      <c r="N71" s="645"/>
      <c r="O71" s="645"/>
      <c r="P71" s="633"/>
      <c r="Q71" s="634"/>
      <c r="R71" s="634"/>
      <c r="S71" s="634"/>
      <c r="T71" s="634"/>
      <c r="U71" s="634"/>
      <c r="V71" s="635"/>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763">
        <f t="shared" si="9"/>
        <v>0</v>
      </c>
      <c r="AZ71" s="680"/>
      <c r="BA71" s="680"/>
      <c r="BB71" s="681">
        <f t="shared" si="10"/>
        <v>0</v>
      </c>
      <c r="BC71" s="681"/>
      <c r="BD71" s="624"/>
      <c r="BE71" s="770"/>
      <c r="BF71" s="770"/>
      <c r="BG71" s="770"/>
      <c r="BH71" s="770"/>
      <c r="BI71" s="770"/>
      <c r="BJ71" s="770"/>
      <c r="BK71" s="703"/>
      <c r="BL71" s="703"/>
      <c r="BM71" s="703"/>
      <c r="BN71" s="704"/>
    </row>
    <row r="72" spans="2:66" ht="21" customHeight="1" thickBot="1">
      <c r="B72" s="607"/>
      <c r="C72" s="607"/>
      <c r="D72" s="781"/>
      <c r="E72" s="741"/>
      <c r="F72" s="741"/>
      <c r="G72" s="741"/>
      <c r="H72" s="741"/>
      <c r="I72" s="741"/>
      <c r="J72" s="741"/>
      <c r="K72" s="741"/>
      <c r="L72" s="741"/>
      <c r="M72" s="741"/>
      <c r="N72" s="741"/>
      <c r="O72" s="741"/>
      <c r="P72" s="742"/>
      <c r="Q72" s="743"/>
      <c r="R72" s="743"/>
      <c r="S72" s="743"/>
      <c r="T72" s="743"/>
      <c r="U72" s="743"/>
      <c r="V72" s="744"/>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782">
        <f t="shared" si="9"/>
        <v>0</v>
      </c>
      <c r="AZ72" s="745"/>
      <c r="BA72" s="745"/>
      <c r="BB72" s="746">
        <f t="shared" si="10"/>
        <v>0</v>
      </c>
      <c r="BC72" s="746"/>
      <c r="BD72" s="638"/>
      <c r="BE72" s="771"/>
      <c r="BF72" s="771"/>
      <c r="BG72" s="771"/>
      <c r="BH72" s="771"/>
      <c r="BI72" s="771"/>
      <c r="BJ72" s="771"/>
      <c r="BK72" s="734"/>
      <c r="BL72" s="734"/>
      <c r="BM72" s="734"/>
      <c r="BN72" s="735"/>
    </row>
    <row r="73" spans="2:66" ht="21" customHeight="1" thickBot="1">
      <c r="B73" s="607"/>
      <c r="C73" s="722" t="s">
        <v>86</v>
      </c>
      <c r="D73" s="723"/>
      <c r="E73" s="723"/>
      <c r="F73" s="723"/>
      <c r="G73" s="723"/>
      <c r="H73" s="723"/>
      <c r="I73" s="723"/>
      <c r="J73" s="723"/>
      <c r="K73" s="723"/>
      <c r="L73" s="723"/>
      <c r="M73" s="723"/>
      <c r="N73" s="723"/>
      <c r="O73" s="723"/>
      <c r="P73" s="723"/>
      <c r="Q73" s="723"/>
      <c r="R73" s="723"/>
      <c r="S73" s="723"/>
      <c r="T73" s="723"/>
      <c r="U73" s="723"/>
      <c r="V73" s="724"/>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775">
        <f>SUM(AY65:BA72)</f>
        <v>401</v>
      </c>
      <c r="AZ73" s="776"/>
      <c r="BA73" s="776"/>
      <c r="BB73" s="777">
        <f>SUM($BB$65:$BD$72)</f>
        <v>100.25</v>
      </c>
      <c r="BC73" s="777"/>
      <c r="BD73" s="778"/>
      <c r="BE73" s="766">
        <f>SUM(BE65)</f>
        <v>2.5</v>
      </c>
      <c r="BF73" s="767"/>
      <c r="BG73" s="767"/>
      <c r="BH73" s="767"/>
      <c r="BI73" s="767"/>
      <c r="BJ73" s="768"/>
      <c r="BK73" s="779"/>
      <c r="BL73" s="779"/>
      <c r="BM73" s="779"/>
      <c r="BN73" s="780"/>
    </row>
    <row r="74" spans="2:66" ht="21" customHeight="1" thickBot="1">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772">
        <v>40</v>
      </c>
      <c r="AZ74" s="773"/>
      <c r="BA74" s="773"/>
      <c r="BB74" s="773"/>
      <c r="BC74" s="773"/>
      <c r="BD74" s="773"/>
      <c r="BE74" s="773"/>
      <c r="BF74" s="773"/>
      <c r="BG74" s="773"/>
      <c r="BH74" s="773"/>
      <c r="BI74" s="773"/>
      <c r="BJ74" s="773"/>
      <c r="BK74" s="773"/>
      <c r="BL74" s="773"/>
      <c r="BM74" s="773"/>
      <c r="BN74" s="774"/>
    </row>
    <row r="75" spans="2:66" ht="21" customHeight="1">
      <c r="B75" s="1" t="s">
        <v>170</v>
      </c>
    </row>
    <row r="76" spans="2:66" ht="21" customHeight="1">
      <c r="B76" s="1" t="s">
        <v>128</v>
      </c>
      <c r="G76" s="1"/>
    </row>
    <row r="77" spans="2:66" ht="21" customHeight="1">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xr:uid="{DA2E6811-F9DE-4A9E-855B-9770D75EBDB6}">
      <formula1>$W$1:$W$2</formula1>
    </dataValidation>
    <dataValidation type="list" allowBlank="1" showInputMessage="1" showErrorMessage="1" sqref="E16:E17 D10" xr:uid="{63B60E32-F891-4201-A88E-BA6C223FDDB1}">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M9" sqref="AM9"/>
    </sheetView>
  </sheetViews>
  <sheetFormatPr defaultColWidth="8.88671875" defaultRowHeight="12"/>
  <cols>
    <col min="1" max="2" width="1.77734375" style="7" hidden="1" customWidth="1"/>
    <col min="3" max="18" width="1.77734375" style="7" customWidth="1"/>
    <col min="19" max="72" width="2.21875" style="7" customWidth="1"/>
    <col min="73" max="83" width="1.77734375" style="7" customWidth="1"/>
    <col min="84" max="107" width="1.88671875" style="7" customWidth="1"/>
    <col min="108" max="16384" width="8.88671875" style="7"/>
  </cols>
  <sheetData>
    <row r="1" spans="1:103" ht="54" customHeight="1">
      <c r="A1" s="6"/>
      <c r="C1" s="6" t="s">
        <v>155</v>
      </c>
    </row>
    <row r="2" spans="1:103" ht="13.95" customHeight="1">
      <c r="BE2" s="66"/>
      <c r="BF2" s="66"/>
      <c r="BG2" s="66"/>
      <c r="BH2" s="66"/>
      <c r="BI2" s="66"/>
      <c r="BJ2" s="66"/>
      <c r="BK2" s="66"/>
      <c r="BL2" s="6"/>
      <c r="BM2" s="6"/>
      <c r="BN2" s="6"/>
      <c r="BO2" s="673" t="s">
        <v>39</v>
      </c>
      <c r="BP2" s="673"/>
      <c r="BQ2" s="673"/>
      <c r="BR2" s="798"/>
      <c r="BS2" s="798"/>
      <c r="BT2" s="673" t="s">
        <v>40</v>
      </c>
      <c r="BU2" s="673"/>
      <c r="BV2" s="798"/>
      <c r="BW2" s="798"/>
      <c r="BX2" s="673" t="s">
        <v>41</v>
      </c>
      <c r="BY2" s="673"/>
      <c r="BZ2" s="798"/>
      <c r="CA2" s="798"/>
      <c r="CB2" s="673" t="s">
        <v>42</v>
      </c>
      <c r="CC2" s="673"/>
    </row>
    <row r="3" spans="1:103" ht="13.95" customHeight="1">
      <c r="CJ3" s="31"/>
    </row>
    <row r="4" spans="1:103" ht="13.95" customHeight="1">
      <c r="T4" s="7" t="s">
        <v>71</v>
      </c>
    </row>
    <row r="5" spans="1:103" ht="13.95" customHeight="1">
      <c r="BY5" s="13" t="str">
        <f>IF(COUNTIF(BY1:CA3,"○")&gt;1,"いずれか１つを選択してください。","")</f>
        <v/>
      </c>
    </row>
    <row r="6" spans="1:103" ht="13.95" customHeight="1">
      <c r="E6" s="7" t="s">
        <v>43</v>
      </c>
      <c r="AX6" s="7" t="s">
        <v>44</v>
      </c>
      <c r="CH6" s="14"/>
      <c r="CJ6" s="31"/>
    </row>
    <row r="7" spans="1:103" ht="13.95" customHeight="1">
      <c r="G7" s="786" t="s">
        <v>45</v>
      </c>
      <c r="H7" s="786"/>
      <c r="I7" s="786"/>
      <c r="J7" s="786"/>
      <c r="K7" s="786"/>
      <c r="L7" s="786"/>
      <c r="M7" s="786"/>
      <c r="N7" s="786"/>
      <c r="O7" s="795"/>
      <c r="P7" s="796"/>
      <c r="Q7" s="796"/>
      <c r="R7" s="796"/>
      <c r="S7" s="796"/>
      <c r="T7" s="796"/>
      <c r="U7" s="796"/>
      <c r="V7" s="796"/>
      <c r="W7" s="796"/>
      <c r="X7" s="796"/>
      <c r="Y7" s="796"/>
      <c r="Z7" s="796"/>
      <c r="AA7" s="796"/>
      <c r="AB7" s="796"/>
      <c r="AC7" s="796"/>
      <c r="AD7" s="796"/>
      <c r="AE7" s="796"/>
      <c r="AF7" s="796"/>
      <c r="AG7" s="796"/>
      <c r="AH7" s="796"/>
      <c r="AI7" s="796"/>
      <c r="AJ7" s="797"/>
      <c r="AK7" s="8"/>
      <c r="AL7" s="8"/>
      <c r="AM7" s="8"/>
      <c r="AN7" s="8"/>
      <c r="AO7" s="8"/>
      <c r="AP7" s="8"/>
      <c r="AQ7" s="8"/>
      <c r="AR7" s="8"/>
      <c r="AS7" s="8"/>
      <c r="AZ7" s="794"/>
      <c r="BA7" s="794"/>
      <c r="BB7" s="794"/>
      <c r="BC7" s="786" t="s">
        <v>46</v>
      </c>
      <c r="BD7" s="786"/>
      <c r="BE7" s="786"/>
      <c r="BF7" s="786"/>
      <c r="BG7" s="786"/>
      <c r="BH7" s="786"/>
      <c r="BI7" s="786"/>
      <c r="BJ7" s="786"/>
      <c r="BK7" s="786"/>
      <c r="BL7" s="786"/>
      <c r="BM7" s="786"/>
      <c r="BN7" s="786"/>
      <c r="CH7" s="14"/>
      <c r="CJ7" s="6"/>
    </row>
    <row r="8" spans="1:103" ht="13.95" customHeight="1">
      <c r="G8" s="786" t="s">
        <v>47</v>
      </c>
      <c r="H8" s="786"/>
      <c r="I8" s="786"/>
      <c r="J8" s="786"/>
      <c r="K8" s="786"/>
      <c r="L8" s="786"/>
      <c r="M8" s="786"/>
      <c r="N8" s="786"/>
      <c r="O8" s="795"/>
      <c r="P8" s="796"/>
      <c r="Q8" s="796"/>
      <c r="R8" s="796"/>
      <c r="S8" s="796"/>
      <c r="T8" s="796"/>
      <c r="U8" s="796"/>
      <c r="V8" s="796"/>
      <c r="W8" s="796"/>
      <c r="X8" s="796"/>
      <c r="Y8" s="796"/>
      <c r="Z8" s="796"/>
      <c r="AA8" s="796"/>
      <c r="AB8" s="796"/>
      <c r="AC8" s="796"/>
      <c r="AD8" s="796"/>
      <c r="AE8" s="796"/>
      <c r="AF8" s="796"/>
      <c r="AG8" s="796"/>
      <c r="AH8" s="796"/>
      <c r="AI8" s="796"/>
      <c r="AJ8" s="797"/>
      <c r="AK8" s="8"/>
      <c r="AL8" s="8"/>
      <c r="AM8" s="8"/>
      <c r="AN8" s="8"/>
      <c r="AO8" s="8"/>
      <c r="AP8" s="8"/>
      <c r="AQ8" s="8"/>
      <c r="AR8" s="8"/>
      <c r="AS8" s="8"/>
      <c r="AZ8" s="794"/>
      <c r="BA8" s="794"/>
      <c r="BB8" s="794"/>
      <c r="BC8" s="786" t="s">
        <v>48</v>
      </c>
      <c r="BD8" s="786"/>
      <c r="BE8" s="786"/>
      <c r="BF8" s="786"/>
      <c r="BG8" s="786"/>
      <c r="BH8" s="786"/>
      <c r="BI8" s="786"/>
      <c r="BJ8" s="786"/>
      <c r="BK8" s="786"/>
      <c r="BL8" s="786"/>
      <c r="BM8" s="786"/>
      <c r="BN8" s="786"/>
      <c r="BO8" s="66"/>
      <c r="BP8" s="66"/>
      <c r="BQ8" s="66"/>
      <c r="BR8" s="6"/>
      <c r="BS8" s="6"/>
      <c r="BT8" s="6"/>
      <c r="BU8" s="6"/>
      <c r="BV8" s="6"/>
      <c r="BW8" s="6"/>
      <c r="BX8" s="6"/>
      <c r="BY8" s="6"/>
      <c r="BZ8" s="6"/>
      <c r="CA8" s="6"/>
      <c r="CB8" s="6"/>
      <c r="CC8" s="6"/>
      <c r="CH8" s="14"/>
      <c r="CJ8" s="6"/>
    </row>
    <row r="9" spans="1:103" ht="13.95" customHeight="1">
      <c r="G9" s="786" t="s">
        <v>49</v>
      </c>
      <c r="H9" s="786"/>
      <c r="I9" s="786"/>
      <c r="J9" s="786"/>
      <c r="K9" s="786"/>
      <c r="L9" s="786"/>
      <c r="M9" s="786"/>
      <c r="N9" s="786"/>
      <c r="O9" s="787"/>
      <c r="P9" s="787"/>
      <c r="Q9" s="787"/>
      <c r="R9" s="787"/>
      <c r="S9" s="787"/>
      <c r="T9" s="787"/>
      <c r="U9" s="787"/>
      <c r="V9" s="787"/>
      <c r="W9" s="787"/>
      <c r="X9" s="787"/>
      <c r="Y9" s="787"/>
      <c r="Z9" s="787"/>
      <c r="AA9" s="787"/>
      <c r="AB9" s="787"/>
      <c r="AC9" s="788" t="s">
        <v>50</v>
      </c>
      <c r="AD9" s="789"/>
      <c r="AE9" s="789"/>
      <c r="AF9" s="790"/>
      <c r="AG9" s="791"/>
      <c r="AH9" s="792"/>
      <c r="AI9" s="792"/>
      <c r="AJ9" s="793"/>
      <c r="AK9" s="8"/>
      <c r="AL9" s="8"/>
      <c r="AM9" s="8"/>
      <c r="AN9" s="8"/>
      <c r="AO9" s="8"/>
      <c r="AP9" s="8"/>
      <c r="AQ9" s="8"/>
      <c r="AR9" s="8"/>
      <c r="AS9" s="8"/>
      <c r="AZ9" s="794"/>
      <c r="BA9" s="794"/>
      <c r="BB9" s="794"/>
      <c r="BC9" s="786" t="s">
        <v>52</v>
      </c>
      <c r="BD9" s="786"/>
      <c r="BE9" s="786"/>
      <c r="BF9" s="786"/>
      <c r="BG9" s="786"/>
      <c r="BH9" s="786"/>
      <c r="BI9" s="786"/>
      <c r="BJ9" s="786"/>
      <c r="BK9" s="786"/>
      <c r="BL9" s="786"/>
      <c r="BM9" s="786"/>
      <c r="BN9" s="786"/>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5" customHeight="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5" customHeight="1" thickBot="1">
      <c r="G11" s="13"/>
      <c r="AT11" s="14"/>
      <c r="BU11" s="8"/>
      <c r="BV11" s="8"/>
      <c r="BW11" s="8"/>
      <c r="BX11" s="8"/>
      <c r="BY11" s="8"/>
      <c r="BZ11" s="8"/>
      <c r="CA11" s="8"/>
    </row>
    <row r="12" spans="1:103" ht="13.95" customHeight="1" thickBot="1">
      <c r="E12" s="7" t="s">
        <v>53</v>
      </c>
      <c r="S12" s="783" t="s">
        <v>107</v>
      </c>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5"/>
    </row>
    <row r="13" spans="1:103" ht="13.95" customHeight="1" thickBot="1">
      <c r="S13" s="824" t="s">
        <v>30</v>
      </c>
      <c r="T13" s="825"/>
      <c r="U13" s="825"/>
      <c r="V13" s="825"/>
      <c r="W13" s="825"/>
      <c r="X13" s="825"/>
      <c r="Y13" s="825"/>
      <c r="Z13" s="825"/>
      <c r="AA13" s="826"/>
      <c r="AB13" s="824" t="s">
        <v>29</v>
      </c>
      <c r="AC13" s="825"/>
      <c r="AD13" s="825"/>
      <c r="AE13" s="825"/>
      <c r="AF13" s="825"/>
      <c r="AG13" s="825"/>
      <c r="AH13" s="825"/>
      <c r="AI13" s="825"/>
      <c r="AJ13" s="826"/>
      <c r="AK13" s="824" t="s">
        <v>28</v>
      </c>
      <c r="AL13" s="825"/>
      <c r="AM13" s="825"/>
      <c r="AN13" s="825"/>
      <c r="AO13" s="825"/>
      <c r="AP13" s="825"/>
      <c r="AQ13" s="825"/>
      <c r="AR13" s="825"/>
      <c r="AS13" s="826"/>
      <c r="AT13" s="825" t="s">
        <v>27</v>
      </c>
      <c r="AU13" s="825"/>
      <c r="AV13" s="825"/>
      <c r="AW13" s="825"/>
      <c r="AX13" s="825"/>
      <c r="AY13" s="825"/>
      <c r="AZ13" s="825"/>
      <c r="BA13" s="825"/>
      <c r="BB13" s="825"/>
      <c r="BC13" s="824" t="s">
        <v>26</v>
      </c>
      <c r="BD13" s="825"/>
      <c r="BE13" s="825"/>
      <c r="BF13" s="825"/>
      <c r="BG13" s="825"/>
      <c r="BH13" s="825"/>
      <c r="BI13" s="825"/>
      <c r="BJ13" s="825"/>
      <c r="BK13" s="826"/>
      <c r="BL13" s="824" t="s">
        <v>25</v>
      </c>
      <c r="BM13" s="825"/>
      <c r="BN13" s="825"/>
      <c r="BO13" s="825"/>
      <c r="BP13" s="825"/>
      <c r="BQ13" s="825"/>
      <c r="BR13" s="825"/>
      <c r="BS13" s="825"/>
      <c r="BT13" s="826"/>
      <c r="BU13" s="805" t="s">
        <v>55</v>
      </c>
      <c r="BV13" s="806"/>
      <c r="BW13" s="806"/>
      <c r="BX13" s="806"/>
      <c r="BY13" s="807"/>
    </row>
    <row r="14" spans="1:103" ht="21.75" customHeight="1">
      <c r="G14" s="813"/>
      <c r="H14" s="814"/>
      <c r="I14" s="814"/>
      <c r="J14" s="814"/>
      <c r="K14" s="814"/>
      <c r="L14" s="814"/>
      <c r="M14" s="814" t="s">
        <v>54</v>
      </c>
      <c r="N14" s="814"/>
      <c r="O14" s="814"/>
      <c r="P14" s="814"/>
      <c r="Q14" s="814"/>
      <c r="R14" s="816"/>
      <c r="S14" s="818" t="s">
        <v>108</v>
      </c>
      <c r="T14" s="818"/>
      <c r="U14" s="818"/>
      <c r="V14" s="818"/>
      <c r="W14" s="818"/>
      <c r="X14" s="819"/>
      <c r="Y14" s="861" t="s">
        <v>156</v>
      </c>
      <c r="Z14" s="862"/>
      <c r="AA14" s="863"/>
      <c r="AB14" s="820" t="s">
        <v>108</v>
      </c>
      <c r="AC14" s="818"/>
      <c r="AD14" s="818"/>
      <c r="AE14" s="818"/>
      <c r="AF14" s="818"/>
      <c r="AG14" s="819"/>
      <c r="AH14" s="821" t="s">
        <v>106</v>
      </c>
      <c r="AI14" s="818"/>
      <c r="AJ14" s="822"/>
      <c r="AK14" s="820" t="s">
        <v>108</v>
      </c>
      <c r="AL14" s="818"/>
      <c r="AM14" s="818"/>
      <c r="AN14" s="818"/>
      <c r="AO14" s="818"/>
      <c r="AP14" s="819"/>
      <c r="AQ14" s="821" t="s">
        <v>106</v>
      </c>
      <c r="AR14" s="818"/>
      <c r="AS14" s="822"/>
      <c r="AT14" s="820" t="s">
        <v>108</v>
      </c>
      <c r="AU14" s="818"/>
      <c r="AV14" s="818"/>
      <c r="AW14" s="818"/>
      <c r="AX14" s="818"/>
      <c r="AY14" s="819"/>
      <c r="AZ14" s="821" t="s">
        <v>106</v>
      </c>
      <c r="BA14" s="818"/>
      <c r="BB14" s="818"/>
      <c r="BC14" s="820" t="s">
        <v>108</v>
      </c>
      <c r="BD14" s="818"/>
      <c r="BE14" s="818"/>
      <c r="BF14" s="818"/>
      <c r="BG14" s="818"/>
      <c r="BH14" s="819"/>
      <c r="BI14" s="821" t="s">
        <v>106</v>
      </c>
      <c r="BJ14" s="818"/>
      <c r="BK14" s="822"/>
      <c r="BL14" s="820" t="s">
        <v>108</v>
      </c>
      <c r="BM14" s="818"/>
      <c r="BN14" s="818"/>
      <c r="BO14" s="818"/>
      <c r="BP14" s="818"/>
      <c r="BQ14" s="819"/>
      <c r="BR14" s="821" t="s">
        <v>106</v>
      </c>
      <c r="BS14" s="818"/>
      <c r="BT14" s="822"/>
      <c r="BU14" s="808"/>
      <c r="BV14" s="673"/>
      <c r="BW14" s="673"/>
      <c r="BX14" s="673"/>
      <c r="BY14" s="809"/>
    </row>
    <row r="15" spans="1:103" ht="21.75" customHeight="1">
      <c r="G15" s="815"/>
      <c r="H15" s="786"/>
      <c r="I15" s="786"/>
      <c r="J15" s="786"/>
      <c r="K15" s="786"/>
      <c r="L15" s="786"/>
      <c r="M15" s="786"/>
      <c r="N15" s="786"/>
      <c r="O15" s="786"/>
      <c r="P15" s="786"/>
      <c r="Q15" s="786"/>
      <c r="R15" s="817"/>
      <c r="S15" s="799"/>
      <c r="T15" s="799"/>
      <c r="U15" s="800"/>
      <c r="V15" s="801" t="s">
        <v>109</v>
      </c>
      <c r="W15" s="802"/>
      <c r="X15" s="803"/>
      <c r="Y15" s="864"/>
      <c r="Z15" s="865"/>
      <c r="AA15" s="866"/>
      <c r="AB15" s="804"/>
      <c r="AC15" s="799"/>
      <c r="AD15" s="800"/>
      <c r="AE15" s="801" t="s">
        <v>109</v>
      </c>
      <c r="AF15" s="802"/>
      <c r="AG15" s="803"/>
      <c r="AH15" s="799"/>
      <c r="AI15" s="799"/>
      <c r="AJ15" s="823"/>
      <c r="AK15" s="804"/>
      <c r="AL15" s="799"/>
      <c r="AM15" s="800"/>
      <c r="AN15" s="801" t="s">
        <v>109</v>
      </c>
      <c r="AO15" s="802"/>
      <c r="AP15" s="803"/>
      <c r="AQ15" s="799"/>
      <c r="AR15" s="799"/>
      <c r="AS15" s="823"/>
      <c r="AT15" s="804"/>
      <c r="AU15" s="799"/>
      <c r="AV15" s="800"/>
      <c r="AW15" s="801" t="s">
        <v>109</v>
      </c>
      <c r="AX15" s="802"/>
      <c r="AY15" s="803"/>
      <c r="AZ15" s="799"/>
      <c r="BA15" s="799"/>
      <c r="BB15" s="799"/>
      <c r="BC15" s="804"/>
      <c r="BD15" s="799"/>
      <c r="BE15" s="800"/>
      <c r="BF15" s="801" t="s">
        <v>109</v>
      </c>
      <c r="BG15" s="802"/>
      <c r="BH15" s="803"/>
      <c r="BI15" s="799"/>
      <c r="BJ15" s="799"/>
      <c r="BK15" s="823"/>
      <c r="BL15" s="804"/>
      <c r="BM15" s="799"/>
      <c r="BN15" s="800"/>
      <c r="BO15" s="801" t="s">
        <v>109</v>
      </c>
      <c r="BP15" s="802"/>
      <c r="BQ15" s="803"/>
      <c r="BR15" s="799"/>
      <c r="BS15" s="799"/>
      <c r="BT15" s="823"/>
      <c r="BU15" s="810"/>
      <c r="BV15" s="811"/>
      <c r="BW15" s="811"/>
      <c r="BX15" s="811"/>
      <c r="BY15" s="812"/>
    </row>
    <row r="16" spans="1:103" ht="13.95" customHeight="1">
      <c r="G16" s="815" t="s">
        <v>56</v>
      </c>
      <c r="H16" s="786"/>
      <c r="I16" s="786"/>
      <c r="J16" s="786"/>
      <c r="K16" s="786"/>
      <c r="L16" s="786"/>
      <c r="M16" s="827">
        <v>30</v>
      </c>
      <c r="N16" s="828"/>
      <c r="O16" s="828"/>
      <c r="P16" s="828"/>
      <c r="Q16" s="811" t="s">
        <v>42</v>
      </c>
      <c r="R16" s="812"/>
      <c r="S16" s="829">
        <v>0</v>
      </c>
      <c r="T16" s="829"/>
      <c r="U16" s="829"/>
      <c r="V16" s="830"/>
      <c r="W16" s="831"/>
      <c r="X16" s="832"/>
      <c r="Y16" s="833">
        <v>0</v>
      </c>
      <c r="Z16" s="834"/>
      <c r="AA16" s="835"/>
      <c r="AB16" s="836">
        <v>0</v>
      </c>
      <c r="AC16" s="834"/>
      <c r="AD16" s="834"/>
      <c r="AE16" s="830"/>
      <c r="AF16" s="831"/>
      <c r="AG16" s="832"/>
      <c r="AH16" s="833">
        <v>0</v>
      </c>
      <c r="AI16" s="834"/>
      <c r="AJ16" s="835"/>
      <c r="AK16" s="836">
        <v>0</v>
      </c>
      <c r="AL16" s="834"/>
      <c r="AM16" s="834"/>
      <c r="AN16" s="830"/>
      <c r="AO16" s="831"/>
      <c r="AP16" s="832"/>
      <c r="AQ16" s="833">
        <v>0</v>
      </c>
      <c r="AR16" s="834"/>
      <c r="AS16" s="835"/>
      <c r="AT16" s="836">
        <v>0</v>
      </c>
      <c r="AU16" s="834"/>
      <c r="AV16" s="834"/>
      <c r="AW16" s="833">
        <v>0</v>
      </c>
      <c r="AX16" s="834"/>
      <c r="AY16" s="834"/>
      <c r="AZ16" s="833">
        <v>0</v>
      </c>
      <c r="BA16" s="834"/>
      <c r="BB16" s="835"/>
      <c r="BC16" s="836">
        <v>0</v>
      </c>
      <c r="BD16" s="834"/>
      <c r="BE16" s="834"/>
      <c r="BF16" s="833">
        <v>0</v>
      </c>
      <c r="BG16" s="834"/>
      <c r="BH16" s="834"/>
      <c r="BI16" s="833">
        <v>0</v>
      </c>
      <c r="BJ16" s="834"/>
      <c r="BK16" s="835"/>
      <c r="BL16" s="836">
        <v>0</v>
      </c>
      <c r="BM16" s="834"/>
      <c r="BN16" s="834"/>
      <c r="BO16" s="833">
        <v>0</v>
      </c>
      <c r="BP16" s="834"/>
      <c r="BQ16" s="834"/>
      <c r="BR16" s="833">
        <v>0</v>
      </c>
      <c r="BS16" s="834"/>
      <c r="BT16" s="835"/>
      <c r="BU16" s="837">
        <f t="shared" ref="BU16:BU27" si="0">S16+Y16+AH16+AB16+AK16+AQ16+AT16+AZ16+BC16+BI16+BL16+BR16</f>
        <v>0</v>
      </c>
      <c r="BV16" s="837"/>
      <c r="BW16" s="837"/>
      <c r="BX16" s="789" t="s">
        <v>51</v>
      </c>
      <c r="BY16" s="838"/>
    </row>
    <row r="17" spans="7:80" ht="13.95" customHeight="1">
      <c r="G17" s="815" t="s">
        <v>57</v>
      </c>
      <c r="H17" s="786"/>
      <c r="I17" s="786"/>
      <c r="J17" s="786"/>
      <c r="K17" s="786"/>
      <c r="L17" s="786"/>
      <c r="M17" s="827">
        <v>31</v>
      </c>
      <c r="N17" s="828"/>
      <c r="O17" s="828"/>
      <c r="P17" s="828"/>
      <c r="Q17" s="811" t="s">
        <v>42</v>
      </c>
      <c r="R17" s="812"/>
      <c r="S17" s="829">
        <v>0</v>
      </c>
      <c r="T17" s="829"/>
      <c r="U17" s="829"/>
      <c r="V17" s="830"/>
      <c r="W17" s="831"/>
      <c r="X17" s="832"/>
      <c r="Y17" s="833">
        <v>0</v>
      </c>
      <c r="Z17" s="834"/>
      <c r="AA17" s="835"/>
      <c r="AB17" s="836">
        <v>0</v>
      </c>
      <c r="AC17" s="834"/>
      <c r="AD17" s="834"/>
      <c r="AE17" s="830"/>
      <c r="AF17" s="831"/>
      <c r="AG17" s="832"/>
      <c r="AH17" s="833">
        <v>0</v>
      </c>
      <c r="AI17" s="834"/>
      <c r="AJ17" s="835"/>
      <c r="AK17" s="836">
        <v>0</v>
      </c>
      <c r="AL17" s="834"/>
      <c r="AM17" s="834"/>
      <c r="AN17" s="830"/>
      <c r="AO17" s="831"/>
      <c r="AP17" s="832"/>
      <c r="AQ17" s="833">
        <v>0</v>
      </c>
      <c r="AR17" s="834"/>
      <c r="AS17" s="835"/>
      <c r="AT17" s="836">
        <v>0</v>
      </c>
      <c r="AU17" s="834"/>
      <c r="AV17" s="834"/>
      <c r="AW17" s="833">
        <v>0</v>
      </c>
      <c r="AX17" s="834"/>
      <c r="AY17" s="834"/>
      <c r="AZ17" s="833">
        <v>0</v>
      </c>
      <c r="BA17" s="834"/>
      <c r="BB17" s="835"/>
      <c r="BC17" s="836">
        <v>0</v>
      </c>
      <c r="BD17" s="834"/>
      <c r="BE17" s="834"/>
      <c r="BF17" s="833">
        <v>0</v>
      </c>
      <c r="BG17" s="834"/>
      <c r="BH17" s="834"/>
      <c r="BI17" s="833">
        <v>0</v>
      </c>
      <c r="BJ17" s="834"/>
      <c r="BK17" s="835"/>
      <c r="BL17" s="836">
        <v>0</v>
      </c>
      <c r="BM17" s="834"/>
      <c r="BN17" s="834"/>
      <c r="BO17" s="833">
        <v>0</v>
      </c>
      <c r="BP17" s="834"/>
      <c r="BQ17" s="834"/>
      <c r="BR17" s="833">
        <v>0</v>
      </c>
      <c r="BS17" s="834"/>
      <c r="BT17" s="835"/>
      <c r="BU17" s="837">
        <f t="shared" si="0"/>
        <v>0</v>
      </c>
      <c r="BV17" s="837"/>
      <c r="BW17" s="837"/>
      <c r="BX17" s="789" t="s">
        <v>51</v>
      </c>
      <c r="BY17" s="838"/>
    </row>
    <row r="18" spans="7:80" ht="13.95" customHeight="1">
      <c r="G18" s="815" t="s">
        <v>58</v>
      </c>
      <c r="H18" s="786"/>
      <c r="I18" s="786"/>
      <c r="J18" s="786"/>
      <c r="K18" s="786"/>
      <c r="L18" s="786"/>
      <c r="M18" s="827">
        <v>30</v>
      </c>
      <c r="N18" s="828"/>
      <c r="O18" s="828"/>
      <c r="P18" s="828"/>
      <c r="Q18" s="811" t="s">
        <v>42</v>
      </c>
      <c r="R18" s="812"/>
      <c r="S18" s="829">
        <v>0</v>
      </c>
      <c r="T18" s="829"/>
      <c r="U18" s="829"/>
      <c r="V18" s="830"/>
      <c r="W18" s="831"/>
      <c r="X18" s="832"/>
      <c r="Y18" s="833">
        <v>0</v>
      </c>
      <c r="Z18" s="834"/>
      <c r="AA18" s="835"/>
      <c r="AB18" s="836">
        <v>0</v>
      </c>
      <c r="AC18" s="834"/>
      <c r="AD18" s="834"/>
      <c r="AE18" s="830"/>
      <c r="AF18" s="831"/>
      <c r="AG18" s="832"/>
      <c r="AH18" s="833">
        <v>0</v>
      </c>
      <c r="AI18" s="834"/>
      <c r="AJ18" s="835"/>
      <c r="AK18" s="836">
        <v>0</v>
      </c>
      <c r="AL18" s="834"/>
      <c r="AM18" s="834"/>
      <c r="AN18" s="830"/>
      <c r="AO18" s="831"/>
      <c r="AP18" s="832"/>
      <c r="AQ18" s="833">
        <v>0</v>
      </c>
      <c r="AR18" s="834"/>
      <c r="AS18" s="835"/>
      <c r="AT18" s="836">
        <v>0</v>
      </c>
      <c r="AU18" s="834"/>
      <c r="AV18" s="834"/>
      <c r="AW18" s="833">
        <v>0</v>
      </c>
      <c r="AX18" s="834"/>
      <c r="AY18" s="834"/>
      <c r="AZ18" s="833">
        <v>0</v>
      </c>
      <c r="BA18" s="834"/>
      <c r="BB18" s="835"/>
      <c r="BC18" s="836">
        <v>0</v>
      </c>
      <c r="BD18" s="834"/>
      <c r="BE18" s="834"/>
      <c r="BF18" s="833">
        <v>0</v>
      </c>
      <c r="BG18" s="834"/>
      <c r="BH18" s="834"/>
      <c r="BI18" s="833">
        <v>0</v>
      </c>
      <c r="BJ18" s="834"/>
      <c r="BK18" s="835"/>
      <c r="BL18" s="836">
        <v>0</v>
      </c>
      <c r="BM18" s="834"/>
      <c r="BN18" s="834"/>
      <c r="BO18" s="833">
        <v>0</v>
      </c>
      <c r="BP18" s="834"/>
      <c r="BQ18" s="834"/>
      <c r="BR18" s="833">
        <v>0</v>
      </c>
      <c r="BS18" s="834"/>
      <c r="BT18" s="835"/>
      <c r="BU18" s="837">
        <f t="shared" si="0"/>
        <v>0</v>
      </c>
      <c r="BV18" s="837"/>
      <c r="BW18" s="837"/>
      <c r="BX18" s="789" t="s">
        <v>51</v>
      </c>
      <c r="BY18" s="838"/>
    </row>
    <row r="19" spans="7:80" ht="13.95" customHeight="1">
      <c r="G19" s="815" t="s">
        <v>59</v>
      </c>
      <c r="H19" s="786"/>
      <c r="I19" s="786"/>
      <c r="J19" s="786"/>
      <c r="K19" s="786"/>
      <c r="L19" s="786"/>
      <c r="M19" s="827">
        <v>31</v>
      </c>
      <c r="N19" s="828"/>
      <c r="O19" s="828"/>
      <c r="P19" s="828"/>
      <c r="Q19" s="811" t="s">
        <v>42</v>
      </c>
      <c r="R19" s="812"/>
      <c r="S19" s="829">
        <v>0</v>
      </c>
      <c r="T19" s="829"/>
      <c r="U19" s="829"/>
      <c r="V19" s="830"/>
      <c r="W19" s="831"/>
      <c r="X19" s="832"/>
      <c r="Y19" s="833">
        <v>0</v>
      </c>
      <c r="Z19" s="834"/>
      <c r="AA19" s="835"/>
      <c r="AB19" s="836">
        <v>0</v>
      </c>
      <c r="AC19" s="834"/>
      <c r="AD19" s="834"/>
      <c r="AE19" s="830"/>
      <c r="AF19" s="831"/>
      <c r="AG19" s="832"/>
      <c r="AH19" s="833">
        <v>0</v>
      </c>
      <c r="AI19" s="834"/>
      <c r="AJ19" s="835"/>
      <c r="AK19" s="836">
        <v>0</v>
      </c>
      <c r="AL19" s="834"/>
      <c r="AM19" s="834"/>
      <c r="AN19" s="830"/>
      <c r="AO19" s="831"/>
      <c r="AP19" s="832"/>
      <c r="AQ19" s="833">
        <v>0</v>
      </c>
      <c r="AR19" s="834"/>
      <c r="AS19" s="835"/>
      <c r="AT19" s="836">
        <v>0</v>
      </c>
      <c r="AU19" s="834"/>
      <c r="AV19" s="834"/>
      <c r="AW19" s="833">
        <v>0</v>
      </c>
      <c r="AX19" s="834"/>
      <c r="AY19" s="834"/>
      <c r="AZ19" s="833">
        <v>0</v>
      </c>
      <c r="BA19" s="834"/>
      <c r="BB19" s="835"/>
      <c r="BC19" s="836">
        <v>0</v>
      </c>
      <c r="BD19" s="834"/>
      <c r="BE19" s="834"/>
      <c r="BF19" s="833">
        <v>0</v>
      </c>
      <c r="BG19" s="834"/>
      <c r="BH19" s="834"/>
      <c r="BI19" s="833">
        <v>0</v>
      </c>
      <c r="BJ19" s="834"/>
      <c r="BK19" s="835"/>
      <c r="BL19" s="836">
        <v>0</v>
      </c>
      <c r="BM19" s="834"/>
      <c r="BN19" s="834"/>
      <c r="BO19" s="833">
        <v>0</v>
      </c>
      <c r="BP19" s="834"/>
      <c r="BQ19" s="834"/>
      <c r="BR19" s="833">
        <v>0</v>
      </c>
      <c r="BS19" s="834"/>
      <c r="BT19" s="835"/>
      <c r="BU19" s="837">
        <f t="shared" si="0"/>
        <v>0</v>
      </c>
      <c r="BV19" s="837"/>
      <c r="BW19" s="837"/>
      <c r="BX19" s="789" t="s">
        <v>51</v>
      </c>
      <c r="BY19" s="838"/>
    </row>
    <row r="20" spans="7:80" ht="13.95" customHeight="1">
      <c r="G20" s="815" t="s">
        <v>60</v>
      </c>
      <c r="H20" s="786"/>
      <c r="I20" s="786"/>
      <c r="J20" s="786"/>
      <c r="K20" s="786"/>
      <c r="L20" s="786"/>
      <c r="M20" s="827">
        <v>30</v>
      </c>
      <c r="N20" s="828"/>
      <c r="O20" s="828"/>
      <c r="P20" s="828"/>
      <c r="Q20" s="811" t="s">
        <v>42</v>
      </c>
      <c r="R20" s="812"/>
      <c r="S20" s="829">
        <v>0</v>
      </c>
      <c r="T20" s="829"/>
      <c r="U20" s="829"/>
      <c r="V20" s="830"/>
      <c r="W20" s="831"/>
      <c r="X20" s="832"/>
      <c r="Y20" s="833">
        <v>0</v>
      </c>
      <c r="Z20" s="834"/>
      <c r="AA20" s="835"/>
      <c r="AB20" s="836">
        <v>0</v>
      </c>
      <c r="AC20" s="834"/>
      <c r="AD20" s="834"/>
      <c r="AE20" s="830"/>
      <c r="AF20" s="831"/>
      <c r="AG20" s="832"/>
      <c r="AH20" s="833">
        <v>0</v>
      </c>
      <c r="AI20" s="834"/>
      <c r="AJ20" s="835"/>
      <c r="AK20" s="836">
        <v>0</v>
      </c>
      <c r="AL20" s="834"/>
      <c r="AM20" s="834"/>
      <c r="AN20" s="830"/>
      <c r="AO20" s="831"/>
      <c r="AP20" s="832"/>
      <c r="AQ20" s="833">
        <v>0</v>
      </c>
      <c r="AR20" s="834"/>
      <c r="AS20" s="835"/>
      <c r="AT20" s="836">
        <v>0</v>
      </c>
      <c r="AU20" s="834"/>
      <c r="AV20" s="834"/>
      <c r="AW20" s="833">
        <v>0</v>
      </c>
      <c r="AX20" s="834"/>
      <c r="AY20" s="834"/>
      <c r="AZ20" s="833">
        <v>0</v>
      </c>
      <c r="BA20" s="834"/>
      <c r="BB20" s="835"/>
      <c r="BC20" s="836">
        <v>0</v>
      </c>
      <c r="BD20" s="834"/>
      <c r="BE20" s="834"/>
      <c r="BF20" s="833">
        <v>0</v>
      </c>
      <c r="BG20" s="834"/>
      <c r="BH20" s="834"/>
      <c r="BI20" s="833">
        <v>0</v>
      </c>
      <c r="BJ20" s="834"/>
      <c r="BK20" s="835"/>
      <c r="BL20" s="836">
        <v>0</v>
      </c>
      <c r="BM20" s="834"/>
      <c r="BN20" s="834"/>
      <c r="BO20" s="833">
        <v>0</v>
      </c>
      <c r="BP20" s="834"/>
      <c r="BQ20" s="834"/>
      <c r="BR20" s="833">
        <v>0</v>
      </c>
      <c r="BS20" s="834"/>
      <c r="BT20" s="835"/>
      <c r="BU20" s="837">
        <f t="shared" si="0"/>
        <v>0</v>
      </c>
      <c r="BV20" s="837"/>
      <c r="BW20" s="837"/>
      <c r="BX20" s="789" t="s">
        <v>51</v>
      </c>
      <c r="BY20" s="838"/>
    </row>
    <row r="21" spans="7:80" ht="13.95" customHeight="1">
      <c r="G21" s="815" t="s">
        <v>61</v>
      </c>
      <c r="H21" s="786"/>
      <c r="I21" s="786"/>
      <c r="J21" s="786"/>
      <c r="K21" s="786"/>
      <c r="L21" s="786"/>
      <c r="M21" s="827">
        <v>30</v>
      </c>
      <c r="N21" s="828"/>
      <c r="O21" s="828"/>
      <c r="P21" s="828"/>
      <c r="Q21" s="811" t="s">
        <v>42</v>
      </c>
      <c r="R21" s="812"/>
      <c r="S21" s="829">
        <v>0</v>
      </c>
      <c r="T21" s="829"/>
      <c r="U21" s="829"/>
      <c r="V21" s="830"/>
      <c r="W21" s="831"/>
      <c r="X21" s="832"/>
      <c r="Y21" s="833">
        <v>0</v>
      </c>
      <c r="Z21" s="834"/>
      <c r="AA21" s="835"/>
      <c r="AB21" s="836">
        <v>0</v>
      </c>
      <c r="AC21" s="834"/>
      <c r="AD21" s="834"/>
      <c r="AE21" s="830"/>
      <c r="AF21" s="831"/>
      <c r="AG21" s="832"/>
      <c r="AH21" s="833">
        <v>0</v>
      </c>
      <c r="AI21" s="834"/>
      <c r="AJ21" s="835"/>
      <c r="AK21" s="836">
        <v>0</v>
      </c>
      <c r="AL21" s="834"/>
      <c r="AM21" s="834"/>
      <c r="AN21" s="830"/>
      <c r="AO21" s="831"/>
      <c r="AP21" s="832"/>
      <c r="AQ21" s="833">
        <v>0</v>
      </c>
      <c r="AR21" s="834"/>
      <c r="AS21" s="835"/>
      <c r="AT21" s="836">
        <v>0</v>
      </c>
      <c r="AU21" s="834"/>
      <c r="AV21" s="834"/>
      <c r="AW21" s="833">
        <v>0</v>
      </c>
      <c r="AX21" s="834"/>
      <c r="AY21" s="834"/>
      <c r="AZ21" s="833">
        <v>0</v>
      </c>
      <c r="BA21" s="834"/>
      <c r="BB21" s="835"/>
      <c r="BC21" s="836">
        <v>0</v>
      </c>
      <c r="BD21" s="834"/>
      <c r="BE21" s="834"/>
      <c r="BF21" s="833">
        <v>0</v>
      </c>
      <c r="BG21" s="834"/>
      <c r="BH21" s="834"/>
      <c r="BI21" s="833">
        <v>0</v>
      </c>
      <c r="BJ21" s="834"/>
      <c r="BK21" s="835"/>
      <c r="BL21" s="836">
        <v>0</v>
      </c>
      <c r="BM21" s="834"/>
      <c r="BN21" s="834"/>
      <c r="BO21" s="833">
        <v>0</v>
      </c>
      <c r="BP21" s="834"/>
      <c r="BQ21" s="834"/>
      <c r="BR21" s="833">
        <v>0</v>
      </c>
      <c r="BS21" s="834"/>
      <c r="BT21" s="835"/>
      <c r="BU21" s="837">
        <f t="shared" si="0"/>
        <v>0</v>
      </c>
      <c r="BV21" s="837"/>
      <c r="BW21" s="837"/>
      <c r="BX21" s="789" t="s">
        <v>51</v>
      </c>
      <c r="BY21" s="838"/>
    </row>
    <row r="22" spans="7:80" ht="13.95" customHeight="1">
      <c r="G22" s="815" t="s">
        <v>62</v>
      </c>
      <c r="H22" s="786"/>
      <c r="I22" s="786"/>
      <c r="J22" s="786"/>
      <c r="K22" s="786"/>
      <c r="L22" s="786"/>
      <c r="M22" s="827">
        <v>31</v>
      </c>
      <c r="N22" s="828"/>
      <c r="O22" s="828"/>
      <c r="P22" s="828"/>
      <c r="Q22" s="811" t="s">
        <v>42</v>
      </c>
      <c r="R22" s="812"/>
      <c r="S22" s="829">
        <v>0</v>
      </c>
      <c r="T22" s="829"/>
      <c r="U22" s="829"/>
      <c r="V22" s="830"/>
      <c r="W22" s="831"/>
      <c r="X22" s="832"/>
      <c r="Y22" s="833">
        <v>0</v>
      </c>
      <c r="Z22" s="834"/>
      <c r="AA22" s="835"/>
      <c r="AB22" s="836">
        <v>0</v>
      </c>
      <c r="AC22" s="834"/>
      <c r="AD22" s="834"/>
      <c r="AE22" s="830"/>
      <c r="AF22" s="831"/>
      <c r="AG22" s="832"/>
      <c r="AH22" s="833">
        <v>0</v>
      </c>
      <c r="AI22" s="834"/>
      <c r="AJ22" s="835"/>
      <c r="AK22" s="836">
        <v>0</v>
      </c>
      <c r="AL22" s="834"/>
      <c r="AM22" s="834"/>
      <c r="AN22" s="830"/>
      <c r="AO22" s="831"/>
      <c r="AP22" s="832"/>
      <c r="AQ22" s="833">
        <v>0</v>
      </c>
      <c r="AR22" s="834"/>
      <c r="AS22" s="835"/>
      <c r="AT22" s="836">
        <v>0</v>
      </c>
      <c r="AU22" s="834"/>
      <c r="AV22" s="834"/>
      <c r="AW22" s="833">
        <v>0</v>
      </c>
      <c r="AX22" s="834"/>
      <c r="AY22" s="834"/>
      <c r="AZ22" s="833">
        <v>0</v>
      </c>
      <c r="BA22" s="834"/>
      <c r="BB22" s="835"/>
      <c r="BC22" s="836">
        <v>0</v>
      </c>
      <c r="BD22" s="834"/>
      <c r="BE22" s="834"/>
      <c r="BF22" s="833">
        <v>0</v>
      </c>
      <c r="BG22" s="834"/>
      <c r="BH22" s="834"/>
      <c r="BI22" s="833">
        <v>0</v>
      </c>
      <c r="BJ22" s="834"/>
      <c r="BK22" s="835"/>
      <c r="BL22" s="836">
        <v>0</v>
      </c>
      <c r="BM22" s="834"/>
      <c r="BN22" s="834"/>
      <c r="BO22" s="833">
        <v>0</v>
      </c>
      <c r="BP22" s="834"/>
      <c r="BQ22" s="834"/>
      <c r="BR22" s="833">
        <v>0</v>
      </c>
      <c r="BS22" s="834"/>
      <c r="BT22" s="835"/>
      <c r="BU22" s="837">
        <f t="shared" si="0"/>
        <v>0</v>
      </c>
      <c r="BV22" s="837"/>
      <c r="BW22" s="837"/>
      <c r="BX22" s="789" t="s">
        <v>51</v>
      </c>
      <c r="BY22" s="838"/>
    </row>
    <row r="23" spans="7:80" ht="13.95" customHeight="1">
      <c r="G23" s="815" t="s">
        <v>63</v>
      </c>
      <c r="H23" s="786"/>
      <c r="I23" s="786"/>
      <c r="J23" s="786"/>
      <c r="K23" s="786"/>
      <c r="L23" s="786"/>
      <c r="M23" s="827">
        <v>30</v>
      </c>
      <c r="N23" s="828"/>
      <c r="O23" s="828"/>
      <c r="P23" s="828"/>
      <c r="Q23" s="811" t="s">
        <v>42</v>
      </c>
      <c r="R23" s="812"/>
      <c r="S23" s="829">
        <v>0</v>
      </c>
      <c r="T23" s="829"/>
      <c r="U23" s="829"/>
      <c r="V23" s="830"/>
      <c r="W23" s="831"/>
      <c r="X23" s="832"/>
      <c r="Y23" s="833">
        <v>0</v>
      </c>
      <c r="Z23" s="834"/>
      <c r="AA23" s="835"/>
      <c r="AB23" s="836">
        <v>0</v>
      </c>
      <c r="AC23" s="834"/>
      <c r="AD23" s="834"/>
      <c r="AE23" s="830"/>
      <c r="AF23" s="831"/>
      <c r="AG23" s="832"/>
      <c r="AH23" s="833">
        <v>0</v>
      </c>
      <c r="AI23" s="834"/>
      <c r="AJ23" s="835"/>
      <c r="AK23" s="836">
        <v>0</v>
      </c>
      <c r="AL23" s="834"/>
      <c r="AM23" s="834"/>
      <c r="AN23" s="830"/>
      <c r="AO23" s="831"/>
      <c r="AP23" s="832"/>
      <c r="AQ23" s="833">
        <v>0</v>
      </c>
      <c r="AR23" s="834"/>
      <c r="AS23" s="835"/>
      <c r="AT23" s="836">
        <v>0</v>
      </c>
      <c r="AU23" s="834"/>
      <c r="AV23" s="834"/>
      <c r="AW23" s="833">
        <v>0</v>
      </c>
      <c r="AX23" s="834"/>
      <c r="AY23" s="834"/>
      <c r="AZ23" s="833">
        <v>0</v>
      </c>
      <c r="BA23" s="834"/>
      <c r="BB23" s="835"/>
      <c r="BC23" s="836">
        <v>0</v>
      </c>
      <c r="BD23" s="834"/>
      <c r="BE23" s="834"/>
      <c r="BF23" s="833">
        <v>0</v>
      </c>
      <c r="BG23" s="834"/>
      <c r="BH23" s="834"/>
      <c r="BI23" s="833">
        <v>0</v>
      </c>
      <c r="BJ23" s="834"/>
      <c r="BK23" s="835"/>
      <c r="BL23" s="836">
        <v>0</v>
      </c>
      <c r="BM23" s="834"/>
      <c r="BN23" s="834"/>
      <c r="BO23" s="833">
        <v>0</v>
      </c>
      <c r="BP23" s="834"/>
      <c r="BQ23" s="834"/>
      <c r="BR23" s="833">
        <v>0</v>
      </c>
      <c r="BS23" s="834"/>
      <c r="BT23" s="835"/>
      <c r="BU23" s="837">
        <f t="shared" si="0"/>
        <v>0</v>
      </c>
      <c r="BV23" s="837"/>
      <c r="BW23" s="837"/>
      <c r="BX23" s="789" t="s">
        <v>51</v>
      </c>
      <c r="BY23" s="838"/>
    </row>
    <row r="24" spans="7:80" ht="13.95" customHeight="1">
      <c r="G24" s="815" t="s">
        <v>64</v>
      </c>
      <c r="H24" s="786"/>
      <c r="I24" s="786"/>
      <c r="J24" s="786"/>
      <c r="K24" s="786"/>
      <c r="L24" s="786"/>
      <c r="M24" s="827">
        <v>31</v>
      </c>
      <c r="N24" s="828"/>
      <c r="O24" s="828"/>
      <c r="P24" s="828"/>
      <c r="Q24" s="811" t="s">
        <v>42</v>
      </c>
      <c r="R24" s="812"/>
      <c r="S24" s="829">
        <v>0</v>
      </c>
      <c r="T24" s="829"/>
      <c r="U24" s="829"/>
      <c r="V24" s="830"/>
      <c r="W24" s="831"/>
      <c r="X24" s="832"/>
      <c r="Y24" s="833">
        <v>0</v>
      </c>
      <c r="Z24" s="834"/>
      <c r="AA24" s="835"/>
      <c r="AB24" s="836">
        <v>0</v>
      </c>
      <c r="AC24" s="834"/>
      <c r="AD24" s="834"/>
      <c r="AE24" s="830"/>
      <c r="AF24" s="831"/>
      <c r="AG24" s="832"/>
      <c r="AH24" s="833">
        <v>0</v>
      </c>
      <c r="AI24" s="834"/>
      <c r="AJ24" s="835"/>
      <c r="AK24" s="836">
        <v>0</v>
      </c>
      <c r="AL24" s="834"/>
      <c r="AM24" s="834"/>
      <c r="AN24" s="830"/>
      <c r="AO24" s="831"/>
      <c r="AP24" s="832"/>
      <c r="AQ24" s="833">
        <v>0</v>
      </c>
      <c r="AR24" s="834"/>
      <c r="AS24" s="835"/>
      <c r="AT24" s="836">
        <v>0</v>
      </c>
      <c r="AU24" s="834"/>
      <c r="AV24" s="834"/>
      <c r="AW24" s="833">
        <v>0</v>
      </c>
      <c r="AX24" s="834"/>
      <c r="AY24" s="834"/>
      <c r="AZ24" s="833">
        <v>0</v>
      </c>
      <c r="BA24" s="834"/>
      <c r="BB24" s="835"/>
      <c r="BC24" s="836">
        <v>0</v>
      </c>
      <c r="BD24" s="834"/>
      <c r="BE24" s="834"/>
      <c r="BF24" s="833">
        <v>0</v>
      </c>
      <c r="BG24" s="834"/>
      <c r="BH24" s="834"/>
      <c r="BI24" s="833">
        <v>0</v>
      </c>
      <c r="BJ24" s="834"/>
      <c r="BK24" s="835"/>
      <c r="BL24" s="836">
        <v>0</v>
      </c>
      <c r="BM24" s="834"/>
      <c r="BN24" s="834"/>
      <c r="BO24" s="833">
        <v>0</v>
      </c>
      <c r="BP24" s="834"/>
      <c r="BQ24" s="834"/>
      <c r="BR24" s="833">
        <v>0</v>
      </c>
      <c r="BS24" s="834"/>
      <c r="BT24" s="835"/>
      <c r="BU24" s="837">
        <f t="shared" si="0"/>
        <v>0</v>
      </c>
      <c r="BV24" s="837"/>
      <c r="BW24" s="837"/>
      <c r="BX24" s="789" t="s">
        <v>51</v>
      </c>
      <c r="BY24" s="838"/>
      <c r="CB24" s="10"/>
    </row>
    <row r="25" spans="7:80" ht="13.95" customHeight="1">
      <c r="G25" s="815" t="s">
        <v>65</v>
      </c>
      <c r="H25" s="786"/>
      <c r="I25" s="786"/>
      <c r="J25" s="786"/>
      <c r="K25" s="786"/>
      <c r="L25" s="786"/>
      <c r="M25" s="827">
        <v>30</v>
      </c>
      <c r="N25" s="828"/>
      <c r="O25" s="828"/>
      <c r="P25" s="828"/>
      <c r="Q25" s="811" t="s">
        <v>42</v>
      </c>
      <c r="R25" s="812"/>
      <c r="S25" s="829">
        <v>0</v>
      </c>
      <c r="T25" s="829"/>
      <c r="U25" s="829"/>
      <c r="V25" s="830"/>
      <c r="W25" s="831"/>
      <c r="X25" s="832"/>
      <c r="Y25" s="833">
        <v>0</v>
      </c>
      <c r="Z25" s="834"/>
      <c r="AA25" s="835"/>
      <c r="AB25" s="836">
        <v>0</v>
      </c>
      <c r="AC25" s="834"/>
      <c r="AD25" s="834"/>
      <c r="AE25" s="830"/>
      <c r="AF25" s="831"/>
      <c r="AG25" s="832"/>
      <c r="AH25" s="833">
        <v>0</v>
      </c>
      <c r="AI25" s="834"/>
      <c r="AJ25" s="835"/>
      <c r="AK25" s="836">
        <v>0</v>
      </c>
      <c r="AL25" s="834"/>
      <c r="AM25" s="834"/>
      <c r="AN25" s="830"/>
      <c r="AO25" s="831"/>
      <c r="AP25" s="832"/>
      <c r="AQ25" s="833">
        <v>0</v>
      </c>
      <c r="AR25" s="834"/>
      <c r="AS25" s="835"/>
      <c r="AT25" s="836">
        <v>0</v>
      </c>
      <c r="AU25" s="834"/>
      <c r="AV25" s="834"/>
      <c r="AW25" s="833">
        <v>0</v>
      </c>
      <c r="AX25" s="834"/>
      <c r="AY25" s="834"/>
      <c r="AZ25" s="833">
        <v>0</v>
      </c>
      <c r="BA25" s="834"/>
      <c r="BB25" s="835"/>
      <c r="BC25" s="836">
        <v>0</v>
      </c>
      <c r="BD25" s="834"/>
      <c r="BE25" s="834"/>
      <c r="BF25" s="833">
        <v>0</v>
      </c>
      <c r="BG25" s="834"/>
      <c r="BH25" s="834"/>
      <c r="BI25" s="833">
        <v>0</v>
      </c>
      <c r="BJ25" s="834"/>
      <c r="BK25" s="835"/>
      <c r="BL25" s="836">
        <v>0</v>
      </c>
      <c r="BM25" s="834"/>
      <c r="BN25" s="834"/>
      <c r="BO25" s="833">
        <v>0</v>
      </c>
      <c r="BP25" s="834"/>
      <c r="BQ25" s="834"/>
      <c r="BR25" s="833">
        <v>0</v>
      </c>
      <c r="BS25" s="834"/>
      <c r="BT25" s="835"/>
      <c r="BU25" s="837">
        <f t="shared" si="0"/>
        <v>0</v>
      </c>
      <c r="BV25" s="837"/>
      <c r="BW25" s="837"/>
      <c r="BX25" s="789" t="s">
        <v>51</v>
      </c>
      <c r="BY25" s="838"/>
    </row>
    <row r="26" spans="7:80" ht="13.95" customHeight="1">
      <c r="G26" s="815" t="s">
        <v>66</v>
      </c>
      <c r="H26" s="786"/>
      <c r="I26" s="786"/>
      <c r="J26" s="786"/>
      <c r="K26" s="786"/>
      <c r="L26" s="786"/>
      <c r="M26" s="827">
        <v>27</v>
      </c>
      <c r="N26" s="828"/>
      <c r="O26" s="828"/>
      <c r="P26" s="828"/>
      <c r="Q26" s="811" t="s">
        <v>42</v>
      </c>
      <c r="R26" s="812"/>
      <c r="S26" s="829">
        <v>0</v>
      </c>
      <c r="T26" s="829"/>
      <c r="U26" s="829"/>
      <c r="V26" s="830"/>
      <c r="W26" s="831"/>
      <c r="X26" s="832"/>
      <c r="Y26" s="833">
        <v>0</v>
      </c>
      <c r="Z26" s="834"/>
      <c r="AA26" s="835"/>
      <c r="AB26" s="836">
        <v>0</v>
      </c>
      <c r="AC26" s="834"/>
      <c r="AD26" s="834"/>
      <c r="AE26" s="830"/>
      <c r="AF26" s="831"/>
      <c r="AG26" s="832"/>
      <c r="AH26" s="833">
        <v>0</v>
      </c>
      <c r="AI26" s="834"/>
      <c r="AJ26" s="835"/>
      <c r="AK26" s="836">
        <v>0</v>
      </c>
      <c r="AL26" s="834"/>
      <c r="AM26" s="834"/>
      <c r="AN26" s="830"/>
      <c r="AO26" s="831"/>
      <c r="AP26" s="832"/>
      <c r="AQ26" s="833">
        <v>0</v>
      </c>
      <c r="AR26" s="834"/>
      <c r="AS26" s="835"/>
      <c r="AT26" s="836">
        <v>0</v>
      </c>
      <c r="AU26" s="834"/>
      <c r="AV26" s="834"/>
      <c r="AW26" s="833">
        <v>0</v>
      </c>
      <c r="AX26" s="834"/>
      <c r="AY26" s="834"/>
      <c r="AZ26" s="833">
        <v>0</v>
      </c>
      <c r="BA26" s="834"/>
      <c r="BB26" s="835"/>
      <c r="BC26" s="836">
        <v>0</v>
      </c>
      <c r="BD26" s="834"/>
      <c r="BE26" s="834"/>
      <c r="BF26" s="833">
        <v>0</v>
      </c>
      <c r="BG26" s="834"/>
      <c r="BH26" s="834"/>
      <c r="BI26" s="833">
        <v>0</v>
      </c>
      <c r="BJ26" s="834"/>
      <c r="BK26" s="835"/>
      <c r="BL26" s="836">
        <v>0</v>
      </c>
      <c r="BM26" s="834"/>
      <c r="BN26" s="834"/>
      <c r="BO26" s="833">
        <v>0</v>
      </c>
      <c r="BP26" s="834"/>
      <c r="BQ26" s="834"/>
      <c r="BR26" s="833">
        <v>0</v>
      </c>
      <c r="BS26" s="834"/>
      <c r="BT26" s="835"/>
      <c r="BU26" s="837">
        <f t="shared" si="0"/>
        <v>0</v>
      </c>
      <c r="BV26" s="837"/>
      <c r="BW26" s="837"/>
      <c r="BX26" s="789" t="s">
        <v>51</v>
      </c>
      <c r="BY26" s="838"/>
    </row>
    <row r="27" spans="7:80" ht="13.95" customHeight="1">
      <c r="G27" s="815" t="s">
        <v>67</v>
      </c>
      <c r="H27" s="786"/>
      <c r="I27" s="786"/>
      <c r="J27" s="786"/>
      <c r="K27" s="786"/>
      <c r="L27" s="786"/>
      <c r="M27" s="827">
        <v>31</v>
      </c>
      <c r="N27" s="828"/>
      <c r="O27" s="828"/>
      <c r="P27" s="828"/>
      <c r="Q27" s="811" t="s">
        <v>42</v>
      </c>
      <c r="R27" s="812"/>
      <c r="S27" s="829">
        <v>0</v>
      </c>
      <c r="T27" s="829"/>
      <c r="U27" s="829"/>
      <c r="V27" s="830"/>
      <c r="W27" s="831"/>
      <c r="X27" s="832"/>
      <c r="Y27" s="833">
        <v>0</v>
      </c>
      <c r="Z27" s="834"/>
      <c r="AA27" s="835"/>
      <c r="AB27" s="836">
        <v>0</v>
      </c>
      <c r="AC27" s="834"/>
      <c r="AD27" s="834"/>
      <c r="AE27" s="830"/>
      <c r="AF27" s="831"/>
      <c r="AG27" s="832"/>
      <c r="AH27" s="833">
        <v>0</v>
      </c>
      <c r="AI27" s="834"/>
      <c r="AJ27" s="835"/>
      <c r="AK27" s="836">
        <v>0</v>
      </c>
      <c r="AL27" s="834"/>
      <c r="AM27" s="834"/>
      <c r="AN27" s="830"/>
      <c r="AO27" s="831"/>
      <c r="AP27" s="832"/>
      <c r="AQ27" s="833">
        <v>0</v>
      </c>
      <c r="AR27" s="834"/>
      <c r="AS27" s="835"/>
      <c r="AT27" s="836">
        <v>0</v>
      </c>
      <c r="AU27" s="834"/>
      <c r="AV27" s="834"/>
      <c r="AW27" s="833">
        <v>0</v>
      </c>
      <c r="AX27" s="834"/>
      <c r="AY27" s="834"/>
      <c r="AZ27" s="833">
        <v>0</v>
      </c>
      <c r="BA27" s="834"/>
      <c r="BB27" s="835"/>
      <c r="BC27" s="836">
        <v>0</v>
      </c>
      <c r="BD27" s="834"/>
      <c r="BE27" s="834"/>
      <c r="BF27" s="833">
        <v>0</v>
      </c>
      <c r="BG27" s="834"/>
      <c r="BH27" s="834"/>
      <c r="BI27" s="833">
        <v>0</v>
      </c>
      <c r="BJ27" s="834"/>
      <c r="BK27" s="835"/>
      <c r="BL27" s="836">
        <v>0</v>
      </c>
      <c r="BM27" s="834"/>
      <c r="BN27" s="834"/>
      <c r="BO27" s="833">
        <v>0</v>
      </c>
      <c r="BP27" s="834"/>
      <c r="BQ27" s="834"/>
      <c r="BR27" s="833">
        <v>0</v>
      </c>
      <c r="BS27" s="834"/>
      <c r="BT27" s="835"/>
      <c r="BU27" s="837">
        <f t="shared" si="0"/>
        <v>0</v>
      </c>
      <c r="BV27" s="837"/>
      <c r="BW27" s="837"/>
      <c r="BX27" s="789" t="s">
        <v>51</v>
      </c>
      <c r="BY27" s="838"/>
    </row>
    <row r="28" spans="7:80" ht="13.95" customHeight="1">
      <c r="G28" s="815" t="s">
        <v>55</v>
      </c>
      <c r="H28" s="786"/>
      <c r="I28" s="786"/>
      <c r="J28" s="786"/>
      <c r="K28" s="786"/>
      <c r="L28" s="786"/>
      <c r="M28" s="839">
        <f>SUM(M16:P27)</f>
        <v>362</v>
      </c>
      <c r="N28" s="840"/>
      <c r="O28" s="840"/>
      <c r="P28" s="840"/>
      <c r="Q28" s="811" t="s">
        <v>42</v>
      </c>
      <c r="R28" s="812"/>
      <c r="S28" s="841">
        <f>SUM(S16:U27)</f>
        <v>0</v>
      </c>
      <c r="T28" s="841"/>
      <c r="U28" s="841"/>
      <c r="V28" s="842"/>
      <c r="W28" s="843"/>
      <c r="X28" s="844"/>
      <c r="Y28" s="845">
        <f>SUM(Y16:AA27)</f>
        <v>0</v>
      </c>
      <c r="Z28" s="841"/>
      <c r="AA28" s="846"/>
      <c r="AB28" s="847">
        <f>SUM(AB16:AD27)</f>
        <v>0</v>
      </c>
      <c r="AC28" s="837"/>
      <c r="AD28" s="837"/>
      <c r="AE28" s="842"/>
      <c r="AF28" s="843"/>
      <c r="AG28" s="844"/>
      <c r="AH28" s="845">
        <f>SUM(AH16:AJ27)</f>
        <v>0</v>
      </c>
      <c r="AI28" s="841"/>
      <c r="AJ28" s="846"/>
      <c r="AK28" s="847">
        <f>SUM(AK16:AM27)</f>
        <v>0</v>
      </c>
      <c r="AL28" s="837"/>
      <c r="AM28" s="837"/>
      <c r="AN28" s="842"/>
      <c r="AO28" s="843"/>
      <c r="AP28" s="844"/>
      <c r="AQ28" s="845">
        <f>SUM(AQ16:AS27)</f>
        <v>0</v>
      </c>
      <c r="AR28" s="841"/>
      <c r="AS28" s="846"/>
      <c r="AT28" s="837">
        <f>SUM(AT16:AV27)</f>
        <v>0</v>
      </c>
      <c r="AU28" s="837"/>
      <c r="AV28" s="837"/>
      <c r="AW28" s="845">
        <f>SUM(AW16:AY27)</f>
        <v>0</v>
      </c>
      <c r="AX28" s="841"/>
      <c r="AY28" s="841"/>
      <c r="AZ28" s="845">
        <f>SUM(AZ16:BB27)</f>
        <v>0</v>
      </c>
      <c r="BA28" s="841"/>
      <c r="BB28" s="841"/>
      <c r="BC28" s="847">
        <f>SUM(BC16:BE27)</f>
        <v>0</v>
      </c>
      <c r="BD28" s="837"/>
      <c r="BE28" s="837"/>
      <c r="BF28" s="845">
        <f>SUM(BF16:BH27)</f>
        <v>0</v>
      </c>
      <c r="BG28" s="841"/>
      <c r="BH28" s="841"/>
      <c r="BI28" s="845">
        <f>SUM(BI16:BK27)</f>
        <v>0</v>
      </c>
      <c r="BJ28" s="841"/>
      <c r="BK28" s="846"/>
      <c r="BL28" s="847">
        <f>SUM(BL16:BN27)</f>
        <v>0</v>
      </c>
      <c r="BM28" s="837"/>
      <c r="BN28" s="837"/>
      <c r="BO28" s="845">
        <f>SUM(BO16:BQ27)</f>
        <v>0</v>
      </c>
      <c r="BP28" s="841"/>
      <c r="BQ28" s="841"/>
      <c r="BR28" s="845">
        <f>SUM(BR16:BT27)</f>
        <v>0</v>
      </c>
      <c r="BS28" s="841"/>
      <c r="BT28" s="846"/>
      <c r="BU28" s="837">
        <f>SUM(BU16:BW27)</f>
        <v>0</v>
      </c>
      <c r="BV28" s="837"/>
      <c r="BW28" s="837"/>
      <c r="BX28" s="789" t="s">
        <v>51</v>
      </c>
      <c r="BY28" s="838"/>
    </row>
    <row r="29" spans="7:80" ht="21.75" customHeight="1" thickBot="1">
      <c r="G29" s="848" t="s">
        <v>111</v>
      </c>
      <c r="H29" s="849"/>
      <c r="I29" s="849"/>
      <c r="J29" s="849"/>
      <c r="K29" s="849"/>
      <c r="L29" s="850"/>
      <c r="M29" s="851"/>
      <c r="N29" s="852"/>
      <c r="O29" s="852"/>
      <c r="P29" s="852"/>
      <c r="Q29" s="852"/>
      <c r="R29" s="853"/>
      <c r="S29" s="854">
        <f>IFERROR(ROUNDUP(S28/$M$28,1),"0")</f>
        <v>0</v>
      </c>
      <c r="T29" s="854"/>
      <c r="U29" s="854"/>
      <c r="V29" s="855"/>
      <c r="W29" s="856"/>
      <c r="X29" s="857"/>
      <c r="Y29" s="858">
        <f>IFERROR(ROUNDUP(Y28/$M$28,1),"0")</f>
        <v>0</v>
      </c>
      <c r="Z29" s="854"/>
      <c r="AA29" s="859"/>
      <c r="AB29" s="860">
        <f>IFERROR(ROUNDUP(AB28/$M$28,1),"0")</f>
        <v>0</v>
      </c>
      <c r="AC29" s="854"/>
      <c r="AD29" s="854"/>
      <c r="AE29" s="855"/>
      <c r="AF29" s="856"/>
      <c r="AG29" s="857"/>
      <c r="AH29" s="858">
        <f>IFERROR(ROUNDUP(AH28/$M$28,1),"0")</f>
        <v>0</v>
      </c>
      <c r="AI29" s="854"/>
      <c r="AJ29" s="859"/>
      <c r="AK29" s="860">
        <f>IFERROR(ROUNDUP(AK28/$M$28,1),"0")</f>
        <v>0</v>
      </c>
      <c r="AL29" s="854"/>
      <c r="AM29" s="854"/>
      <c r="AN29" s="855"/>
      <c r="AO29" s="856"/>
      <c r="AP29" s="857"/>
      <c r="AQ29" s="858">
        <f>IFERROR(ROUNDUP(AQ28/$M$28,1),"0")</f>
        <v>0</v>
      </c>
      <c r="AR29" s="854"/>
      <c r="AS29" s="859"/>
      <c r="AT29" s="854">
        <f>IFERROR(ROUNDUP(AT28/$M$28,1),"0")</f>
        <v>0</v>
      </c>
      <c r="AU29" s="854"/>
      <c r="AV29" s="854"/>
      <c r="AW29" s="858">
        <f>IFERROR(ROUNDUP(AW28/$M$28,1),"0")</f>
        <v>0</v>
      </c>
      <c r="AX29" s="854"/>
      <c r="AY29" s="854"/>
      <c r="AZ29" s="858">
        <f>IFERROR(ROUNDUP(AZ28/$M$28,1),"0")</f>
        <v>0</v>
      </c>
      <c r="BA29" s="854"/>
      <c r="BB29" s="854"/>
      <c r="BC29" s="860">
        <f>IFERROR(ROUNDUP(BC28/$M$28,1),"0")</f>
        <v>0</v>
      </c>
      <c r="BD29" s="854"/>
      <c r="BE29" s="854"/>
      <c r="BF29" s="858">
        <f>IFERROR(ROUNDUP(BF28/$M$28,1),"0")</f>
        <v>0</v>
      </c>
      <c r="BG29" s="854"/>
      <c r="BH29" s="854"/>
      <c r="BI29" s="858">
        <f>IFERROR(ROUNDUP(BI28/$M$28,1),"0")</f>
        <v>0</v>
      </c>
      <c r="BJ29" s="854"/>
      <c r="BK29" s="859"/>
      <c r="BL29" s="860">
        <f>IFERROR(ROUNDUP(BL28/$M$28,1),"0")</f>
        <v>0</v>
      </c>
      <c r="BM29" s="854"/>
      <c r="BN29" s="854"/>
      <c r="BO29" s="858">
        <f>IFERROR(ROUNDUP(BO28/$M$28,1),"0")</f>
        <v>0</v>
      </c>
      <c r="BP29" s="854"/>
      <c r="BQ29" s="854"/>
      <c r="BR29" s="858">
        <f>IFERROR(ROUNDUP(BR28/$M$28,1),"0")</f>
        <v>0</v>
      </c>
      <c r="BS29" s="854"/>
      <c r="BT29" s="859"/>
      <c r="BU29" s="869">
        <f>S29+AB29+AK29+AT29+BC29+BL29</f>
        <v>0</v>
      </c>
      <c r="BV29" s="869"/>
      <c r="BW29" s="869"/>
      <c r="BX29" s="870" t="s">
        <v>51</v>
      </c>
      <c r="BY29" s="871"/>
    </row>
    <row r="30" spans="7:80" ht="13.95" customHeight="1" thickBot="1">
      <c r="G30" s="872" t="s">
        <v>110</v>
      </c>
      <c r="H30" s="873"/>
      <c r="I30" s="873"/>
      <c r="J30" s="873"/>
      <c r="K30" s="873"/>
      <c r="L30" s="873"/>
      <c r="M30" s="873"/>
      <c r="N30" s="873"/>
      <c r="O30" s="873"/>
      <c r="P30" s="873"/>
      <c r="Q30" s="873"/>
      <c r="R30" s="874"/>
      <c r="S30" s="875">
        <f>S29+Y29</f>
        <v>0</v>
      </c>
      <c r="T30" s="867"/>
      <c r="U30" s="867"/>
      <c r="V30" s="867"/>
      <c r="W30" s="867"/>
      <c r="X30" s="867"/>
      <c r="Y30" s="867"/>
      <c r="Z30" s="867"/>
      <c r="AA30" s="867"/>
      <c r="AB30" s="867">
        <f>AB29+AH29</f>
        <v>0</v>
      </c>
      <c r="AC30" s="867"/>
      <c r="AD30" s="867"/>
      <c r="AE30" s="867"/>
      <c r="AF30" s="867"/>
      <c r="AG30" s="867"/>
      <c r="AH30" s="867"/>
      <c r="AI30" s="867"/>
      <c r="AJ30" s="867"/>
      <c r="AK30" s="867">
        <f>AK29+AQ29</f>
        <v>0</v>
      </c>
      <c r="AL30" s="867"/>
      <c r="AM30" s="867"/>
      <c r="AN30" s="867"/>
      <c r="AO30" s="867"/>
      <c r="AP30" s="867"/>
      <c r="AQ30" s="867"/>
      <c r="AR30" s="867"/>
      <c r="AS30" s="867"/>
      <c r="AT30" s="867">
        <f>AT29+AZ29</f>
        <v>0</v>
      </c>
      <c r="AU30" s="867"/>
      <c r="AV30" s="867"/>
      <c r="AW30" s="867"/>
      <c r="AX30" s="867"/>
      <c r="AY30" s="867"/>
      <c r="AZ30" s="867"/>
      <c r="BA30" s="867"/>
      <c r="BB30" s="867"/>
      <c r="BC30" s="867">
        <f>BC29+BI29</f>
        <v>0</v>
      </c>
      <c r="BD30" s="867"/>
      <c r="BE30" s="867"/>
      <c r="BF30" s="867"/>
      <c r="BG30" s="867"/>
      <c r="BH30" s="867"/>
      <c r="BI30" s="867"/>
      <c r="BJ30" s="867"/>
      <c r="BK30" s="867"/>
      <c r="BL30" s="867">
        <f>BL29+BR29</f>
        <v>0</v>
      </c>
      <c r="BM30" s="867"/>
      <c r="BN30" s="867"/>
      <c r="BO30" s="867"/>
      <c r="BP30" s="867"/>
      <c r="BQ30" s="867"/>
      <c r="BR30" s="867"/>
      <c r="BS30" s="867"/>
      <c r="BT30" s="868"/>
      <c r="BU30" s="67"/>
      <c r="BV30" s="67"/>
      <c r="BW30" s="67"/>
      <c r="BX30" s="62"/>
      <c r="BY30" s="62"/>
    </row>
    <row r="31" spans="7:80" ht="13.95" customHeight="1">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5" customHeight="1">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5" customHeight="1">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5" customHeight="1">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5" customHeight="1">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5" customHeight="1"/>
    <row r="37" spans="7:77" ht="13.95" customHeight="1"/>
    <row r="38" spans="7:77" ht="13.95" customHeight="1"/>
    <row r="39" spans="7:77" ht="13.95" customHeight="1"/>
    <row r="40" spans="7:77" ht="13.95" customHeight="1"/>
    <row r="41" spans="7:77" ht="13.95" customHeight="1"/>
    <row r="42" spans="7:77" ht="13.95" customHeight="1"/>
    <row r="43" spans="7:77" ht="13.95" customHeight="1"/>
    <row r="44" spans="7:77" ht="13.95" customHeight="1"/>
    <row r="45" spans="7:77" ht="13.95" customHeight="1"/>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別紙11緊急短期入所体制確保加算（短期入所）</vt:lpstr>
      <vt:lpstr>別紙12重度障害者支援体制</vt:lpstr>
      <vt:lpstr>別紙13夜勤職員</vt:lpstr>
      <vt:lpstr>別紙14夜間看護</vt:lpstr>
      <vt:lpstr>別紙15人員配置体制加算（GH）</vt:lpstr>
      <vt:lpstr>別紙15別添参考様式（人員配置体制確認表）</vt:lpstr>
      <vt:lpstr>別紙15別添参考様式（人員配置体制確認表 （記載例））</vt:lpstr>
      <vt:lpstr>参考表</vt:lpstr>
      <vt:lpstr>参考表!Print_Area</vt:lpstr>
      <vt:lpstr>'別紙11緊急短期入所体制確保加算（短期入所）'!Print_Area</vt:lpstr>
      <vt:lpstr>別紙12重度障害者支援体制!Print_Area</vt:lpstr>
      <vt:lpstr>別紙13夜勤職員!Print_Area</vt:lpstr>
      <vt:lpstr>'別紙15人員配置体制加算（GH）'!Print_Area</vt:lpstr>
      <vt:lpstr>'別紙15別添参考様式（人員配置体制確認表 （記載例））'!Print_Area</vt:lpstr>
      <vt:lpstr>'別紙15別添参考様式（人員配置体制確認表）'!Print_Area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2024-03-28T05:27:23Z</cp:lastPrinted>
  <dcterms:created xsi:type="dcterms:W3CDTF">2014-05-22T15:14:51Z</dcterms:created>
  <dcterms:modified xsi:type="dcterms:W3CDTF">2024-04-03T01:17:47Z</dcterms:modified>
</cp:coreProperties>
</file>